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<sst xmlns="http://schemas.openxmlformats.org/spreadsheetml/2006/main" count="11217" uniqueCount="1281">
  <si>
    <t>File opened</t>
  </si>
  <si>
    <t>2023-03-14 10:44:53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</si>
  <si>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</si>
  <si>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</si>
  <si>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</si>
  <si>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</si>
  <si>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</si>
  <si>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</si>
  <si>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</si>
  <si>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</si>
  <si>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</si>
  <si>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</si>
  <si>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</si>
  <si>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{"flowbzero": "0.29", "co2aspanconc1": "992.9", "h2oazero": "1.09901", "oxygen": "21", "h2obspanconc2": "0", "co2aspan2b": "0.174099", "co2bspanconc2": "0", "h2oaspanconc1": "12.34", "chamberpressurezero": "2.60544", "h2obspan2a": "0.0685566", "tazero": "0.0691242", "co2bspan2b": "0.174103", "ssb_ref": "48766.6", "h2obspan2b": "0.0685491", "flowazero": "0.303", "co2bspan2": "0", "co2aspan1": "0.990681", "co2aspanconc2": "0", "h2oaspan2": "0", "ssa_ref": "44196.8", "flowmeterzero": "0.985443", "h2obspanconc1": "12.34", "h2oaspan2b": "0.0686183", "co2bspan1": "0.991094", "h2obzero": "1.10795", "h2oaspan2a": "0.0681178", "tbzero": "0.170916", "co2azero": "0.902659", "co2aspan2": "0", "co2bspan2a": "0.175667", "co2bspanconc1": "992.9", "h2obspan2": "0", "co2aspan2a": "0.175737", "h2oaspan1": "1.00735", "h2obspan1": "0.999892", "co2bzero": "0.903539", "h2oaspanconc2": "0"}</t>
  </si>
  <si>
    <t>CO2 rangematch</t>
  </si>
  <si>
    <t>Tue Mar 14 10:20</t>
  </si>
  <si>
    <t>H2O rangematch</t>
  </si>
  <si>
    <t>Tue Mar 14 10:29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</si>
  <si>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</si>
  <si>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</si>
  <si>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</si>
  <si>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</si>
  <si>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</si>
  <si>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</si>
  <si>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</si>
  <si>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</si>
  <si>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</si>
  <si>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10:44:53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</si>
  <si>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</si>
  <si>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</si>
  <si>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</si>
  <si>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</si>
  <si>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</si>
  <si>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</si>
  <si>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</si>
  <si>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</si>
  <si>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</si>
  <si>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</si>
  <si>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</si>
  <si>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</si>
  <si>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</si>
  <si>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</si>
  <si>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</si>
  <si>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</si>
  <si>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</si>
  <si>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</si>
  <si>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</si>
  <si>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</si>
  <si>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</si>
  <si>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</si>
  <si>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</si>
  <si>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</si>
  <si>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</si>
  <si>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</si>
  <si>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</si>
  <si>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</si>
  <si>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</si>
  <si>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</si>
  <si>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</si>
  <si>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</si>
  <si>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</si>
  <si>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</si>
  <si>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</si>
  <si>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</si>
  <si>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</si>
  <si>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</si>
  <si>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</si>
  <si>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</si>
  <si>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</si>
  <si>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</si>
  <si>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</si>
  <si>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</si>
  <si>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</si>
  <si>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</si>
  <si>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</si>
  <si>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</si>
  <si>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</si>
  <si>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</si>
  <si>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</si>
  <si>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</si>
  <si>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1.62646 82.4104 373.907 621.377 870.214 1058.43 1237.69 1409.18</t>
  </si>
  <si>
    <t>Fs_true</t>
  </si>
  <si>
    <t>0.310674 106.223 401.461 602.591 801.271 1001.18 1201.2 1401.77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</si>
  <si>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</si>
  <si>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</si>
  <si>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</si>
  <si>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</si>
  <si>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</si>
  <si>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</si>
  <si>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</si>
  <si>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</si>
  <si>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</si>
  <si>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</si>
  <si>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</si>
  <si>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</si>
  <si>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</si>
  <si>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</si>
  <si>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</si>
  <si>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</si>
  <si>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</si>
  <si>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</si>
  <si>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</si>
  <si>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</si>
  <si>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</si>
  <si>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</si>
  <si>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</si>
  <si>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</si>
  <si>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</si>
  <si>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</si>
  <si>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</si>
  <si>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</si>
  <si>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</si>
  <si>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</si>
  <si>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</si>
  <si>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</si>
  <si>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</si>
  <si>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</si>
  <si>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</si>
  <si>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</si>
  <si>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</si>
  <si>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</si>
  <si>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</si>
  <si>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</si>
  <si>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</si>
  <si>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</si>
  <si>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</si>
  <si>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</si>
  <si>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</si>
  <si>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</si>
  <si>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</si>
  <si>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</si>
  <si>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</si>
  <si>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</si>
  <si>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</si>
  <si>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</si>
  <si>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</si>
  <si>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</si>
  <si>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</si>
  <si>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</si>
  <si>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</si>
  <si>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</si>
  <si>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</si>
  <si>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</si>
  <si>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</si>
  <si>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</si>
  <si>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</si>
  <si>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</si>
  <si>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</si>
  <si>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</si>
  <si>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</si>
  <si>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</si>
  <si>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</si>
  <si>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</si>
  <si>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</si>
  <si>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</si>
  <si>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</si>
  <si>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</si>
  <si>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</si>
  <si>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</si>
  <si>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</si>
  <si>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</si>
  <si>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</si>
  <si>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</si>
  <si>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</si>
  <si>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</si>
  <si>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</si>
  <si>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</si>
  <si>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</si>
  <si>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</si>
  <si>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</si>
  <si>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</si>
  <si>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</si>
  <si>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</si>
  <si>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</si>
  <si>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</si>
  <si>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</si>
  <si>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</si>
  <si>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</si>
  <si>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</si>
  <si>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</si>
  <si>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</si>
  <si>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</si>
  <si>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</si>
  <si>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</si>
  <si>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</si>
  <si>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</si>
  <si>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</si>
  <si>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</si>
  <si>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</si>
  <si>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</si>
  <si>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</si>
  <si>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</si>
  <si>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</si>
  <si>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</si>
  <si>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</si>
  <si>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</si>
  <si>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</si>
  <si>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</si>
  <si>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</si>
  <si>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</si>
  <si>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</si>
  <si>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</si>
  <si>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</si>
  <si>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</si>
  <si>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</si>
  <si>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</si>
  <si>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</si>
  <si>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</si>
  <si>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</si>
  <si>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</si>
  <si>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</si>
  <si>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</si>
  <si>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</si>
  <si>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</si>
  <si>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</si>
  <si>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</si>
  <si>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</si>
  <si>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</si>
  <si>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</si>
  <si>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</si>
  <si>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</si>
  <si>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</si>
  <si>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</si>
  <si>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</si>
  <si>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</si>
  <si>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</si>
  <si>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</si>
  <si>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</si>
  <si>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</si>
  <si>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</si>
  <si>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</si>
  <si>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</si>
  <si>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</si>
  <si>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</si>
  <si>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</si>
  <si>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</si>
  <si>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</si>
  <si>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</si>
  <si>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</si>
  <si>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</si>
  <si>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</si>
  <si>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</si>
  <si>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</si>
  <si>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</si>
  <si>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</si>
  <si>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</si>
  <si>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</si>
  <si>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</si>
  <si>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</si>
  <si>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</si>
  <si>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</si>
  <si>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</si>
  <si>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</si>
  <si>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</si>
  <si>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</si>
  <si>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</si>
  <si>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</si>
  <si>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</si>
  <si>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</si>
  <si>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</si>
  <si>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</si>
  <si>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</si>
  <si>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</si>
  <si>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</si>
  <si>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</si>
  <si>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</si>
  <si>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</si>
  <si>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</si>
  <si>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</si>
  <si>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</si>
  <si>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</si>
  <si>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</si>
  <si>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</si>
  <si>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</si>
  <si>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</si>
  <si>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</si>
  <si>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</si>
  <si>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</si>
  <si>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</si>
  <si>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</si>
  <si>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</si>
  <si>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</si>
  <si>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</si>
  <si>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</si>
  <si>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</si>
  <si>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</si>
  <si>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</si>
  <si>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</si>
  <si>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</si>
  <si>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</si>
  <si>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</si>
  <si>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</si>
  <si>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</si>
  <si>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</si>
  <si>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</si>
  <si>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</si>
  <si>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</si>
  <si>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</si>
  <si>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</si>
  <si>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</si>
  <si>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</si>
  <si>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</si>
  <si>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</si>
  <si>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</si>
  <si>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</si>
  <si>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</si>
  <si>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</si>
  <si>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</si>
  <si>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</si>
  <si>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</si>
  <si>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</si>
  <si>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</si>
  <si>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</si>
  <si>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</si>
  <si>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</si>
  <si>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</si>
  <si>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</si>
  <si>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</si>
  <si>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</si>
  <si>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</si>
  <si>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</si>
  <si>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</si>
  <si>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</si>
  <si>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</si>
  <si>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</si>
  <si>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</si>
  <si>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</si>
  <si>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</si>
  <si>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</si>
  <si>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</si>
  <si>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</si>
  <si>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</si>
  <si>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</si>
  <si>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</si>
  <si>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</si>
  <si>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</si>
  <si>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</si>
  <si>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</si>
  <si>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</si>
  <si>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</si>
  <si>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</si>
  <si>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</si>
  <si>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</si>
  <si>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</si>
  <si>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</si>
  <si>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</si>
  <si>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</si>
  <si>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</si>
  <si>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</si>
  <si>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</si>
  <si>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</si>
  <si>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</si>
  <si>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</si>
  <si>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</si>
  <si>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</si>
  <si>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</si>
  <si>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</si>
  <si>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</si>
  <si>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</si>
  <si>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</si>
  <si>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</si>
  <si>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</si>
  <si>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</si>
  <si>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</si>
  <si>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</si>
  <si>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</si>
  <si>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</si>
  <si>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</si>
  <si>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</si>
  <si>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</si>
  <si>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</si>
  <si>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</si>
  <si>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</si>
  <si>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</si>
  <si>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</si>
  <si>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</si>
  <si>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</si>
  <si>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</si>
  <si>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</si>
  <si>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</si>
  <si>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</si>
  <si>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</si>
  <si>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</si>
  <si>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</si>
  <si>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</si>
  <si>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</si>
  <si>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</si>
  <si>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</si>
  <si>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</si>
  <si>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</si>
  <si>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</si>
  <si>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</si>
  <si>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</si>
  <si>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</si>
  <si>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</si>
  <si>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</si>
  <si>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</si>
  <si>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</si>
  <si>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</si>
  <si>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</si>
  <si>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</si>
  <si>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</si>
  <si>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</si>
  <si>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17:32:00</t>
  </si>
  <si>
    <t>17:32:00</t>
  </si>
  <si>
    <t>ely_can14_t3_ch3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</si>
  <si>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</si>
  <si>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</si>
  <si>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</si>
  <si>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</si>
  <si>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</si>
  <si>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</si>
  <si>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</si>
  <si>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</si>
  <si>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17:32:05</t>
  </si>
  <si>
    <t>17:32:05</t>
  </si>
  <si>
    <t>20171115 17:32:10</t>
  </si>
  <si>
    <t>17:32:10</t>
  </si>
  <si>
    <t>20171115 17:32:15</t>
  </si>
  <si>
    <t>17:32:15</t>
  </si>
  <si>
    <t>20171115 17:32:20</t>
  </si>
  <si>
    <t>17:32:20</t>
  </si>
  <si>
    <t>20171115 17:32:25</t>
  </si>
  <si>
    <t>17:32:25</t>
  </si>
  <si>
    <t>20171115 17:32:30</t>
  </si>
  <si>
    <t>17:32:30</t>
  </si>
  <si>
    <t>20171115 17:32:35</t>
  </si>
  <si>
    <t>17:32:35</t>
  </si>
  <si>
    <t>20171115 17:32:40</t>
  </si>
  <si>
    <t>17:32:40</t>
  </si>
  <si>
    <t>20171115 17:32:45</t>
  </si>
  <si>
    <t>17:32:45</t>
  </si>
  <si>
    <t>20171115 17:32:50</t>
  </si>
  <si>
    <t>17:32:50</t>
  </si>
  <si>
    <t>20171115 17:32:55</t>
  </si>
  <si>
    <t>17:32:55</t>
  </si>
  <si>
    <t>20171115 17:33:00</t>
  </si>
  <si>
    <t>17:33:00</t>
  </si>
  <si>
    <t>20171115 17:33:05</t>
  </si>
  <si>
    <t>17:33:05</t>
  </si>
  <si>
    <t>20171115 17:33:10</t>
  </si>
  <si>
    <t>17:33:10</t>
  </si>
  <si>
    <t>20171115 17:33:15</t>
  </si>
  <si>
    <t>17:33:15</t>
  </si>
  <si>
    <t>20171115 17:33:20</t>
  </si>
  <si>
    <t>17:33:20</t>
  </si>
  <si>
    <t>20171115 17:33:25</t>
  </si>
  <si>
    <t>17:33:25</t>
  </si>
  <si>
    <t>20171115 17:33:30</t>
  </si>
  <si>
    <t>17:33:30</t>
  </si>
  <si>
    <t>20171115 17:33:35</t>
  </si>
  <si>
    <t>17:33:35</t>
  </si>
  <si>
    <t>20171115 17:33:40</t>
  </si>
  <si>
    <t>17:33:40</t>
  </si>
  <si>
    <t>20171115 17:33:45</t>
  </si>
  <si>
    <t>17:33:45</t>
  </si>
  <si>
    <t>20171115 17:33:50</t>
  </si>
  <si>
    <t>17:33:50</t>
  </si>
  <si>
    <t>20171115 17:33:55</t>
  </si>
  <si>
    <t>17:33:55</t>
  </si>
  <si>
    <t>20171115 17:35:32</t>
  </si>
  <si>
    <t>17:35:32</t>
  </si>
  <si>
    <t>20171115 17:35:37</t>
  </si>
  <si>
    <t>17:35:37</t>
  </si>
  <si>
    <t>20171115 17:35:42</t>
  </si>
  <si>
    <t>17:35:42</t>
  </si>
  <si>
    <t>20171115 17:35:47</t>
  </si>
  <si>
    <t>17:35:47</t>
  </si>
  <si>
    <t>20171115 17:35:52</t>
  </si>
  <si>
    <t>17:35:52</t>
  </si>
  <si>
    <t>20171115 17:35:57</t>
  </si>
  <si>
    <t>17:35:57</t>
  </si>
  <si>
    <t>20171115 17:36:02</t>
  </si>
  <si>
    <t>17:36:02</t>
  </si>
  <si>
    <t>20171115 17:36:07</t>
  </si>
  <si>
    <t>17:36:07</t>
  </si>
  <si>
    <t>20171115 17:36:12</t>
  </si>
  <si>
    <t>17:36:12</t>
  </si>
  <si>
    <t>20171115 17:36:17</t>
  </si>
  <si>
    <t>17:36:17</t>
  </si>
  <si>
    <t>20171115 17:36:22</t>
  </si>
  <si>
    <t>17:36:22</t>
  </si>
  <si>
    <t>20171115 17:36:27</t>
  </si>
  <si>
    <t>17:36:27</t>
  </si>
  <si>
    <t>20171115 17:36:32</t>
  </si>
  <si>
    <t>17:36:32</t>
  </si>
  <si>
    <t>20171115 17:36:37</t>
  </si>
  <si>
    <t>17:36:37</t>
  </si>
  <si>
    <t>20171115 17:36:42</t>
  </si>
  <si>
    <t>17:36:42</t>
  </si>
  <si>
    <t>20171115 17:36:47</t>
  </si>
  <si>
    <t>17:36:47</t>
  </si>
  <si>
    <t>20171115 17:36:52</t>
  </si>
  <si>
    <t>17:36:52</t>
  </si>
  <si>
    <t>20171115 17:36:57</t>
  </si>
  <si>
    <t>17:36:57</t>
  </si>
  <si>
    <t>20171115 17:37:02</t>
  </si>
  <si>
    <t>17:37:02</t>
  </si>
  <si>
    <t>20171115 17:37:07</t>
  </si>
  <si>
    <t>17:37:07</t>
  </si>
  <si>
    <t>20171115 17:37:12</t>
  </si>
  <si>
    <t>17:37:12</t>
  </si>
  <si>
    <t>20171115 17:37:17</t>
  </si>
  <si>
    <t>17:37:17</t>
  </si>
  <si>
    <t>20171115 17:37:22</t>
  </si>
  <si>
    <t>17:37:22</t>
  </si>
  <si>
    <t>20171115 17:37:27</t>
  </si>
  <si>
    <t>17:37:27</t>
  </si>
  <si>
    <t>20171115 17:37:32</t>
  </si>
  <si>
    <t>17:37:32</t>
  </si>
  <si>
    <t>20171115 17:37:37</t>
  </si>
  <si>
    <t>17:37:37</t>
  </si>
  <si>
    <t>20171115 17:37:42</t>
  </si>
  <si>
    <t>17:37:42</t>
  </si>
  <si>
    <t>20171115 17:37:47</t>
  </si>
  <si>
    <t>17:37:47</t>
  </si>
  <si>
    <t>20171115 17:37:52</t>
  </si>
  <si>
    <t>17:37:52</t>
  </si>
  <si>
    <t>20171115 17:37:57</t>
  </si>
  <si>
    <t>17:37:57</t>
  </si>
  <si>
    <t>20171115 17:38:02</t>
  </si>
  <si>
    <t>17:38:02</t>
  </si>
  <si>
    <t>20171115 17:38:07</t>
  </si>
  <si>
    <t>17:38:07</t>
  </si>
  <si>
    <t>20171115 17:38:12</t>
  </si>
  <si>
    <t>17:38:12</t>
  </si>
  <si>
    <t>20171115 17:38:17</t>
  </si>
  <si>
    <t>17:38:17</t>
  </si>
  <si>
    <t>20171115 17:38:22</t>
  </si>
  <si>
    <t>17:38:22</t>
  </si>
  <si>
    <t>20171115 17:38:27</t>
  </si>
  <si>
    <t>17:38:27</t>
  </si>
  <si>
    <t>20171115 17:38:32</t>
  </si>
  <si>
    <t>17:38:32</t>
  </si>
  <si>
    <t>20171115 17:38:37</t>
  </si>
  <si>
    <t>17:38:37</t>
  </si>
  <si>
    <t>20171115 17:38:42</t>
  </si>
  <si>
    <t>17:38:42</t>
  </si>
  <si>
    <t>20171115 17:38:47</t>
  </si>
  <si>
    <t>17:38:47</t>
  </si>
  <si>
    <t>20171115 17:38:52</t>
  </si>
  <si>
    <t>17:38:52</t>
  </si>
  <si>
    <t>20171115 17:38:57</t>
  </si>
  <si>
    <t>17:38:57</t>
  </si>
  <si>
    <t>20171115 17:39:02</t>
  </si>
  <si>
    <t>17:39:02</t>
  </si>
  <si>
    <t>20171115 17:39:07</t>
  </si>
  <si>
    <t>17:39:07</t>
  </si>
  <si>
    <t>20171115 17:39:12</t>
  </si>
  <si>
    <t>17:39:12</t>
  </si>
  <si>
    <t>20171115 17:39:17</t>
  </si>
  <si>
    <t>17:39:17</t>
  </si>
  <si>
    <t>20171115 17:39:22</t>
  </si>
  <si>
    <t>17:39:22</t>
  </si>
  <si>
    <t>20171115 17:39:27</t>
  </si>
  <si>
    <t>17:39:27</t>
  </si>
  <si>
    <t>20171115 17:39:32</t>
  </si>
  <si>
    <t>17:39:32</t>
  </si>
  <si>
    <t>20171115 17:39:37</t>
  </si>
  <si>
    <t>17:39:37</t>
  </si>
  <si>
    <t>20171115 17:39:42</t>
  </si>
  <si>
    <t>17:39:42</t>
  </si>
  <si>
    <t>20171115 17:39:47</t>
  </si>
  <si>
    <t>17:39:47</t>
  </si>
  <si>
    <t>20171115 17:39:52</t>
  </si>
  <si>
    <t>17:39:52</t>
  </si>
  <si>
    <t>20171115 17:39:57</t>
  </si>
  <si>
    <t>17:39:57</t>
  </si>
  <si>
    <t>20171115 17:40:02</t>
  </si>
  <si>
    <t>17:40:02</t>
  </si>
  <si>
    <t>0/1</t>
  </si>
  <si>
    <t>20171115 17:40:07</t>
  </si>
  <si>
    <t>17:40:07</t>
  </si>
  <si>
    <t>20171115 17:40:12</t>
  </si>
  <si>
    <t>17:40:12</t>
  </si>
  <si>
    <t>20171115 17:40:17</t>
  </si>
  <si>
    <t>17:40:17</t>
  </si>
  <si>
    <t>20171115 17:40:22</t>
  </si>
  <si>
    <t>17:40:22</t>
  </si>
  <si>
    <t>20171115 17:40:27</t>
  </si>
  <si>
    <t>17:40:27</t>
  </si>
  <si>
    <t>20171115 17:40:32</t>
  </si>
  <si>
    <t>17:40:32</t>
  </si>
  <si>
    <t>20171115 17:40:37</t>
  </si>
  <si>
    <t>17:40:37</t>
  </si>
  <si>
    <t>20171115 17:40:42</t>
  </si>
  <si>
    <t>17:40:42</t>
  </si>
  <si>
    <t>20171115 17:40:47</t>
  </si>
  <si>
    <t>17:40:47</t>
  </si>
  <si>
    <t>20171115 17:40:52</t>
  </si>
  <si>
    <t>17:40:52</t>
  </si>
  <si>
    <t>20171115 17:40:57</t>
  </si>
  <si>
    <t>17:40:57</t>
  </si>
  <si>
    <t>20171115 17:41:02</t>
  </si>
  <si>
    <t>17:41:02</t>
  </si>
  <si>
    <t>20171115 17:41:07</t>
  </si>
  <si>
    <t>17:41:07</t>
  </si>
  <si>
    <t>20171115 17:41:12</t>
  </si>
  <si>
    <t>17:41:12</t>
  </si>
  <si>
    <t>20171115 17:41:17</t>
  </si>
  <si>
    <t>17:41:17</t>
  </si>
  <si>
    <t>20171115 17:41:22</t>
  </si>
  <si>
    <t>17:41:22</t>
  </si>
  <si>
    <t>20171115 17:41:27</t>
  </si>
  <si>
    <t>17:41:27</t>
  </si>
  <si>
    <t>20171115 17:51:02</t>
  </si>
  <si>
    <t>17:51:02</t>
  </si>
  <si>
    <t>20171115 17:51:07</t>
  </si>
  <si>
    <t>17:51:07</t>
  </si>
  <si>
    <t>20171115 17:51:12</t>
  </si>
  <si>
    <t>17:51:12</t>
  </si>
  <si>
    <t>20171115 17:51:17</t>
  </si>
  <si>
    <t>17:51:17</t>
  </si>
  <si>
    <t>20171115 17:51:22</t>
  </si>
  <si>
    <t>17:51:22</t>
  </si>
  <si>
    <t>20171115 17:51:27</t>
  </si>
  <si>
    <t>17:51:27</t>
  </si>
  <si>
    <t>20171115 17:51:32</t>
  </si>
  <si>
    <t>17:51:32</t>
  </si>
  <si>
    <t>20171115 17:51:37</t>
  </si>
  <si>
    <t>17:51:37</t>
  </si>
  <si>
    <t>20171115 17:51:42</t>
  </si>
  <si>
    <t>17:51:42</t>
  </si>
  <si>
    <t>20171115 17:51:47</t>
  </si>
  <si>
    <t>17:51:47</t>
  </si>
  <si>
    <t>20171115 17:51:52</t>
  </si>
  <si>
    <t>17:51:52</t>
  </si>
  <si>
    <t>20171115 17:51:57</t>
  </si>
  <si>
    <t>17:51:57</t>
  </si>
  <si>
    <t>20171115 17:52:02</t>
  </si>
  <si>
    <t>17:52:02</t>
  </si>
  <si>
    <t>20171115 17:52:07</t>
  </si>
  <si>
    <t>17:52:07</t>
  </si>
  <si>
    <t>20171115 17:52:12</t>
  </si>
  <si>
    <t>17:52:12</t>
  </si>
  <si>
    <t>20171115 17:52:17</t>
  </si>
  <si>
    <t>17:52:17</t>
  </si>
  <si>
    <t>20171115 17:52:22</t>
  </si>
  <si>
    <t>17:52:22</t>
  </si>
  <si>
    <t>20171115 17:52:27</t>
  </si>
  <si>
    <t>17:52:27</t>
  </si>
  <si>
    <t>20171115 17:52:32</t>
  </si>
  <si>
    <t>17:52:32</t>
  </si>
  <si>
    <t>20171115 17:52:37</t>
  </si>
  <si>
    <t>17:52:37</t>
  </si>
  <si>
    <t>20171115 17:52:42</t>
  </si>
  <si>
    <t>17:52:42</t>
  </si>
  <si>
    <t>20171115 17:52:47</t>
  </si>
  <si>
    <t>17:52:47</t>
  </si>
  <si>
    <t>20171115 17:52:52</t>
  </si>
  <si>
    <t>17:52:52</t>
  </si>
  <si>
    <t>20171115 17:52:57</t>
  </si>
  <si>
    <t>17:52:57</t>
  </si>
  <si>
    <t>20171115 17:54:34</t>
  </si>
  <si>
    <t>17:54:34</t>
  </si>
  <si>
    <t>20171115 17:54:39</t>
  </si>
  <si>
    <t>17:54:39</t>
  </si>
  <si>
    <t>20171115 17:54:44</t>
  </si>
  <si>
    <t>17:54:44</t>
  </si>
  <si>
    <t>20171115 17:54:49</t>
  </si>
  <si>
    <t>17:54:49</t>
  </si>
  <si>
    <t>20171115 17:54:54</t>
  </si>
  <si>
    <t>17:54:54</t>
  </si>
  <si>
    <t>20171115 17:54:59</t>
  </si>
  <si>
    <t>17:54:59</t>
  </si>
  <si>
    <t>20171115 17:55:04</t>
  </si>
  <si>
    <t>17:55:04</t>
  </si>
  <si>
    <t>20171115 17:55:09</t>
  </si>
  <si>
    <t>17:55:09</t>
  </si>
  <si>
    <t>20171115 17:55:14</t>
  </si>
  <si>
    <t>17:55:14</t>
  </si>
  <si>
    <t>20171115 17:55:19</t>
  </si>
  <si>
    <t>17:55:19</t>
  </si>
  <si>
    <t>20171115 17:55:24</t>
  </si>
  <si>
    <t>17:55:24</t>
  </si>
  <si>
    <t>20171115 17:55:29</t>
  </si>
  <si>
    <t>17:55:29</t>
  </si>
  <si>
    <t>20171115 17:55:34</t>
  </si>
  <si>
    <t>17:55:34</t>
  </si>
  <si>
    <t>20171115 17:55:39</t>
  </si>
  <si>
    <t>17:55:39</t>
  </si>
  <si>
    <t>20171115 17:55:44</t>
  </si>
  <si>
    <t>17:55:44</t>
  </si>
  <si>
    <t>20171115 17:55:49</t>
  </si>
  <si>
    <t>17:55:49</t>
  </si>
  <si>
    <t>20171115 17:55:54</t>
  </si>
  <si>
    <t>17:55:54</t>
  </si>
  <si>
    <t>20171115 17:55:59</t>
  </si>
  <si>
    <t>17:55:59</t>
  </si>
  <si>
    <t>20171115 17:56:04</t>
  </si>
  <si>
    <t>17:56:04</t>
  </si>
  <si>
    <t>20171115 17:56:09</t>
  </si>
  <si>
    <t>17:56:09</t>
  </si>
  <si>
    <t>20171115 17:56:14</t>
  </si>
  <si>
    <t>17:56:14</t>
  </si>
  <si>
    <t>20171115 17:56:19</t>
  </si>
  <si>
    <t>17:56:19</t>
  </si>
  <si>
    <t>20171115 17:56:24</t>
  </si>
  <si>
    <t>17:56:24</t>
  </si>
  <si>
    <t>20171115 17:56:29</t>
  </si>
  <si>
    <t>17:56:29</t>
  </si>
  <si>
    <t>20171115 17:56:34</t>
  </si>
  <si>
    <t>17:56:34</t>
  </si>
  <si>
    <t>20171115 17:56:39</t>
  </si>
  <si>
    <t>17:56:39</t>
  </si>
  <si>
    <t>20171115 17:56:44</t>
  </si>
  <si>
    <t>17:56:44</t>
  </si>
  <si>
    <t>20171115 17:56:49</t>
  </si>
  <si>
    <t>17:56:49</t>
  </si>
  <si>
    <t>20171115 17:56:54</t>
  </si>
  <si>
    <t>17:56:54</t>
  </si>
  <si>
    <t>20171115 17:56:59</t>
  </si>
  <si>
    <t>17:56:59</t>
  </si>
  <si>
    <t>20171115 17:57:04</t>
  </si>
  <si>
    <t>17:57:04</t>
  </si>
  <si>
    <t>20171115 17:57:09</t>
  </si>
  <si>
    <t>17:57:09</t>
  </si>
  <si>
    <t>20171115 17:57:14</t>
  </si>
  <si>
    <t>17:57:14</t>
  </si>
  <si>
    <t>20171115 17:57:19</t>
  </si>
  <si>
    <t>17:57:19</t>
  </si>
  <si>
    <t>20171115 17:57:24</t>
  </si>
  <si>
    <t>17:57:24</t>
  </si>
  <si>
    <t>20171115 17:57:29</t>
  </si>
  <si>
    <t>17:57:29</t>
  </si>
  <si>
    <t>20171115 17:57:34</t>
  </si>
  <si>
    <t>17:57:34</t>
  </si>
  <si>
    <t>20171115 17:57:39</t>
  </si>
  <si>
    <t>17:57:39</t>
  </si>
  <si>
    <t>20171115 17:57:44</t>
  </si>
  <si>
    <t>17:57:44</t>
  </si>
  <si>
    <t>20171115 17:57:49</t>
  </si>
  <si>
    <t>17:57:49</t>
  </si>
  <si>
    <t>20171115 17:57:54</t>
  </si>
  <si>
    <t>17:57:54</t>
  </si>
  <si>
    <t>20171115 17:57:59</t>
  </si>
  <si>
    <t>17:57:59</t>
  </si>
  <si>
    <t>20171115 17:58:04</t>
  </si>
  <si>
    <t>17:58:04</t>
  </si>
  <si>
    <t>20171115 17:58:09</t>
  </si>
  <si>
    <t>17:58:09</t>
  </si>
  <si>
    <t>20171115 17:58:14</t>
  </si>
  <si>
    <t>17:58:14</t>
  </si>
  <si>
    <t>20171115 17:58:19</t>
  </si>
  <si>
    <t>17:58:19</t>
  </si>
  <si>
    <t>20171115 17:58:24</t>
  </si>
  <si>
    <t>17:58:24</t>
  </si>
  <si>
    <t>20171115 17:58:29</t>
  </si>
  <si>
    <t>17:58:29</t>
  </si>
  <si>
    <t>20171115 17:58:34</t>
  </si>
  <si>
    <t>17:58:34</t>
  </si>
  <si>
    <t>20171115 17:58:39</t>
  </si>
  <si>
    <t>17:58:39</t>
  </si>
  <si>
    <t>20171115 17:58:44</t>
  </si>
  <si>
    <t>17:58:44</t>
  </si>
  <si>
    <t>20171115 17:58:49</t>
  </si>
  <si>
    <t>17:58:49</t>
  </si>
  <si>
    <t>20171115 17:58:54</t>
  </si>
  <si>
    <t>17:58:54</t>
  </si>
  <si>
    <t>20171115 17:58:59</t>
  </si>
  <si>
    <t>17:58:59</t>
  </si>
  <si>
    <t>20171115 17:59:04</t>
  </si>
  <si>
    <t>17:59:04</t>
  </si>
  <si>
    <t>20171115 17:59:09</t>
  </si>
  <si>
    <t>17:59:09</t>
  </si>
  <si>
    <t>20171115 17:59:14</t>
  </si>
  <si>
    <t>17:59:14</t>
  </si>
  <si>
    <t>20171115 17:59:18</t>
  </si>
  <si>
    <t>17:59:18</t>
  </si>
  <si>
    <t>20171115 17:59:24</t>
  </si>
  <si>
    <t>17:59:24</t>
  </si>
  <si>
    <t>20171115 17:59:29</t>
  </si>
  <si>
    <t>17:59:29</t>
  </si>
  <si>
    <t>20171115 17:59:34</t>
  </si>
  <si>
    <t>17:59:34</t>
  </si>
  <si>
    <t>20171115 17:59:39</t>
  </si>
  <si>
    <t>17:59:39</t>
  </si>
  <si>
    <t>20171115 17:59:44</t>
  </si>
  <si>
    <t>17:59:44</t>
  </si>
  <si>
    <t>20171115 17:59:49</t>
  </si>
  <si>
    <t>17:59:49</t>
  </si>
  <si>
    <t>20171115 17:59:54</t>
  </si>
  <si>
    <t>17:59:54</t>
  </si>
  <si>
    <t>20171115 17:59:59</t>
  </si>
  <si>
    <t>17:59:59</t>
  </si>
  <si>
    <t>20171115 18:00:04</t>
  </si>
  <si>
    <t>18:00:04</t>
  </si>
  <si>
    <t>20171115 18:00:09</t>
  </si>
  <si>
    <t>18:00:09</t>
  </si>
  <si>
    <t>20171115 18:00:14</t>
  </si>
  <si>
    <t>18:00:14</t>
  </si>
  <si>
    <t>20171115 18:00:19</t>
  </si>
  <si>
    <t>18:00:19</t>
  </si>
  <si>
    <t>20171115 18:00:24</t>
  </si>
  <si>
    <t>18:00:24</t>
  </si>
  <si>
    <t>20171115 18:00:29</t>
  </si>
  <si>
    <t>18:00:29</t>
  </si>
  <si>
    <t>20171115 18:27:24</t>
  </si>
  <si>
    <t>18:27:24</t>
  </si>
  <si>
    <t>ely_can15_t4_ch3</t>
  </si>
  <si>
    <t>20171115 18:27:29</t>
  </si>
  <si>
    <t>18:27:29</t>
  </si>
  <si>
    <t>20171115 18:27:34</t>
  </si>
  <si>
    <t>18:27:34</t>
  </si>
  <si>
    <t>20171115 18:27:39</t>
  </si>
  <si>
    <t>18:27:39</t>
  </si>
  <si>
    <t>20171115 18:27:44</t>
  </si>
  <si>
    <t>18:27:44</t>
  </si>
  <si>
    <t>20171115 18:27:49</t>
  </si>
  <si>
    <t>18:27:49</t>
  </si>
  <si>
    <t>20171115 18:27:54</t>
  </si>
  <si>
    <t>18:27:54</t>
  </si>
  <si>
    <t>20171115 18:27:59</t>
  </si>
  <si>
    <t>18:27:59</t>
  </si>
  <si>
    <t>20171115 18:28:04</t>
  </si>
  <si>
    <t>18:28:04</t>
  </si>
  <si>
    <t>20171115 18:28:09</t>
  </si>
  <si>
    <t>18:28:09</t>
  </si>
  <si>
    <t>20171115 18:28:14</t>
  </si>
  <si>
    <t>18:28:14</t>
  </si>
  <si>
    <t>20171115 18:28:19</t>
  </si>
  <si>
    <t>18:28:19</t>
  </si>
  <si>
    <t>20171115 18:28:24</t>
  </si>
  <si>
    <t>18:28:24</t>
  </si>
  <si>
    <t>20171115 18:28:29</t>
  </si>
  <si>
    <t>18:28:29</t>
  </si>
  <si>
    <t>20171115 18:28:34</t>
  </si>
  <si>
    <t>18:28:34</t>
  </si>
  <si>
    <t>20171115 18:28:39</t>
  </si>
  <si>
    <t>18:28:39</t>
  </si>
  <si>
    <t>20171115 18:28:44</t>
  </si>
  <si>
    <t>18:28:44</t>
  </si>
  <si>
    <t>20171115 18:28:49</t>
  </si>
  <si>
    <t>18:28:49</t>
  </si>
  <si>
    <t>20171115 18:28:54</t>
  </si>
  <si>
    <t>18:28:54</t>
  </si>
  <si>
    <t>20171115 18:28:59</t>
  </si>
  <si>
    <t>18:28:59</t>
  </si>
  <si>
    <t>20171115 18:29:04</t>
  </si>
  <si>
    <t>18:29:04</t>
  </si>
  <si>
    <t>20171115 18:29:09</t>
  </si>
  <si>
    <t>18:29:09</t>
  </si>
  <si>
    <t>20171115 18:29:14</t>
  </si>
  <si>
    <t>18:29:14</t>
  </si>
  <si>
    <t>20171115 18:29:19</t>
  </si>
  <si>
    <t>18:29:19</t>
  </si>
  <si>
    <t>20171115 18:30:56</t>
  </si>
  <si>
    <t>18:30:56</t>
  </si>
  <si>
    <t>20171115 18:31:01</t>
  </si>
  <si>
    <t>18:31:01</t>
  </si>
  <si>
    <t>20171115 18:31:06</t>
  </si>
  <si>
    <t>18:31:06</t>
  </si>
  <si>
    <t>20171115 18:31:11</t>
  </si>
  <si>
    <t>18:31:11</t>
  </si>
  <si>
    <t>20171115 18:31:16</t>
  </si>
  <si>
    <t>18:31:16</t>
  </si>
  <si>
    <t>20171115 18:31:21</t>
  </si>
  <si>
    <t>18:31:21</t>
  </si>
  <si>
    <t>20171115 18:31:26</t>
  </si>
  <si>
    <t>18:31:26</t>
  </si>
  <si>
    <t>20171115 18:31:31</t>
  </si>
  <si>
    <t>18:31:31</t>
  </si>
  <si>
    <t>20171115 18:31:36</t>
  </si>
  <si>
    <t>18:31:36</t>
  </si>
  <si>
    <t>20171115 18:31:41</t>
  </si>
  <si>
    <t>18:31:41</t>
  </si>
  <si>
    <t>20171115 18:31:46</t>
  </si>
  <si>
    <t>18:31:46</t>
  </si>
  <si>
    <t>20171115 18:31:51</t>
  </si>
  <si>
    <t>18:31:51</t>
  </si>
  <si>
    <t>20171115 18:31:56</t>
  </si>
  <si>
    <t>18:31:56</t>
  </si>
  <si>
    <t>20171115 18:32:01</t>
  </si>
  <si>
    <t>18:32:01</t>
  </si>
  <si>
    <t>20171115 18:32:06</t>
  </si>
  <si>
    <t>18:32:06</t>
  </si>
  <si>
    <t>20171115 18:32:11</t>
  </si>
  <si>
    <t>18:32:11</t>
  </si>
  <si>
    <t>20171115 18:32:16</t>
  </si>
  <si>
    <t>18:32:16</t>
  </si>
  <si>
    <t>20171115 18:32:21</t>
  </si>
  <si>
    <t>18:32:21</t>
  </si>
  <si>
    <t>20171115 18:32:26</t>
  </si>
  <si>
    <t>18:32:26</t>
  </si>
  <si>
    <t>20171115 18:32:31</t>
  </si>
  <si>
    <t>18:32:31</t>
  </si>
  <si>
    <t>20171115 18:32:36</t>
  </si>
  <si>
    <t>18:32:36</t>
  </si>
  <si>
    <t>20171115 18:32:41</t>
  </si>
  <si>
    <t>18:32:41</t>
  </si>
  <si>
    <t>20171115 18:32:46</t>
  </si>
  <si>
    <t>18:32:46</t>
  </si>
  <si>
    <t>20171115 18:32:51</t>
  </si>
  <si>
    <t>18:32:51</t>
  </si>
  <si>
    <t>20171115 18:32:56</t>
  </si>
  <si>
    <t>18:32:56</t>
  </si>
  <si>
    <t>20171115 18:50:05</t>
  </si>
  <si>
    <t>18:50:05</t>
  </si>
  <si>
    <t>ely_can15_t4_ch3_1</t>
  </si>
  <si>
    <t>20171115 18:50:10</t>
  </si>
  <si>
    <t>18:50:10</t>
  </si>
  <si>
    <t>20171115 18:50:15</t>
  </si>
  <si>
    <t>18:50:15</t>
  </si>
  <si>
    <t>20171115 18:50:20</t>
  </si>
  <si>
    <t>18:50:20</t>
  </si>
  <si>
    <t>20171115 18:50:25</t>
  </si>
  <si>
    <t>18:50:25</t>
  </si>
  <si>
    <t>20171115 18:50:30</t>
  </si>
  <si>
    <t>18:50:30</t>
  </si>
  <si>
    <t>20171115 18:50:35</t>
  </si>
  <si>
    <t>18:50:35</t>
  </si>
  <si>
    <t>20171115 18:50:40</t>
  </si>
  <si>
    <t>18:50:40</t>
  </si>
  <si>
    <t>20171115 18:50:45</t>
  </si>
  <si>
    <t>18:50:45</t>
  </si>
  <si>
    <t>20171115 18:50:50</t>
  </si>
  <si>
    <t>18:50:50</t>
  </si>
  <si>
    <t>20171115 18:50:55</t>
  </si>
  <si>
    <t>18:50:55</t>
  </si>
  <si>
    <t>20171115 18:51:00</t>
  </si>
  <si>
    <t>18:51:00</t>
  </si>
  <si>
    <t>20171115 18:51:05</t>
  </si>
  <si>
    <t>18:51:05</t>
  </si>
  <si>
    <t>20171115 18:51:10</t>
  </si>
  <si>
    <t>18:51:10</t>
  </si>
  <si>
    <t>20171115 18:51:15</t>
  </si>
  <si>
    <t>18:51:15</t>
  </si>
  <si>
    <t>20171115 18:51:20</t>
  </si>
  <si>
    <t>18:51:20</t>
  </si>
  <si>
    <t>20171115 18:51:25</t>
  </si>
  <si>
    <t>18:51:25</t>
  </si>
  <si>
    <t>20171115 18:51:30</t>
  </si>
  <si>
    <t>18:51:30</t>
  </si>
  <si>
    <t>20171115 18:51:35</t>
  </si>
  <si>
    <t>18:51:35</t>
  </si>
  <si>
    <t>20171115 18:51:40</t>
  </si>
  <si>
    <t>18:51:40</t>
  </si>
  <si>
    <t>20171115 18:51:45</t>
  </si>
  <si>
    <t>18:51:45</t>
  </si>
  <si>
    <t>20171115 18:51:50</t>
  </si>
  <si>
    <t>18:51:50</t>
  </si>
  <si>
    <t>20171115 18:51:55</t>
  </si>
  <si>
    <t>18:51:55</t>
  </si>
  <si>
    <t>20171115 18:52:00</t>
  </si>
  <si>
    <t>18:52:00</t>
  </si>
  <si>
    <t>20171115 18:52:05</t>
  </si>
  <si>
    <t>18:52:05</t>
  </si>
  <si>
    <t>20171115 18:52:10</t>
  </si>
  <si>
    <t>18:52:10</t>
  </si>
  <si>
    <t>20171115 18:52:15</t>
  </si>
  <si>
    <t>18:52:15</t>
  </si>
  <si>
    <t>20171115 18:52:20</t>
  </si>
  <si>
    <t>18:52:20</t>
  </si>
  <si>
    <t>20171115 18:52:25</t>
  </si>
  <si>
    <t>18:52:25</t>
  </si>
  <si>
    <t>20171115 18:52:30</t>
  </si>
  <si>
    <t>18:52:30</t>
  </si>
  <si>
    <t>20171115 18:52:35</t>
  </si>
  <si>
    <t>18:52:35</t>
  </si>
  <si>
    <t>20171115 18:52:40</t>
  </si>
  <si>
    <t>18:52:40</t>
  </si>
  <si>
    <t>20171115 18:52:45</t>
  </si>
  <si>
    <t>18:52:45</t>
  </si>
  <si>
    <t>20171115 18:52:50</t>
  </si>
  <si>
    <t>18:52:50</t>
  </si>
  <si>
    <t>20171115 18:52:55</t>
  </si>
  <si>
    <t>18:52:55</t>
  </si>
  <si>
    <t>20171115 18:53:00</t>
  </si>
  <si>
    <t>18:53:00</t>
  </si>
  <si>
    <t>20171115 18:53:05</t>
  </si>
  <si>
    <t>18:53:05</t>
  </si>
  <si>
    <t>20171115 18:53:10</t>
  </si>
  <si>
    <t>18:53:10</t>
  </si>
  <si>
    <t>20171115 18:53:15</t>
  </si>
  <si>
    <t>18:53:15</t>
  </si>
  <si>
    <t>20171115 18:53:20</t>
  </si>
  <si>
    <t>18:53:20</t>
  </si>
  <si>
    <t>20171115 18:53:24</t>
  </si>
  <si>
    <t>18:53:24</t>
  </si>
  <si>
    <t>20171115 18:53:30</t>
  </si>
  <si>
    <t>18:53:30</t>
  </si>
  <si>
    <t>20171115 18:53:35</t>
  </si>
  <si>
    <t>18:53:35</t>
  </si>
  <si>
    <t>20171115 18:53:40</t>
  </si>
  <si>
    <t>18:53:40</t>
  </si>
  <si>
    <t>20171115 18:53:45</t>
  </si>
  <si>
    <t>18:53:45</t>
  </si>
  <si>
    <t>20171115 18:53:50</t>
  </si>
  <si>
    <t>18:53:50</t>
  </si>
  <si>
    <t>20171115 18:53:55</t>
  </si>
  <si>
    <t>18:53:55</t>
  </si>
  <si>
    <t>20171115 18:54:00</t>
  </si>
  <si>
    <t>18:54:00</t>
  </si>
  <si>
    <t>20171115 18:54:05</t>
  </si>
  <si>
    <t>18:54:05</t>
  </si>
  <si>
    <t>20171115 18:55:42</t>
  </si>
  <si>
    <t>18:55:42</t>
  </si>
  <si>
    <t>20171115 18:55:47</t>
  </si>
  <si>
    <t>18:55:47</t>
  </si>
  <si>
    <t>20171115 18:55:52</t>
  </si>
  <si>
    <t>18:55:52</t>
  </si>
  <si>
    <t>20171115 18:55:57</t>
  </si>
  <si>
    <t>18:55:57</t>
  </si>
  <si>
    <t>20171115 18:56:02</t>
  </si>
  <si>
    <t>18:56:02</t>
  </si>
  <si>
    <t>20171115 18:56:07</t>
  </si>
  <si>
    <t>18:56:07</t>
  </si>
  <si>
    <t>20171115 18:56:12</t>
  </si>
  <si>
    <t>18:56:12</t>
  </si>
  <si>
    <t>20171115 18:56:17</t>
  </si>
  <si>
    <t>18:56:17</t>
  </si>
  <si>
    <t>20171115 18:56:22</t>
  </si>
  <si>
    <t>18:56:22</t>
  </si>
  <si>
    <t>20171115 18:56:27</t>
  </si>
  <si>
    <t>18:56:27</t>
  </si>
  <si>
    <t>20171115 18:56:32</t>
  </si>
  <si>
    <t>18:56:32</t>
  </si>
  <si>
    <t>20171115 18:56:37</t>
  </si>
  <si>
    <t>18:56:37</t>
  </si>
  <si>
    <t>20171115 18:56:42</t>
  </si>
  <si>
    <t>18:56:42</t>
  </si>
  <si>
    <t>20171115 18:56:47</t>
  </si>
  <si>
    <t>18:56:47</t>
  </si>
  <si>
    <t>20171115 18:56:52</t>
  </si>
  <si>
    <t>18:56:52</t>
  </si>
  <si>
    <t>20171115 18:56:57</t>
  </si>
  <si>
    <t>18:56:57</t>
  </si>
  <si>
    <t>20171115 18:57:02</t>
  </si>
  <si>
    <t>18:57:02</t>
  </si>
  <si>
    <t>20171115 18:57:06</t>
  </si>
  <si>
    <t>18:57:06</t>
  </si>
  <si>
    <t>20171115 18:57:12</t>
  </si>
  <si>
    <t>18:57:12</t>
  </si>
  <si>
    <t>20171115 18:57:17</t>
  </si>
  <si>
    <t>18:57:17</t>
  </si>
  <si>
    <t>20171115 18:57:22</t>
  </si>
  <si>
    <t>18:57:22</t>
  </si>
  <si>
    <t>20171115 18:57:27</t>
  </si>
  <si>
    <t>18:57:27</t>
  </si>
  <si>
    <t>20171115 18:57:32</t>
  </si>
  <si>
    <t>18:57:32</t>
  </si>
  <si>
    <t>20171115 18:57:37</t>
  </si>
  <si>
    <t>18:57:37</t>
  </si>
  <si>
    <t>20171115 18:57:42</t>
  </si>
  <si>
    <t>18:57:42</t>
  </si>
  <si>
    <t>20171115 18:57:47</t>
  </si>
  <si>
    <t>18:57:47</t>
  </si>
  <si>
    <t>20171115 18:57:52</t>
  </si>
  <si>
    <t>18:57:52</t>
  </si>
  <si>
    <t>20171115 18:57:57</t>
  </si>
  <si>
    <t>18:57:57</t>
  </si>
  <si>
    <t>20171115 18:58:02</t>
  </si>
  <si>
    <t>18:58:02</t>
  </si>
  <si>
    <t>20171115 18:58:07</t>
  </si>
  <si>
    <t>18:58:07</t>
  </si>
  <si>
    <t>20171115 18:58:12</t>
  </si>
  <si>
    <t>18:58:12</t>
  </si>
  <si>
    <t>20171115 18:58:17</t>
  </si>
  <si>
    <t>18:58:17</t>
  </si>
  <si>
    <t>20171115 18:58:22</t>
  </si>
  <si>
    <t>18:58:22</t>
  </si>
  <si>
    <t>20171115 18:58:27</t>
  </si>
  <si>
    <t>18:58:27</t>
  </si>
  <si>
    <t>20171115 18:58:32</t>
  </si>
  <si>
    <t>18:58:32</t>
  </si>
  <si>
    <t>20171115 18:58:37</t>
  </si>
  <si>
    <t>18:58:37</t>
  </si>
  <si>
    <t>20171115 18:58:42</t>
  </si>
  <si>
    <t>18:58:42</t>
  </si>
  <si>
    <t>20171115 18:58:47</t>
  </si>
  <si>
    <t>18:58:47</t>
  </si>
  <si>
    <t>20171115 18:58:51</t>
  </si>
  <si>
    <t>18:58:51</t>
  </si>
  <si>
    <t>20171115 18:58:57</t>
  </si>
  <si>
    <t>18:58:57</t>
  </si>
  <si>
    <t>20171115 18:59:01</t>
  </si>
  <si>
    <t>18:59:01</t>
  </si>
  <si>
    <t>20171115 18:59:07</t>
  </si>
  <si>
    <t>18:59:07</t>
  </si>
  <si>
    <t>20171115 18:59:12</t>
  </si>
  <si>
    <t>18:59:12</t>
  </si>
  <si>
    <t>20171115 18:59:17</t>
  </si>
  <si>
    <t>18:59:17</t>
  </si>
  <si>
    <t>20171115 18:59:22</t>
  </si>
  <si>
    <t>18:59:22</t>
  </si>
  <si>
    <t>20171115 18:59:27</t>
  </si>
  <si>
    <t>18:59:27</t>
  </si>
  <si>
    <t>20171115 18:59:32</t>
  </si>
  <si>
    <t>18:59:32</t>
  </si>
  <si>
    <t>20171115 19:18:25</t>
  </si>
  <si>
    <t>19:18:25</t>
  </si>
  <si>
    <t>20171115 19:18:30</t>
  </si>
  <si>
    <t>19:18:30</t>
  </si>
  <si>
    <t>20171115 19:18:35</t>
  </si>
  <si>
    <t>19:18:35</t>
  </si>
  <si>
    <t>20171115 19:18:40</t>
  </si>
  <si>
    <t>19:18:40</t>
  </si>
  <si>
    <t>20171115 19:18:45</t>
  </si>
  <si>
    <t>19:18:45</t>
  </si>
  <si>
    <t>20171115 19:18:50</t>
  </si>
  <si>
    <t>19:18:50</t>
  </si>
  <si>
    <t>20171115 19:18:55</t>
  </si>
  <si>
    <t>19:18:55</t>
  </si>
  <si>
    <t>20171115 19:19:00</t>
  </si>
  <si>
    <t>19:19:00</t>
  </si>
  <si>
    <t>20171115 19:19:05</t>
  </si>
  <si>
    <t>19:19:05</t>
  </si>
  <si>
    <t>20171115 19:19:10</t>
  </si>
  <si>
    <t>19:19:10</t>
  </si>
  <si>
    <t>20171115 19:19:15</t>
  </si>
  <si>
    <t>19:19:15</t>
  </si>
  <si>
    <t>20171115 19:19:20</t>
  </si>
  <si>
    <t>19:19:20</t>
  </si>
  <si>
    <t>20171115 19:19:25</t>
  </si>
  <si>
    <t>19:19:25</t>
  </si>
  <si>
    <t>20171115 19:19:30</t>
  </si>
  <si>
    <t>19:19:30</t>
  </si>
  <si>
    <t>20171115 19:19:35</t>
  </si>
  <si>
    <t>19:19:35</t>
  </si>
  <si>
    <t>20171115 19:19:40</t>
  </si>
  <si>
    <t>19:19:40</t>
  </si>
  <si>
    <t>20171115 19:19:45</t>
  </si>
  <si>
    <t>19:19:45</t>
  </si>
  <si>
    <t>20171115 19:19:50</t>
  </si>
  <si>
    <t>19:19:50</t>
  </si>
  <si>
    <t>20171115 19:19:55</t>
  </si>
  <si>
    <t>19:19:55</t>
  </si>
  <si>
    <t>20171115 19:20:00</t>
  </si>
  <si>
    <t>19:20:00</t>
  </si>
  <si>
    <t>20171115 19:20:05</t>
  </si>
  <si>
    <t>19:20:05</t>
  </si>
  <si>
    <t>20171115 19:20:10</t>
  </si>
  <si>
    <t>19:20:10</t>
  </si>
  <si>
    <t>20171115 19:20:15</t>
  </si>
  <si>
    <t>19:20:15</t>
  </si>
  <si>
    <t>20171115 19:20:20</t>
  </si>
  <si>
    <t>19:20:20</t>
  </si>
  <si>
    <t>20171115 19:21:57</t>
  </si>
  <si>
    <t>19:21:57</t>
  </si>
  <si>
    <t>20171115 19:22:02</t>
  </si>
  <si>
    <t>19:22:02</t>
  </si>
  <si>
    <t>20171115 19:22:07</t>
  </si>
  <si>
    <t>19:22:07</t>
  </si>
  <si>
    <t>20171115 19:22:12</t>
  </si>
  <si>
    <t>19:22:12</t>
  </si>
  <si>
    <t>20171115 19:22:17</t>
  </si>
  <si>
    <t>19:22:17</t>
  </si>
  <si>
    <t>20171115 19:22:22</t>
  </si>
  <si>
    <t>19:22:22</t>
  </si>
  <si>
    <t>20171115 19:22:27</t>
  </si>
  <si>
    <t>19:22:27</t>
  </si>
  <si>
    <t>20171115 19:22:32</t>
  </si>
  <si>
    <t>19:22:32</t>
  </si>
  <si>
    <t>20171115 19:22:37</t>
  </si>
  <si>
    <t>19:22:37</t>
  </si>
  <si>
    <t>20171115 19:22:42</t>
  </si>
  <si>
    <t>19:22:42</t>
  </si>
  <si>
    <t>20171115 19:22:47</t>
  </si>
  <si>
    <t>19:22:47</t>
  </si>
  <si>
    <t>20171115 19:22:52</t>
  </si>
  <si>
    <t>19:22:52</t>
  </si>
  <si>
    <t>20171115 19:22:57</t>
  </si>
  <si>
    <t>19:22:57</t>
  </si>
  <si>
    <t>20171115 19:23:02</t>
  </si>
  <si>
    <t>19:23:02</t>
  </si>
  <si>
    <t>20171115 19:23:07</t>
  </si>
  <si>
    <t>19:23:07</t>
  </si>
  <si>
    <t>20171115 19:23:12</t>
  </si>
  <si>
    <t>19:23:12</t>
  </si>
  <si>
    <t>20171115 19:23:17</t>
  </si>
  <si>
    <t>19:23:17</t>
  </si>
  <si>
    <t>20171115 19:23:22</t>
  </si>
  <si>
    <t>19:23:22</t>
  </si>
  <si>
    <t>20171115 19:23:27</t>
  </si>
  <si>
    <t>19:23:27</t>
  </si>
  <si>
    <t>20171115 19:23:32</t>
  </si>
  <si>
    <t>19:23:32</t>
  </si>
  <si>
    <t>20171115 19:23:37</t>
  </si>
  <si>
    <t>19:23:37</t>
  </si>
  <si>
    <t>20171115 19:23:42</t>
  </si>
  <si>
    <t>19:23:42</t>
  </si>
  <si>
    <t>20171115 19:23:47</t>
  </si>
  <si>
    <t>19:23:47</t>
  </si>
  <si>
    <t>20171115 19:23:52</t>
  </si>
  <si>
    <t>19:23:52</t>
  </si>
  <si>
    <t>20171115 19:23:57</t>
  </si>
  <si>
    <t>19:23:57</t>
  </si>
  <si>
    <t>20171115 19:24:02</t>
  </si>
  <si>
    <t>19:24:02</t>
  </si>
  <si>
    <t>20171115 19:24:07</t>
  </si>
  <si>
    <t>19:24:07</t>
  </si>
  <si>
    <t>20171115 19:24:12</t>
  </si>
  <si>
    <t>19:24:12</t>
  </si>
  <si>
    <t>20171115 19:24:17</t>
  </si>
  <si>
    <t>19:24:17</t>
  </si>
  <si>
    <t>20171115 19:24:22</t>
  </si>
  <si>
    <t>19:24:22</t>
  </si>
  <si>
    <t>20171115 19:24:27</t>
  </si>
  <si>
    <t>19:24:27</t>
  </si>
  <si>
    <t>20171115 19:24:32</t>
  </si>
  <si>
    <t>19:24:32</t>
  </si>
  <si>
    <t>20171115 19:24:37</t>
  </si>
  <si>
    <t>19:24:37</t>
  </si>
  <si>
    <t>20171115 19:24:42</t>
  </si>
  <si>
    <t>19:24:42</t>
  </si>
  <si>
    <t>20171115 19:24:47</t>
  </si>
  <si>
    <t>19:24:47</t>
  </si>
  <si>
    <t>20171115 19:24:52</t>
  </si>
  <si>
    <t>19:24:52</t>
  </si>
  <si>
    <t>20171115 19:24:57</t>
  </si>
  <si>
    <t>19:24:57</t>
  </si>
  <si>
    <t>20171115 19:25:02</t>
  </si>
  <si>
    <t>19:25:02</t>
  </si>
  <si>
    <t>20171115 19:25:07</t>
  </si>
  <si>
    <t>19:25:07</t>
  </si>
  <si>
    <t>20171115 19:25:12</t>
  </si>
  <si>
    <t>19:25:12</t>
  </si>
  <si>
    <t>20171115 19:25:17</t>
  </si>
  <si>
    <t>19:25:17</t>
  </si>
  <si>
    <t>20171115 19:25:22</t>
  </si>
  <si>
    <t>19:25:22</t>
  </si>
  <si>
    <t>20171115 19:25:27</t>
  </si>
  <si>
    <t>19:25:27</t>
  </si>
  <si>
    <t>20171115 19:25:32</t>
  </si>
  <si>
    <t>19:25:32</t>
  </si>
  <si>
    <t>20171115 19:25:37</t>
  </si>
  <si>
    <t>19:25:37</t>
  </si>
  <si>
    <t>20171115 19:25:42</t>
  </si>
  <si>
    <t>19:25:42</t>
  </si>
  <si>
    <t>20171115 19:25:47</t>
  </si>
  <si>
    <t>19:25:47</t>
  </si>
  <si>
    <t>20171115 19:25:52</t>
  </si>
  <si>
    <t>19:25:52</t>
  </si>
  <si>
    <t>20171115 19:25:57</t>
  </si>
  <si>
    <t>19:25:57</t>
  </si>
  <si>
    <t>20171115 19:26:02</t>
  </si>
  <si>
    <t>19:26:02</t>
  </si>
  <si>
    <t>20171115 19:26:07</t>
  </si>
  <si>
    <t>19:26:07</t>
  </si>
  <si>
    <t>20171115 19:26:12</t>
  </si>
  <si>
    <t>19:26:12</t>
  </si>
  <si>
    <t>20171115 19:26:17</t>
  </si>
  <si>
    <t>19:26:17</t>
  </si>
  <si>
    <t>20171115 19:26:22</t>
  </si>
  <si>
    <t>19:26:22</t>
  </si>
  <si>
    <t>20171115 19:26:27</t>
  </si>
  <si>
    <t>19:26:27</t>
  </si>
  <si>
    <t>20171115 19:26:32</t>
  </si>
  <si>
    <t>19:26:32</t>
  </si>
  <si>
    <t>20171115 19:26:37</t>
  </si>
  <si>
    <t>19:26:37</t>
  </si>
  <si>
    <t>20171115 19:26:42</t>
  </si>
  <si>
    <t>19:26:42</t>
  </si>
  <si>
    <t>20171115 19:26:47</t>
  </si>
  <si>
    <t>19:26:47</t>
  </si>
  <si>
    <t>20171115 19:26:52</t>
  </si>
  <si>
    <t>19:26:52</t>
  </si>
  <si>
    <t>20171115 19:26:57</t>
  </si>
  <si>
    <t>19:26:57</t>
  </si>
  <si>
    <t>20171115 19:27:02</t>
  </si>
  <si>
    <t>19:27:02</t>
  </si>
  <si>
    <t>20171115 19:27:07</t>
  </si>
  <si>
    <t>19:27:07</t>
  </si>
  <si>
    <t>20171115 19:27:12</t>
  </si>
  <si>
    <t>19:27:12</t>
  </si>
  <si>
    <t>20171115 19:27:17</t>
  </si>
  <si>
    <t>19:27:17</t>
  </si>
  <si>
    <t>20171115 19:27:22</t>
  </si>
  <si>
    <t>19:27:22</t>
  </si>
  <si>
    <t>20171115 19:27:27</t>
  </si>
  <si>
    <t>19:27:27</t>
  </si>
  <si>
    <t>20171115 19:27:32</t>
  </si>
  <si>
    <t>19:27:32</t>
  </si>
  <si>
    <t>20171115 19:27:37</t>
  </si>
  <si>
    <t>19:27:37</t>
  </si>
  <si>
    <t>20171115 19:27:42</t>
  </si>
  <si>
    <t>19:27:42</t>
  </si>
  <si>
    <t>20171115 19:27:47</t>
  </si>
  <si>
    <t>19:27:47</t>
  </si>
  <si>
    <t>20171115 19:27:52</t>
  </si>
  <si>
    <t>19:27:52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</si>
</sst>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449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400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1510788720.6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1510788712.85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430.066170812328</v>
      </c>
      <c r="AK17">
        <v>425.198103030303</v>
      </c>
      <c r="AL17">
        <v>0.00578775092645407</v>
      </c>
      <c r="AM17">
        <v>64.1108677016949</v>
      </c>
      <c r="AN17">
        <f>(AP17 - AO17 + DI17*1E3/(8.314*(DK17+273.15)) * AR17/DH17 * AQ17) * DH17/(100*CV17) * 1000/(1000 - AP17)</f>
        <v>0</v>
      </c>
      <c r="AO17">
        <v>23.2789126808808</v>
      </c>
      <c r="AP17">
        <v>24.6035727272727</v>
      </c>
      <c r="AQ17">
        <v>-9.59302250128486e-06</v>
      </c>
      <c r="AR17">
        <v>117.015588663011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2.7</v>
      </c>
      <c r="CW17">
        <v>0.5</v>
      </c>
      <c r="CX17" t="s">
        <v>408</v>
      </c>
      <c r="CY17">
        <v>2</v>
      </c>
      <c r="CZ17" t="b">
        <v>1</v>
      </c>
      <c r="DA17">
        <v>1510788712.85</v>
      </c>
      <c r="DB17">
        <v>414.7019</v>
      </c>
      <c r="DC17">
        <v>419.985033333333</v>
      </c>
      <c r="DD17">
        <v>24.6043466666667</v>
      </c>
      <c r="DE17">
        <v>23.28034</v>
      </c>
      <c r="DF17">
        <v>408.223733333333</v>
      </c>
      <c r="DG17">
        <v>24.0979233333333</v>
      </c>
      <c r="DH17">
        <v>500.0857</v>
      </c>
      <c r="DI17">
        <v>90.8290033333333</v>
      </c>
      <c r="DJ17">
        <v>0.10001074</v>
      </c>
      <c r="DK17">
        <v>26.73006</v>
      </c>
      <c r="DL17">
        <v>27.5158133333333</v>
      </c>
      <c r="DM17">
        <v>999.9</v>
      </c>
      <c r="DN17">
        <v>0</v>
      </c>
      <c r="DO17">
        <v>0</v>
      </c>
      <c r="DP17">
        <v>9991.68166666667</v>
      </c>
      <c r="DQ17">
        <v>0</v>
      </c>
      <c r="DR17">
        <v>3.10518266666667</v>
      </c>
      <c r="DS17">
        <v>-5.28299233333333</v>
      </c>
      <c r="DT17">
        <v>425.1628</v>
      </c>
      <c r="DU17">
        <v>429.995266666667</v>
      </c>
      <c r="DV17">
        <v>1.32400666666667</v>
      </c>
      <c r="DW17">
        <v>419.985033333333</v>
      </c>
      <c r="DX17">
        <v>23.28034</v>
      </c>
      <c r="DY17">
        <v>2.23478833333333</v>
      </c>
      <c r="DZ17">
        <v>2.11453066666667</v>
      </c>
      <c r="EA17">
        <v>19.21391</v>
      </c>
      <c r="EB17">
        <v>18.3290733333333</v>
      </c>
      <c r="EC17">
        <v>2000.02533333333</v>
      </c>
      <c r="ED17">
        <v>0.9799973</v>
      </c>
      <c r="EE17">
        <v>0.0200028466666667</v>
      </c>
      <c r="EF17">
        <v>0</v>
      </c>
      <c r="EG17">
        <v>2.21993666666667</v>
      </c>
      <c r="EH17">
        <v>0</v>
      </c>
      <c r="EI17">
        <v>5843.39933333333</v>
      </c>
      <c r="EJ17">
        <v>17300.3666666667</v>
      </c>
      <c r="EK17">
        <v>38.8791333333333</v>
      </c>
      <c r="EL17">
        <v>39.4958</v>
      </c>
      <c r="EM17">
        <v>38.625</v>
      </c>
      <c r="EN17">
        <v>38.312</v>
      </c>
      <c r="EO17">
        <v>38.25</v>
      </c>
      <c r="EP17">
        <v>1960.01633333333</v>
      </c>
      <c r="EQ17">
        <v>40.01</v>
      </c>
      <c r="ER17">
        <v>0</v>
      </c>
      <c r="ES17">
        <v>1678812323.6</v>
      </c>
      <c r="ET17">
        <v>0</v>
      </c>
      <c r="EU17">
        <v>2.244752</v>
      </c>
      <c r="EV17">
        <v>-0.271746152182562</v>
      </c>
      <c r="EW17">
        <v>-4.76846156990256</v>
      </c>
      <c r="EX17">
        <v>5843.3172</v>
      </c>
      <c r="EY17">
        <v>15</v>
      </c>
      <c r="EZ17">
        <v>0</v>
      </c>
      <c r="FA17" t="s">
        <v>409</v>
      </c>
      <c r="FB17">
        <v>1510781724.6</v>
      </c>
      <c r="FC17">
        <v>1510781718.6</v>
      </c>
      <c r="FD17">
        <v>0</v>
      </c>
      <c r="FE17">
        <v>0.193</v>
      </c>
      <c r="FF17">
        <v>0.167</v>
      </c>
      <c r="FG17">
        <v>6.707</v>
      </c>
      <c r="FH17">
        <v>0.869</v>
      </c>
      <c r="FI17">
        <v>420</v>
      </c>
      <c r="FJ17">
        <v>32</v>
      </c>
      <c r="FK17">
        <v>0.3</v>
      </c>
      <c r="FL17">
        <v>0.13</v>
      </c>
      <c r="FM17">
        <v>1.32602487804878</v>
      </c>
      <c r="FN17">
        <v>-0.0339163066202118</v>
      </c>
      <c r="FO17">
        <v>0.003801203353722</v>
      </c>
      <c r="FP17">
        <v>1</v>
      </c>
      <c r="FQ17">
        <v>1</v>
      </c>
      <c r="FR17">
        <v>1</v>
      </c>
      <c r="FS17" t="s">
        <v>410</v>
      </c>
      <c r="FT17">
        <v>2.97229</v>
      </c>
      <c r="FU17">
        <v>2.75376</v>
      </c>
      <c r="FV17">
        <v>0.0897318</v>
      </c>
      <c r="FW17">
        <v>0.0918425</v>
      </c>
      <c r="FX17">
        <v>0.105117</v>
      </c>
      <c r="FY17">
        <v>0.102283</v>
      </c>
      <c r="FZ17">
        <v>35385.9</v>
      </c>
      <c r="GA17">
        <v>38459</v>
      </c>
      <c r="GB17">
        <v>35234</v>
      </c>
      <c r="GC17">
        <v>38412.9</v>
      </c>
      <c r="GD17">
        <v>44671.3</v>
      </c>
      <c r="GE17">
        <v>49784</v>
      </c>
      <c r="GF17">
        <v>55036</v>
      </c>
      <c r="GG17">
        <v>61589.5</v>
      </c>
      <c r="GH17">
        <v>1.97275</v>
      </c>
      <c r="GI17">
        <v>1.81578</v>
      </c>
      <c r="GJ17">
        <v>0.101887</v>
      </c>
      <c r="GK17">
        <v>0</v>
      </c>
      <c r="GL17">
        <v>25.838</v>
      </c>
      <c r="GM17">
        <v>999.9</v>
      </c>
      <c r="GN17">
        <v>55.024</v>
      </c>
      <c r="GO17">
        <v>32.166</v>
      </c>
      <c r="GP17">
        <v>29.2006</v>
      </c>
      <c r="GQ17">
        <v>55.9702</v>
      </c>
      <c r="GR17">
        <v>48.121</v>
      </c>
      <c r="GS17">
        <v>1</v>
      </c>
      <c r="GT17">
        <v>0.0448603</v>
      </c>
      <c r="GU17">
        <v>1.40111</v>
      </c>
      <c r="GV17">
        <v>20.1092</v>
      </c>
      <c r="GW17">
        <v>5.19722</v>
      </c>
      <c r="GX17">
        <v>12.0041</v>
      </c>
      <c r="GY17">
        <v>4.97515</v>
      </c>
      <c r="GZ17">
        <v>3.29358</v>
      </c>
      <c r="HA17">
        <v>9999</v>
      </c>
      <c r="HB17">
        <v>9999</v>
      </c>
      <c r="HC17">
        <v>9999</v>
      </c>
      <c r="HD17">
        <v>999.9</v>
      </c>
      <c r="HE17">
        <v>1.86356</v>
      </c>
      <c r="HF17">
        <v>1.86844</v>
      </c>
      <c r="HG17">
        <v>1.86821</v>
      </c>
      <c r="HH17">
        <v>1.86935</v>
      </c>
      <c r="HI17">
        <v>1.87015</v>
      </c>
      <c r="HJ17">
        <v>1.86618</v>
      </c>
      <c r="HK17">
        <v>1.86723</v>
      </c>
      <c r="HL17">
        <v>1.8686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6.478</v>
      </c>
      <c r="IA17">
        <v>0.5064</v>
      </c>
      <c r="IB17">
        <v>4.00718980108695</v>
      </c>
      <c r="IC17">
        <v>0.0057595372652325</v>
      </c>
      <c r="ID17">
        <v>9.86007892650461e-07</v>
      </c>
      <c r="IE17">
        <v>-6.54605500343952e-10</v>
      </c>
      <c r="IF17">
        <v>-0.00447537401453317</v>
      </c>
      <c r="IG17">
        <v>-0.0225030831772305</v>
      </c>
      <c r="IH17">
        <v>0.00251729176796863</v>
      </c>
      <c r="II17">
        <v>-2.92013266862578e-05</v>
      </c>
      <c r="IJ17">
        <v>-3</v>
      </c>
      <c r="IK17">
        <v>1614</v>
      </c>
      <c r="IL17">
        <v>1</v>
      </c>
      <c r="IM17">
        <v>27</v>
      </c>
      <c r="IN17">
        <v>116.6</v>
      </c>
      <c r="IO17">
        <v>116.7</v>
      </c>
      <c r="IP17">
        <v>1.03638</v>
      </c>
      <c r="IQ17">
        <v>2.62329</v>
      </c>
      <c r="IR17">
        <v>1.54785</v>
      </c>
      <c r="IS17">
        <v>2.30347</v>
      </c>
      <c r="IT17">
        <v>1.34644</v>
      </c>
      <c r="IU17">
        <v>2.35107</v>
      </c>
      <c r="IV17">
        <v>38.208</v>
      </c>
      <c r="IW17">
        <v>24.035</v>
      </c>
      <c r="IX17">
        <v>18</v>
      </c>
      <c r="IY17">
        <v>501.194</v>
      </c>
      <c r="IZ17">
        <v>401.011</v>
      </c>
      <c r="JA17">
        <v>23.6698</v>
      </c>
      <c r="JB17">
        <v>27.7334</v>
      </c>
      <c r="JC17">
        <v>30.0004</v>
      </c>
      <c r="JD17">
        <v>27.6217</v>
      </c>
      <c r="JE17">
        <v>27.5591</v>
      </c>
      <c r="JF17">
        <v>20.7591</v>
      </c>
      <c r="JG17">
        <v>29.9844</v>
      </c>
      <c r="JH17">
        <v>95.1641</v>
      </c>
      <c r="JI17">
        <v>23.6522</v>
      </c>
      <c r="JJ17">
        <v>413.259</v>
      </c>
      <c r="JK17">
        <v>23.3255</v>
      </c>
      <c r="JL17">
        <v>102.123</v>
      </c>
      <c r="JM17">
        <v>102.532</v>
      </c>
    </row>
    <row r="18" spans="1:273">
      <c r="A18">
        <v>2</v>
      </c>
      <c r="B18">
        <v>1510788725.6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1510788717.75517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429.925177118475</v>
      </c>
      <c r="AK18">
        <v>425.091266666667</v>
      </c>
      <c r="AL18">
        <v>-0.033420765155342</v>
      </c>
      <c r="AM18">
        <v>64.1108677016949</v>
      </c>
      <c r="AN18">
        <f>(AP18 - AO18 + DI18*1E3/(8.314*(DK18+273.15)) * AR18/DH18 * AQ18) * DH18/(100*CV18) * 1000/(1000 - AP18)</f>
        <v>0</v>
      </c>
      <c r="AO18">
        <v>23.2676320978944</v>
      </c>
      <c r="AP18">
        <v>24.5995351515152</v>
      </c>
      <c r="AQ18">
        <v>-1.34600829139765e-05</v>
      </c>
      <c r="AR18">
        <v>117.015588663011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2.7</v>
      </c>
      <c r="CW18">
        <v>0.5</v>
      </c>
      <c r="CX18" t="s">
        <v>408</v>
      </c>
      <c r="CY18">
        <v>2</v>
      </c>
      <c r="CZ18" t="b">
        <v>1</v>
      </c>
      <c r="DA18">
        <v>1510788717.75517</v>
      </c>
      <c r="DB18">
        <v>414.709586206897</v>
      </c>
      <c r="DC18">
        <v>419.857448275862</v>
      </c>
      <c r="DD18">
        <v>24.6037551724138</v>
      </c>
      <c r="DE18">
        <v>23.2778</v>
      </c>
      <c r="DF18">
        <v>408.231275862069</v>
      </c>
      <c r="DG18">
        <v>24.0973551724138</v>
      </c>
      <c r="DH18">
        <v>500.073655172414</v>
      </c>
      <c r="DI18">
        <v>90.8288413793104</v>
      </c>
      <c r="DJ18">
        <v>0.0998763310344828</v>
      </c>
      <c r="DK18">
        <v>26.7288206896552</v>
      </c>
      <c r="DL18">
        <v>27.5115172413793</v>
      </c>
      <c r="DM18">
        <v>999.9</v>
      </c>
      <c r="DN18">
        <v>0</v>
      </c>
      <c r="DO18">
        <v>0</v>
      </c>
      <c r="DP18">
        <v>10008.5103448276</v>
      </c>
      <c r="DQ18">
        <v>0</v>
      </c>
      <c r="DR18">
        <v>3.17820689655172</v>
      </c>
      <c r="DS18">
        <v>-5.14783448275862</v>
      </c>
      <c r="DT18">
        <v>425.170379310345</v>
      </c>
      <c r="DU18">
        <v>429.863620689655</v>
      </c>
      <c r="DV18">
        <v>1.32595620689655</v>
      </c>
      <c r="DW18">
        <v>419.857448275862</v>
      </c>
      <c r="DX18">
        <v>23.2778</v>
      </c>
      <c r="DY18">
        <v>2.23473103448276</v>
      </c>
      <c r="DZ18">
        <v>2.11429551724138</v>
      </c>
      <c r="EA18">
        <v>19.2134931034483</v>
      </c>
      <c r="EB18">
        <v>18.3273</v>
      </c>
      <c r="EC18">
        <v>2000.02172413793</v>
      </c>
      <c r="ED18">
        <v>0.979997379310344</v>
      </c>
      <c r="EE18">
        <v>0.0200027620689655</v>
      </c>
      <c r="EF18">
        <v>0</v>
      </c>
      <c r="EG18">
        <v>2.19284827586207</v>
      </c>
      <c r="EH18">
        <v>0</v>
      </c>
      <c r="EI18">
        <v>5843.07448275862</v>
      </c>
      <c r="EJ18">
        <v>17300.3344827586</v>
      </c>
      <c r="EK18">
        <v>38.8921034482759</v>
      </c>
      <c r="EL18">
        <v>39.5</v>
      </c>
      <c r="EM18">
        <v>38.625</v>
      </c>
      <c r="EN18">
        <v>38.312</v>
      </c>
      <c r="EO18">
        <v>38.25</v>
      </c>
      <c r="EP18">
        <v>1960.01310344828</v>
      </c>
      <c r="EQ18">
        <v>40.01</v>
      </c>
      <c r="ER18">
        <v>0</v>
      </c>
      <c r="ES18">
        <v>1678812329</v>
      </c>
      <c r="ET18">
        <v>0</v>
      </c>
      <c r="EU18">
        <v>2.21763076923077</v>
      </c>
      <c r="EV18">
        <v>-0.0694359132939636</v>
      </c>
      <c r="EW18">
        <v>-3.72376068546275</v>
      </c>
      <c r="EX18">
        <v>5843.02923076923</v>
      </c>
      <c r="EY18">
        <v>15</v>
      </c>
      <c r="EZ18">
        <v>0</v>
      </c>
      <c r="FA18" t="s">
        <v>409</v>
      </c>
      <c r="FB18">
        <v>1510781724.6</v>
      </c>
      <c r="FC18">
        <v>1510781718.6</v>
      </c>
      <c r="FD18">
        <v>0</v>
      </c>
      <c r="FE18">
        <v>0.193</v>
      </c>
      <c r="FF18">
        <v>0.167</v>
      </c>
      <c r="FG18">
        <v>6.707</v>
      </c>
      <c r="FH18">
        <v>0.869</v>
      </c>
      <c r="FI18">
        <v>420</v>
      </c>
      <c r="FJ18">
        <v>32</v>
      </c>
      <c r="FK18">
        <v>0.3</v>
      </c>
      <c r="FL18">
        <v>0.13</v>
      </c>
      <c r="FM18">
        <v>1.32590585365854</v>
      </c>
      <c r="FN18">
        <v>0.016368919860626</v>
      </c>
      <c r="FO18">
        <v>0.00365255338393385</v>
      </c>
      <c r="FP18">
        <v>1</v>
      </c>
      <c r="FQ18">
        <v>1</v>
      </c>
      <c r="FR18">
        <v>1</v>
      </c>
      <c r="FS18" t="s">
        <v>410</v>
      </c>
      <c r="FT18">
        <v>2.97223</v>
      </c>
      <c r="FU18">
        <v>2.75419</v>
      </c>
      <c r="FV18">
        <v>0.0896963</v>
      </c>
      <c r="FW18">
        <v>0.091457</v>
      </c>
      <c r="FX18">
        <v>0.105101</v>
      </c>
      <c r="FY18">
        <v>0.102254</v>
      </c>
      <c r="FZ18">
        <v>35387.1</v>
      </c>
      <c r="GA18">
        <v>38474.7</v>
      </c>
      <c r="GB18">
        <v>35233.8</v>
      </c>
      <c r="GC18">
        <v>38412.3</v>
      </c>
      <c r="GD18">
        <v>44672.1</v>
      </c>
      <c r="GE18">
        <v>49784.9</v>
      </c>
      <c r="GF18">
        <v>55036</v>
      </c>
      <c r="GG18">
        <v>61588.7</v>
      </c>
      <c r="GH18">
        <v>1.97267</v>
      </c>
      <c r="GI18">
        <v>1.81575</v>
      </c>
      <c r="GJ18">
        <v>0.101309</v>
      </c>
      <c r="GK18">
        <v>0</v>
      </c>
      <c r="GL18">
        <v>25.8385</v>
      </c>
      <c r="GM18">
        <v>999.9</v>
      </c>
      <c r="GN18">
        <v>55.024</v>
      </c>
      <c r="GO18">
        <v>32.166</v>
      </c>
      <c r="GP18">
        <v>29.203</v>
      </c>
      <c r="GQ18">
        <v>55.6802</v>
      </c>
      <c r="GR18">
        <v>48.5938</v>
      </c>
      <c r="GS18">
        <v>1</v>
      </c>
      <c r="GT18">
        <v>0.0451906</v>
      </c>
      <c r="GU18">
        <v>1.37754</v>
      </c>
      <c r="GV18">
        <v>20.1091</v>
      </c>
      <c r="GW18">
        <v>5.19707</v>
      </c>
      <c r="GX18">
        <v>12.0041</v>
      </c>
      <c r="GY18">
        <v>4.97505</v>
      </c>
      <c r="GZ18">
        <v>3.29365</v>
      </c>
      <c r="HA18">
        <v>9999</v>
      </c>
      <c r="HB18">
        <v>9999</v>
      </c>
      <c r="HC18">
        <v>9999</v>
      </c>
      <c r="HD18">
        <v>999.9</v>
      </c>
      <c r="HE18">
        <v>1.86356</v>
      </c>
      <c r="HF18">
        <v>1.86844</v>
      </c>
      <c r="HG18">
        <v>1.86821</v>
      </c>
      <c r="HH18">
        <v>1.86935</v>
      </c>
      <c r="HI18">
        <v>1.87015</v>
      </c>
      <c r="HJ18">
        <v>1.86618</v>
      </c>
      <c r="HK18">
        <v>1.86725</v>
      </c>
      <c r="HL18">
        <v>1.86861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6.477</v>
      </c>
      <c r="IA18">
        <v>0.5062</v>
      </c>
      <c r="IB18">
        <v>4.00718980108695</v>
      </c>
      <c r="IC18">
        <v>0.0057595372652325</v>
      </c>
      <c r="ID18">
        <v>9.86007892650461e-07</v>
      </c>
      <c r="IE18">
        <v>-6.54605500343952e-10</v>
      </c>
      <c r="IF18">
        <v>-0.00447537401453317</v>
      </c>
      <c r="IG18">
        <v>-0.0225030831772305</v>
      </c>
      <c r="IH18">
        <v>0.00251729176796863</v>
      </c>
      <c r="II18">
        <v>-2.92013266862578e-05</v>
      </c>
      <c r="IJ18">
        <v>-3</v>
      </c>
      <c r="IK18">
        <v>1614</v>
      </c>
      <c r="IL18">
        <v>1</v>
      </c>
      <c r="IM18">
        <v>27</v>
      </c>
      <c r="IN18">
        <v>116.7</v>
      </c>
      <c r="IO18">
        <v>116.8</v>
      </c>
      <c r="IP18">
        <v>1.01196</v>
      </c>
      <c r="IQ18">
        <v>2.63184</v>
      </c>
      <c r="IR18">
        <v>1.54785</v>
      </c>
      <c r="IS18">
        <v>2.30347</v>
      </c>
      <c r="IT18">
        <v>1.34644</v>
      </c>
      <c r="IU18">
        <v>2.33765</v>
      </c>
      <c r="IV18">
        <v>38.2324</v>
      </c>
      <c r="IW18">
        <v>24.0262</v>
      </c>
      <c r="IX18">
        <v>18</v>
      </c>
      <c r="IY18">
        <v>501.192</v>
      </c>
      <c r="IZ18">
        <v>401.037</v>
      </c>
      <c r="JA18">
        <v>23.6534</v>
      </c>
      <c r="JB18">
        <v>27.7388</v>
      </c>
      <c r="JC18">
        <v>30.0005</v>
      </c>
      <c r="JD18">
        <v>27.6271</v>
      </c>
      <c r="JE18">
        <v>27.5649</v>
      </c>
      <c r="JF18">
        <v>20.2306</v>
      </c>
      <c r="JG18">
        <v>29.9844</v>
      </c>
      <c r="JH18">
        <v>95.1641</v>
      </c>
      <c r="JI18">
        <v>23.7091</v>
      </c>
      <c r="JJ18">
        <v>399.784</v>
      </c>
      <c r="JK18">
        <v>23.3293</v>
      </c>
      <c r="JL18">
        <v>102.123</v>
      </c>
      <c r="JM18">
        <v>102.53</v>
      </c>
    </row>
    <row r="19" spans="1:273">
      <c r="A19">
        <v>3</v>
      </c>
      <c r="B19">
        <v>1510788730.6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1510788722.83214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422.641989217772</v>
      </c>
      <c r="AK19">
        <v>421.804945454545</v>
      </c>
      <c r="AL19">
        <v>-0.864360990595788</v>
      </c>
      <c r="AM19">
        <v>64.1108677016949</v>
      </c>
      <c r="AN19">
        <f>(AP19 - AO19 + DI19*1E3/(8.314*(DK19+273.15)) * AR19/DH19 * AQ19) * DH19/(100*CV19) * 1000/(1000 - AP19)</f>
        <v>0</v>
      </c>
      <c r="AO19">
        <v>23.2667783915667</v>
      </c>
      <c r="AP19">
        <v>24.5935624242424</v>
      </c>
      <c r="AQ19">
        <v>-6.82234501550488e-06</v>
      </c>
      <c r="AR19">
        <v>117.015588663011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2.7</v>
      </c>
      <c r="CW19">
        <v>0.5</v>
      </c>
      <c r="CX19" t="s">
        <v>408</v>
      </c>
      <c r="CY19">
        <v>2</v>
      </c>
      <c r="CZ19" t="b">
        <v>1</v>
      </c>
      <c r="DA19">
        <v>1510788722.83214</v>
      </c>
      <c r="DB19">
        <v>414.238928571429</v>
      </c>
      <c r="DC19">
        <v>417.285678571429</v>
      </c>
      <c r="DD19">
        <v>24.6008464285714</v>
      </c>
      <c r="DE19">
        <v>23.2728357142857</v>
      </c>
      <c r="DF19">
        <v>407.7635</v>
      </c>
      <c r="DG19">
        <v>24.0945785714286</v>
      </c>
      <c r="DH19">
        <v>500.079821428571</v>
      </c>
      <c r="DI19">
        <v>90.8290607142857</v>
      </c>
      <c r="DJ19">
        <v>0.09995655</v>
      </c>
      <c r="DK19">
        <v>26.7260678571429</v>
      </c>
      <c r="DL19">
        <v>27.5038678571429</v>
      </c>
      <c r="DM19">
        <v>999.9</v>
      </c>
      <c r="DN19">
        <v>0</v>
      </c>
      <c r="DO19">
        <v>0</v>
      </c>
      <c r="DP19">
        <v>10012.1417857143</v>
      </c>
      <c r="DQ19">
        <v>0</v>
      </c>
      <c r="DR19">
        <v>2.98151571428571</v>
      </c>
      <c r="DS19">
        <v>-3.04676146428571</v>
      </c>
      <c r="DT19">
        <v>424.686571428571</v>
      </c>
      <c r="DU19">
        <v>427.228428571429</v>
      </c>
      <c r="DV19">
        <v>1.32802392857143</v>
      </c>
      <c r="DW19">
        <v>417.285678571429</v>
      </c>
      <c r="DX19">
        <v>23.2728357142857</v>
      </c>
      <c r="DY19">
        <v>2.23447321428571</v>
      </c>
      <c r="DZ19">
        <v>2.11384892857143</v>
      </c>
      <c r="EA19">
        <v>19.2116357142857</v>
      </c>
      <c r="EB19">
        <v>18.3239357142857</v>
      </c>
      <c r="EC19">
        <v>2000.01785714286</v>
      </c>
      <c r="ED19">
        <v>0.979997142857143</v>
      </c>
      <c r="EE19">
        <v>0.0200030142857143</v>
      </c>
      <c r="EF19">
        <v>0</v>
      </c>
      <c r="EG19">
        <v>2.18776071428571</v>
      </c>
      <c r="EH19">
        <v>0</v>
      </c>
      <c r="EI19">
        <v>5843.20571428571</v>
      </c>
      <c r="EJ19">
        <v>17300.3035714286</v>
      </c>
      <c r="EK19">
        <v>38.906</v>
      </c>
      <c r="EL19">
        <v>39.5</v>
      </c>
      <c r="EM19">
        <v>38.625</v>
      </c>
      <c r="EN19">
        <v>38.312</v>
      </c>
      <c r="EO19">
        <v>38.2632857142857</v>
      </c>
      <c r="EP19">
        <v>1960.00928571429</v>
      </c>
      <c r="EQ19">
        <v>40.01</v>
      </c>
      <c r="ER19">
        <v>0</v>
      </c>
      <c r="ES19">
        <v>1678812333.8</v>
      </c>
      <c r="ET19">
        <v>0</v>
      </c>
      <c r="EU19">
        <v>2.19735</v>
      </c>
      <c r="EV19">
        <v>0.484399986464615</v>
      </c>
      <c r="EW19">
        <v>5.64991451935883</v>
      </c>
      <c r="EX19">
        <v>5843.24769230769</v>
      </c>
      <c r="EY19">
        <v>15</v>
      </c>
      <c r="EZ19">
        <v>0</v>
      </c>
      <c r="FA19" t="s">
        <v>409</v>
      </c>
      <c r="FB19">
        <v>1510781724.6</v>
      </c>
      <c r="FC19">
        <v>1510781718.6</v>
      </c>
      <c r="FD19">
        <v>0</v>
      </c>
      <c r="FE19">
        <v>0.193</v>
      </c>
      <c r="FF19">
        <v>0.167</v>
      </c>
      <c r="FG19">
        <v>6.707</v>
      </c>
      <c r="FH19">
        <v>0.869</v>
      </c>
      <c r="FI19">
        <v>420</v>
      </c>
      <c r="FJ19">
        <v>32</v>
      </c>
      <c r="FK19">
        <v>0.3</v>
      </c>
      <c r="FL19">
        <v>0.13</v>
      </c>
      <c r="FM19">
        <v>1.32678525</v>
      </c>
      <c r="FN19">
        <v>0.0308563227016883</v>
      </c>
      <c r="FO19">
        <v>0.00413146220332462</v>
      </c>
      <c r="FP19">
        <v>1</v>
      </c>
      <c r="FQ19">
        <v>1</v>
      </c>
      <c r="FR19">
        <v>1</v>
      </c>
      <c r="FS19" t="s">
        <v>410</v>
      </c>
      <c r="FT19">
        <v>2.97234</v>
      </c>
      <c r="FU19">
        <v>2.75407</v>
      </c>
      <c r="FV19">
        <v>0.0890577</v>
      </c>
      <c r="FW19">
        <v>0.0892542</v>
      </c>
      <c r="FX19">
        <v>0.105088</v>
      </c>
      <c r="FY19">
        <v>0.102257</v>
      </c>
      <c r="FZ19">
        <v>35412</v>
      </c>
      <c r="GA19">
        <v>38567.4</v>
      </c>
      <c r="GB19">
        <v>35233.9</v>
      </c>
      <c r="GC19">
        <v>38411.8</v>
      </c>
      <c r="GD19">
        <v>44672.9</v>
      </c>
      <c r="GE19">
        <v>49784.4</v>
      </c>
      <c r="GF19">
        <v>55036</v>
      </c>
      <c r="GG19">
        <v>61588.4</v>
      </c>
      <c r="GH19">
        <v>1.97255</v>
      </c>
      <c r="GI19">
        <v>1.81555</v>
      </c>
      <c r="GJ19">
        <v>0.101667</v>
      </c>
      <c r="GK19">
        <v>0</v>
      </c>
      <c r="GL19">
        <v>25.8402</v>
      </c>
      <c r="GM19">
        <v>999.9</v>
      </c>
      <c r="GN19">
        <v>55.024</v>
      </c>
      <c r="GO19">
        <v>32.196</v>
      </c>
      <c r="GP19">
        <v>29.2539</v>
      </c>
      <c r="GQ19">
        <v>55.6002</v>
      </c>
      <c r="GR19">
        <v>48.1771</v>
      </c>
      <c r="GS19">
        <v>1</v>
      </c>
      <c r="GT19">
        <v>0.0447409</v>
      </c>
      <c r="GU19">
        <v>1.15132</v>
      </c>
      <c r="GV19">
        <v>20.111</v>
      </c>
      <c r="GW19">
        <v>5.19722</v>
      </c>
      <c r="GX19">
        <v>12.004</v>
      </c>
      <c r="GY19">
        <v>4.9751</v>
      </c>
      <c r="GZ19">
        <v>3.29365</v>
      </c>
      <c r="HA19">
        <v>9999</v>
      </c>
      <c r="HB19">
        <v>9999</v>
      </c>
      <c r="HC19">
        <v>9999</v>
      </c>
      <c r="HD19">
        <v>999.9</v>
      </c>
      <c r="HE19">
        <v>1.86356</v>
      </c>
      <c r="HF19">
        <v>1.86844</v>
      </c>
      <c r="HG19">
        <v>1.86823</v>
      </c>
      <c r="HH19">
        <v>1.86935</v>
      </c>
      <c r="HI19">
        <v>1.87015</v>
      </c>
      <c r="HJ19">
        <v>1.86619</v>
      </c>
      <c r="HK19">
        <v>1.86728</v>
      </c>
      <c r="HL19">
        <v>1.86861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6.453</v>
      </c>
      <c r="IA19">
        <v>0.506</v>
      </c>
      <c r="IB19">
        <v>4.00718980108695</v>
      </c>
      <c r="IC19">
        <v>0.0057595372652325</v>
      </c>
      <c r="ID19">
        <v>9.86007892650461e-07</v>
      </c>
      <c r="IE19">
        <v>-6.54605500343952e-10</v>
      </c>
      <c r="IF19">
        <v>-0.00447537401453317</v>
      </c>
      <c r="IG19">
        <v>-0.0225030831772305</v>
      </c>
      <c r="IH19">
        <v>0.00251729176796863</v>
      </c>
      <c r="II19">
        <v>-2.92013266862578e-05</v>
      </c>
      <c r="IJ19">
        <v>-3</v>
      </c>
      <c r="IK19">
        <v>1614</v>
      </c>
      <c r="IL19">
        <v>1</v>
      </c>
      <c r="IM19">
        <v>27</v>
      </c>
      <c r="IN19">
        <v>116.8</v>
      </c>
      <c r="IO19">
        <v>116.9</v>
      </c>
      <c r="IP19">
        <v>0.979004</v>
      </c>
      <c r="IQ19">
        <v>2.62817</v>
      </c>
      <c r="IR19">
        <v>1.54785</v>
      </c>
      <c r="IS19">
        <v>2.30347</v>
      </c>
      <c r="IT19">
        <v>1.34644</v>
      </c>
      <c r="IU19">
        <v>2.44873</v>
      </c>
      <c r="IV19">
        <v>38.2324</v>
      </c>
      <c r="IW19">
        <v>24.035</v>
      </c>
      <c r="IX19">
        <v>18</v>
      </c>
      <c r="IY19">
        <v>501.157</v>
      </c>
      <c r="IZ19">
        <v>400.961</v>
      </c>
      <c r="JA19">
        <v>23.6851</v>
      </c>
      <c r="JB19">
        <v>27.7436</v>
      </c>
      <c r="JC19">
        <v>30.0001</v>
      </c>
      <c r="JD19">
        <v>27.6325</v>
      </c>
      <c r="JE19">
        <v>27.5698</v>
      </c>
      <c r="JF19">
        <v>19.6192</v>
      </c>
      <c r="JG19">
        <v>29.9844</v>
      </c>
      <c r="JH19">
        <v>95.1641</v>
      </c>
      <c r="JI19">
        <v>23.7125</v>
      </c>
      <c r="JJ19">
        <v>379.686</v>
      </c>
      <c r="JK19">
        <v>23.3402</v>
      </c>
      <c r="JL19">
        <v>102.123</v>
      </c>
      <c r="JM19">
        <v>102.529</v>
      </c>
    </row>
    <row r="20" spans="1:273">
      <c r="A20">
        <v>4</v>
      </c>
      <c r="B20">
        <v>1510788735.6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1510788728.1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406.56374673532</v>
      </c>
      <c r="AK20">
        <v>411.870581818182</v>
      </c>
      <c r="AL20">
        <v>-2.1838639955178</v>
      </c>
      <c r="AM20">
        <v>64.1108677016949</v>
      </c>
      <c r="AN20">
        <f>(AP20 - AO20 + DI20*1E3/(8.314*(DK20+273.15)) * AR20/DH20 * AQ20) * DH20/(100*CV20) * 1000/(1000 - AP20)</f>
        <v>0</v>
      </c>
      <c r="AO20">
        <v>23.2688423605231</v>
      </c>
      <c r="AP20">
        <v>24.6007496969697</v>
      </c>
      <c r="AQ20">
        <v>1.84582247682169e-05</v>
      </c>
      <c r="AR20">
        <v>117.015588663011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2.7</v>
      </c>
      <c r="CW20">
        <v>0.5</v>
      </c>
      <c r="CX20" t="s">
        <v>408</v>
      </c>
      <c r="CY20">
        <v>2</v>
      </c>
      <c r="CZ20" t="b">
        <v>1</v>
      </c>
      <c r="DA20">
        <v>1510788728.1</v>
      </c>
      <c r="DB20">
        <v>411.345074074074</v>
      </c>
      <c r="DC20">
        <v>409.300111111111</v>
      </c>
      <c r="DD20">
        <v>24.5981703703704</v>
      </c>
      <c r="DE20">
        <v>23.2681518518519</v>
      </c>
      <c r="DF20">
        <v>404.887555555556</v>
      </c>
      <c r="DG20">
        <v>24.0920296296296</v>
      </c>
      <c r="DH20">
        <v>500.075111111111</v>
      </c>
      <c r="DI20">
        <v>90.8287925925926</v>
      </c>
      <c r="DJ20">
        <v>0.0998966370370371</v>
      </c>
      <c r="DK20">
        <v>26.7268111111111</v>
      </c>
      <c r="DL20">
        <v>27.4981259259259</v>
      </c>
      <c r="DM20">
        <v>999.9</v>
      </c>
      <c r="DN20">
        <v>0</v>
      </c>
      <c r="DO20">
        <v>0</v>
      </c>
      <c r="DP20">
        <v>10027.3455555556</v>
      </c>
      <c r="DQ20">
        <v>0</v>
      </c>
      <c r="DR20">
        <v>2.98350592592593</v>
      </c>
      <c r="DS20">
        <v>2.04493662962963</v>
      </c>
      <c r="DT20">
        <v>421.71862962963</v>
      </c>
      <c r="DU20">
        <v>419.050592592593</v>
      </c>
      <c r="DV20">
        <v>1.33003222222222</v>
      </c>
      <c r="DW20">
        <v>409.300111111111</v>
      </c>
      <c r="DX20">
        <v>23.2681518518519</v>
      </c>
      <c r="DY20">
        <v>2.23422333333333</v>
      </c>
      <c r="DZ20">
        <v>2.11341740740741</v>
      </c>
      <c r="EA20">
        <v>19.209837037037</v>
      </c>
      <c r="EB20">
        <v>18.3206740740741</v>
      </c>
      <c r="EC20">
        <v>2000.02592592593</v>
      </c>
      <c r="ED20">
        <v>0.979997444444444</v>
      </c>
      <c r="EE20">
        <v>0.0200026925925926</v>
      </c>
      <c r="EF20">
        <v>0</v>
      </c>
      <c r="EG20">
        <v>2.26734074074074</v>
      </c>
      <c r="EH20">
        <v>0</v>
      </c>
      <c r="EI20">
        <v>5844.59777777778</v>
      </c>
      <c r="EJ20">
        <v>17300.3740740741</v>
      </c>
      <c r="EK20">
        <v>38.9278148148148</v>
      </c>
      <c r="EL20">
        <v>39.5</v>
      </c>
      <c r="EM20">
        <v>38.625</v>
      </c>
      <c r="EN20">
        <v>38.312</v>
      </c>
      <c r="EO20">
        <v>38.272962962963</v>
      </c>
      <c r="EP20">
        <v>1960.01703703704</v>
      </c>
      <c r="EQ20">
        <v>40.01</v>
      </c>
      <c r="ER20">
        <v>0</v>
      </c>
      <c r="ES20">
        <v>1678812338.6</v>
      </c>
      <c r="ET20">
        <v>0</v>
      </c>
      <c r="EU20">
        <v>2.25720384615385</v>
      </c>
      <c r="EV20">
        <v>0.574198282172842</v>
      </c>
      <c r="EW20">
        <v>24.5340170988319</v>
      </c>
      <c r="EX20">
        <v>5844.51384615385</v>
      </c>
      <c r="EY20">
        <v>15</v>
      </c>
      <c r="EZ20">
        <v>0</v>
      </c>
      <c r="FA20" t="s">
        <v>409</v>
      </c>
      <c r="FB20">
        <v>1510781724.6</v>
      </c>
      <c r="FC20">
        <v>1510781718.6</v>
      </c>
      <c r="FD20">
        <v>0</v>
      </c>
      <c r="FE20">
        <v>0.193</v>
      </c>
      <c r="FF20">
        <v>0.167</v>
      </c>
      <c r="FG20">
        <v>6.707</v>
      </c>
      <c r="FH20">
        <v>0.869</v>
      </c>
      <c r="FI20">
        <v>420</v>
      </c>
      <c r="FJ20">
        <v>32</v>
      </c>
      <c r="FK20">
        <v>0.3</v>
      </c>
      <c r="FL20">
        <v>0.13</v>
      </c>
      <c r="FM20">
        <v>1.3278475</v>
      </c>
      <c r="FN20">
        <v>0.0185119699812339</v>
      </c>
      <c r="FO20">
        <v>0.00362589557902595</v>
      </c>
      <c r="FP20">
        <v>1</v>
      </c>
      <c r="FQ20">
        <v>1</v>
      </c>
      <c r="FR20">
        <v>1</v>
      </c>
      <c r="FS20" t="s">
        <v>410</v>
      </c>
      <c r="FT20">
        <v>2.97225</v>
      </c>
      <c r="FU20">
        <v>2.75407</v>
      </c>
      <c r="FV20">
        <v>0.0873235</v>
      </c>
      <c r="FW20">
        <v>0.0864358</v>
      </c>
      <c r="FX20">
        <v>0.105105</v>
      </c>
      <c r="FY20">
        <v>0.102258</v>
      </c>
      <c r="FZ20">
        <v>35478.8</v>
      </c>
      <c r="GA20">
        <v>38686.4</v>
      </c>
      <c r="GB20">
        <v>35233.4</v>
      </c>
      <c r="GC20">
        <v>38411.6</v>
      </c>
      <c r="GD20">
        <v>44671.6</v>
      </c>
      <c r="GE20">
        <v>49783.9</v>
      </c>
      <c r="GF20">
        <v>55035.5</v>
      </c>
      <c r="GG20">
        <v>61587.9</v>
      </c>
      <c r="GH20">
        <v>1.97248</v>
      </c>
      <c r="GI20">
        <v>1.81562</v>
      </c>
      <c r="GJ20">
        <v>0.100929</v>
      </c>
      <c r="GK20">
        <v>0</v>
      </c>
      <c r="GL20">
        <v>25.8413</v>
      </c>
      <c r="GM20">
        <v>999.9</v>
      </c>
      <c r="GN20">
        <v>55.024</v>
      </c>
      <c r="GO20">
        <v>32.196</v>
      </c>
      <c r="GP20">
        <v>29.248</v>
      </c>
      <c r="GQ20">
        <v>55.9402</v>
      </c>
      <c r="GR20">
        <v>48.2652</v>
      </c>
      <c r="GS20">
        <v>1</v>
      </c>
      <c r="GT20">
        <v>0.0454243</v>
      </c>
      <c r="GU20">
        <v>1.23029</v>
      </c>
      <c r="GV20">
        <v>20.1105</v>
      </c>
      <c r="GW20">
        <v>5.19722</v>
      </c>
      <c r="GX20">
        <v>12.004</v>
      </c>
      <c r="GY20">
        <v>4.975</v>
      </c>
      <c r="GZ20">
        <v>3.2935</v>
      </c>
      <c r="HA20">
        <v>9999</v>
      </c>
      <c r="HB20">
        <v>9999</v>
      </c>
      <c r="HC20">
        <v>9999</v>
      </c>
      <c r="HD20">
        <v>999.9</v>
      </c>
      <c r="HE20">
        <v>1.86356</v>
      </c>
      <c r="HF20">
        <v>1.86844</v>
      </c>
      <c r="HG20">
        <v>1.86824</v>
      </c>
      <c r="HH20">
        <v>1.86935</v>
      </c>
      <c r="HI20">
        <v>1.87014</v>
      </c>
      <c r="HJ20">
        <v>1.86618</v>
      </c>
      <c r="HK20">
        <v>1.86727</v>
      </c>
      <c r="HL20">
        <v>1.86861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6.39</v>
      </c>
      <c r="IA20">
        <v>0.5063</v>
      </c>
      <c r="IB20">
        <v>4.00718980108695</v>
      </c>
      <c r="IC20">
        <v>0.0057595372652325</v>
      </c>
      <c r="ID20">
        <v>9.86007892650461e-07</v>
      </c>
      <c r="IE20">
        <v>-6.54605500343952e-10</v>
      </c>
      <c r="IF20">
        <v>-0.00447537401453317</v>
      </c>
      <c r="IG20">
        <v>-0.0225030831772305</v>
      </c>
      <c r="IH20">
        <v>0.00251729176796863</v>
      </c>
      <c r="II20">
        <v>-2.92013266862578e-05</v>
      </c>
      <c r="IJ20">
        <v>-3</v>
      </c>
      <c r="IK20">
        <v>1614</v>
      </c>
      <c r="IL20">
        <v>1</v>
      </c>
      <c r="IM20">
        <v>27</v>
      </c>
      <c r="IN20">
        <v>116.8</v>
      </c>
      <c r="IO20">
        <v>117</v>
      </c>
      <c r="IP20">
        <v>0.946045</v>
      </c>
      <c r="IQ20">
        <v>2.62451</v>
      </c>
      <c r="IR20">
        <v>1.54785</v>
      </c>
      <c r="IS20">
        <v>2.30347</v>
      </c>
      <c r="IT20">
        <v>1.34644</v>
      </c>
      <c r="IU20">
        <v>2.45972</v>
      </c>
      <c r="IV20">
        <v>38.2324</v>
      </c>
      <c r="IW20">
        <v>24.035</v>
      </c>
      <c r="IX20">
        <v>18</v>
      </c>
      <c r="IY20">
        <v>501.148</v>
      </c>
      <c r="IZ20">
        <v>401.033</v>
      </c>
      <c r="JA20">
        <v>23.7128</v>
      </c>
      <c r="JB20">
        <v>27.7482</v>
      </c>
      <c r="JC20">
        <v>30.0003</v>
      </c>
      <c r="JD20">
        <v>27.6371</v>
      </c>
      <c r="JE20">
        <v>27.5742</v>
      </c>
      <c r="JF20">
        <v>18.9176</v>
      </c>
      <c r="JG20">
        <v>29.9844</v>
      </c>
      <c r="JH20">
        <v>95.1641</v>
      </c>
      <c r="JI20">
        <v>23.7104</v>
      </c>
      <c r="JJ20">
        <v>366.232</v>
      </c>
      <c r="JK20">
        <v>23.3431</v>
      </c>
      <c r="JL20">
        <v>102.122</v>
      </c>
      <c r="JM20">
        <v>102.529</v>
      </c>
    </row>
    <row r="21" spans="1:273">
      <c r="A21">
        <v>5</v>
      </c>
      <c r="B21">
        <v>1510788740.6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1510788732.81429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389.623247305416</v>
      </c>
      <c r="AK21">
        <v>398.133842424242</v>
      </c>
      <c r="AL21">
        <v>-2.83295800238169</v>
      </c>
      <c r="AM21">
        <v>64.1108677016949</v>
      </c>
      <c r="AN21">
        <f>(AP21 - AO21 + DI21*1E3/(8.314*(DK21+273.15)) * AR21/DH21 * AQ21) * DH21/(100*CV21) * 1000/(1000 - AP21)</f>
        <v>0</v>
      </c>
      <c r="AO21">
        <v>23.2721373280808</v>
      </c>
      <c r="AP21">
        <v>24.6004345454545</v>
      </c>
      <c r="AQ21">
        <v>-2.77357933271022e-06</v>
      </c>
      <c r="AR21">
        <v>117.015588663011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2.7</v>
      </c>
      <c r="CW21">
        <v>0.5</v>
      </c>
      <c r="CX21" t="s">
        <v>408</v>
      </c>
      <c r="CY21">
        <v>2</v>
      </c>
      <c r="CZ21" t="b">
        <v>1</v>
      </c>
      <c r="DA21">
        <v>1510788732.81429</v>
      </c>
      <c r="DB21">
        <v>404.774464285714</v>
      </c>
      <c r="DC21">
        <v>396.868321428571</v>
      </c>
      <c r="DD21">
        <v>24.5979285714286</v>
      </c>
      <c r="DE21">
        <v>23.2685357142857</v>
      </c>
      <c r="DF21">
        <v>398.357714285714</v>
      </c>
      <c r="DG21">
        <v>24.0918</v>
      </c>
      <c r="DH21">
        <v>500.088607142857</v>
      </c>
      <c r="DI21">
        <v>90.8287964285714</v>
      </c>
      <c r="DJ21">
        <v>0.100078317857143</v>
      </c>
      <c r="DK21">
        <v>26.7272107142857</v>
      </c>
      <c r="DL21">
        <v>27.4965892857143</v>
      </c>
      <c r="DM21">
        <v>999.9</v>
      </c>
      <c r="DN21">
        <v>0</v>
      </c>
      <c r="DO21">
        <v>0</v>
      </c>
      <c r="DP21">
        <v>10013.1792857143</v>
      </c>
      <c r="DQ21">
        <v>0</v>
      </c>
      <c r="DR21">
        <v>3.02973714285714</v>
      </c>
      <c r="DS21">
        <v>7.90613460714286</v>
      </c>
      <c r="DT21">
        <v>414.982142857143</v>
      </c>
      <c r="DU21">
        <v>406.322821428571</v>
      </c>
      <c r="DV21">
        <v>1.32940357142857</v>
      </c>
      <c r="DW21">
        <v>396.868321428571</v>
      </c>
      <c r="DX21">
        <v>23.2685357142857</v>
      </c>
      <c r="DY21">
        <v>2.23420107142857</v>
      </c>
      <c r="DZ21">
        <v>2.11345214285714</v>
      </c>
      <c r="EA21">
        <v>19.2096785714286</v>
      </c>
      <c r="EB21">
        <v>18.3209321428571</v>
      </c>
      <c r="EC21">
        <v>2000.035</v>
      </c>
      <c r="ED21">
        <v>0.979997571428571</v>
      </c>
      <c r="EE21">
        <v>0.0200025571428571</v>
      </c>
      <c r="EF21">
        <v>0</v>
      </c>
      <c r="EG21">
        <v>2.27828928571429</v>
      </c>
      <c r="EH21">
        <v>0</v>
      </c>
      <c r="EI21">
        <v>5846.7325</v>
      </c>
      <c r="EJ21">
        <v>17300.4535714286</v>
      </c>
      <c r="EK21">
        <v>38.9325714285714</v>
      </c>
      <c r="EL21">
        <v>39.5</v>
      </c>
      <c r="EM21">
        <v>38.625</v>
      </c>
      <c r="EN21">
        <v>38.321</v>
      </c>
      <c r="EO21">
        <v>38.2920714285714</v>
      </c>
      <c r="EP21">
        <v>1960.02571428571</v>
      </c>
      <c r="EQ21">
        <v>40.01</v>
      </c>
      <c r="ER21">
        <v>0</v>
      </c>
      <c r="ES21">
        <v>1678812344</v>
      </c>
      <c r="ET21">
        <v>0</v>
      </c>
      <c r="EU21">
        <v>2.270744</v>
      </c>
      <c r="EV21">
        <v>-0.0790307757248399</v>
      </c>
      <c r="EW21">
        <v>34.202307634988</v>
      </c>
      <c r="EX21">
        <v>5847.1324</v>
      </c>
      <c r="EY21">
        <v>15</v>
      </c>
      <c r="EZ21">
        <v>0</v>
      </c>
      <c r="FA21" t="s">
        <v>409</v>
      </c>
      <c r="FB21">
        <v>1510781724.6</v>
      </c>
      <c r="FC21">
        <v>1510781718.6</v>
      </c>
      <c r="FD21">
        <v>0</v>
      </c>
      <c r="FE21">
        <v>0.193</v>
      </c>
      <c r="FF21">
        <v>0.167</v>
      </c>
      <c r="FG21">
        <v>6.707</v>
      </c>
      <c r="FH21">
        <v>0.869</v>
      </c>
      <c r="FI21">
        <v>420</v>
      </c>
      <c r="FJ21">
        <v>32</v>
      </c>
      <c r="FK21">
        <v>0.3</v>
      </c>
      <c r="FL21">
        <v>0.13</v>
      </c>
      <c r="FM21">
        <v>1.3299205</v>
      </c>
      <c r="FN21">
        <v>-0.000986791744841001</v>
      </c>
      <c r="FO21">
        <v>0.00216947914255934</v>
      </c>
      <c r="FP21">
        <v>1</v>
      </c>
      <c r="FQ21">
        <v>1</v>
      </c>
      <c r="FR21">
        <v>1</v>
      </c>
      <c r="FS21" t="s">
        <v>410</v>
      </c>
      <c r="FT21">
        <v>2.97239</v>
      </c>
      <c r="FU21">
        <v>2.75385</v>
      </c>
      <c r="FV21">
        <v>0.084986</v>
      </c>
      <c r="FW21">
        <v>0.0836131</v>
      </c>
      <c r="FX21">
        <v>0.105105</v>
      </c>
      <c r="FY21">
        <v>0.102278</v>
      </c>
      <c r="FZ21">
        <v>35569.4</v>
      </c>
      <c r="GA21">
        <v>38806</v>
      </c>
      <c r="GB21">
        <v>35233.2</v>
      </c>
      <c r="GC21">
        <v>38411.7</v>
      </c>
      <c r="GD21">
        <v>44671</v>
      </c>
      <c r="GE21">
        <v>49782.8</v>
      </c>
      <c r="GF21">
        <v>55034.9</v>
      </c>
      <c r="GG21">
        <v>61588</v>
      </c>
      <c r="GH21">
        <v>1.97255</v>
      </c>
      <c r="GI21">
        <v>1.8153</v>
      </c>
      <c r="GJ21">
        <v>0.101097</v>
      </c>
      <c r="GK21">
        <v>0</v>
      </c>
      <c r="GL21">
        <v>25.8434</v>
      </c>
      <c r="GM21">
        <v>999.9</v>
      </c>
      <c r="GN21">
        <v>54.999</v>
      </c>
      <c r="GO21">
        <v>32.196</v>
      </c>
      <c r="GP21">
        <v>29.2371</v>
      </c>
      <c r="GQ21">
        <v>56.4302</v>
      </c>
      <c r="GR21">
        <v>48.6939</v>
      </c>
      <c r="GS21">
        <v>1</v>
      </c>
      <c r="GT21">
        <v>0.0457901</v>
      </c>
      <c r="GU21">
        <v>1.28105</v>
      </c>
      <c r="GV21">
        <v>20.1102</v>
      </c>
      <c r="GW21">
        <v>5.19722</v>
      </c>
      <c r="GX21">
        <v>12.004</v>
      </c>
      <c r="GY21">
        <v>4.9751</v>
      </c>
      <c r="GZ21">
        <v>3.2934</v>
      </c>
      <c r="HA21">
        <v>9999</v>
      </c>
      <c r="HB21">
        <v>9999</v>
      </c>
      <c r="HC21">
        <v>9999</v>
      </c>
      <c r="HD21">
        <v>999.9</v>
      </c>
      <c r="HE21">
        <v>1.86356</v>
      </c>
      <c r="HF21">
        <v>1.86844</v>
      </c>
      <c r="HG21">
        <v>1.86823</v>
      </c>
      <c r="HH21">
        <v>1.86935</v>
      </c>
      <c r="HI21">
        <v>1.87015</v>
      </c>
      <c r="HJ21">
        <v>1.86619</v>
      </c>
      <c r="HK21">
        <v>1.86725</v>
      </c>
      <c r="HL21">
        <v>1.8686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6.306</v>
      </c>
      <c r="IA21">
        <v>0.5062</v>
      </c>
      <c r="IB21">
        <v>4.00718980108695</v>
      </c>
      <c r="IC21">
        <v>0.0057595372652325</v>
      </c>
      <c r="ID21">
        <v>9.86007892650461e-07</v>
      </c>
      <c r="IE21">
        <v>-6.54605500343952e-10</v>
      </c>
      <c r="IF21">
        <v>-0.00447537401453317</v>
      </c>
      <c r="IG21">
        <v>-0.0225030831772305</v>
      </c>
      <c r="IH21">
        <v>0.00251729176796863</v>
      </c>
      <c r="II21">
        <v>-2.92013266862578e-05</v>
      </c>
      <c r="IJ21">
        <v>-3</v>
      </c>
      <c r="IK21">
        <v>1614</v>
      </c>
      <c r="IL21">
        <v>1</v>
      </c>
      <c r="IM21">
        <v>27</v>
      </c>
      <c r="IN21">
        <v>116.9</v>
      </c>
      <c r="IO21">
        <v>117</v>
      </c>
      <c r="IP21">
        <v>0.915527</v>
      </c>
      <c r="IQ21">
        <v>2.62939</v>
      </c>
      <c r="IR21">
        <v>1.54785</v>
      </c>
      <c r="IS21">
        <v>2.30347</v>
      </c>
      <c r="IT21">
        <v>1.34644</v>
      </c>
      <c r="IU21">
        <v>2.34253</v>
      </c>
      <c r="IV21">
        <v>38.2324</v>
      </c>
      <c r="IW21">
        <v>24.0262</v>
      </c>
      <c r="IX21">
        <v>18</v>
      </c>
      <c r="IY21">
        <v>501.24</v>
      </c>
      <c r="IZ21">
        <v>400.889</v>
      </c>
      <c r="JA21">
        <v>23.717</v>
      </c>
      <c r="JB21">
        <v>27.7529</v>
      </c>
      <c r="JC21">
        <v>30.0004</v>
      </c>
      <c r="JD21">
        <v>27.6418</v>
      </c>
      <c r="JE21">
        <v>27.5794</v>
      </c>
      <c r="JF21">
        <v>18.3237</v>
      </c>
      <c r="JG21">
        <v>29.7121</v>
      </c>
      <c r="JH21">
        <v>95.1641</v>
      </c>
      <c r="JI21">
        <v>23.7137</v>
      </c>
      <c r="JJ21">
        <v>352.587</v>
      </c>
      <c r="JK21">
        <v>23.3484</v>
      </c>
      <c r="JL21">
        <v>102.121</v>
      </c>
      <c r="JM21">
        <v>102.529</v>
      </c>
    </row>
    <row r="22" spans="1:273">
      <c r="A22">
        <v>6</v>
      </c>
      <c r="B22">
        <v>1510788745.6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1510788738.1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373.389160247839</v>
      </c>
      <c r="AK22">
        <v>382.906206060606</v>
      </c>
      <c r="AL22">
        <v>-3.06831296544632</v>
      </c>
      <c r="AM22">
        <v>64.1108677016949</v>
      </c>
      <c r="AN22">
        <f>(AP22 - AO22 + DI22*1E3/(8.314*(DK22+273.15)) * AR22/DH22 * AQ22) * DH22/(100*CV22) * 1000/(1000 - AP22)</f>
        <v>0</v>
      </c>
      <c r="AO22">
        <v>23.3054202233099</v>
      </c>
      <c r="AP22">
        <v>24.6061357575757</v>
      </c>
      <c r="AQ22">
        <v>1.66337006645858e-05</v>
      </c>
      <c r="AR22">
        <v>117.015588663011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2.7</v>
      </c>
      <c r="CW22">
        <v>0.5</v>
      </c>
      <c r="CX22" t="s">
        <v>408</v>
      </c>
      <c r="CY22">
        <v>2</v>
      </c>
      <c r="CZ22" t="b">
        <v>1</v>
      </c>
      <c r="DA22">
        <v>1510788738.1</v>
      </c>
      <c r="DB22">
        <v>393.158851851852</v>
      </c>
      <c r="DC22">
        <v>380.060037037037</v>
      </c>
      <c r="DD22">
        <v>24.6005111111111</v>
      </c>
      <c r="DE22">
        <v>23.2779296296296</v>
      </c>
      <c r="DF22">
        <v>386.814111111111</v>
      </c>
      <c r="DG22">
        <v>24.0942592592593</v>
      </c>
      <c r="DH22">
        <v>500.084</v>
      </c>
      <c r="DI22">
        <v>90.8289037037037</v>
      </c>
      <c r="DJ22">
        <v>0.0999382962962963</v>
      </c>
      <c r="DK22">
        <v>26.7282444444444</v>
      </c>
      <c r="DL22">
        <v>27.4967148148148</v>
      </c>
      <c r="DM22">
        <v>999.9</v>
      </c>
      <c r="DN22">
        <v>0</v>
      </c>
      <c r="DO22">
        <v>0</v>
      </c>
      <c r="DP22">
        <v>10017.0862962963</v>
      </c>
      <c r="DQ22">
        <v>0</v>
      </c>
      <c r="DR22">
        <v>3.28036962962963</v>
      </c>
      <c r="DS22">
        <v>13.09887</v>
      </c>
      <c r="DT22">
        <v>403.074666666667</v>
      </c>
      <c r="DU22">
        <v>389.117666666667</v>
      </c>
      <c r="DV22">
        <v>1.32258333333333</v>
      </c>
      <c r="DW22">
        <v>380.060037037037</v>
      </c>
      <c r="DX22">
        <v>23.2779296296296</v>
      </c>
      <c r="DY22">
        <v>2.23443740740741</v>
      </c>
      <c r="DZ22">
        <v>2.11430851851852</v>
      </c>
      <c r="EA22">
        <v>19.2113851851852</v>
      </c>
      <c r="EB22">
        <v>18.3273962962963</v>
      </c>
      <c r="EC22">
        <v>2000.03185185185</v>
      </c>
      <c r="ED22">
        <v>0.979997777777778</v>
      </c>
      <c r="EE22">
        <v>0.020002337037037</v>
      </c>
      <c r="EF22">
        <v>0</v>
      </c>
      <c r="EG22">
        <v>2.29106296296296</v>
      </c>
      <c r="EH22">
        <v>0</v>
      </c>
      <c r="EI22">
        <v>5849.50555555555</v>
      </c>
      <c r="EJ22">
        <v>17300.4222222222</v>
      </c>
      <c r="EK22">
        <v>38.937</v>
      </c>
      <c r="EL22">
        <v>39.5</v>
      </c>
      <c r="EM22">
        <v>38.6456666666667</v>
      </c>
      <c r="EN22">
        <v>38.3306666666667</v>
      </c>
      <c r="EO22">
        <v>38.3005185185185</v>
      </c>
      <c r="EP22">
        <v>1960.02259259259</v>
      </c>
      <c r="EQ22">
        <v>40.01</v>
      </c>
      <c r="ER22">
        <v>0</v>
      </c>
      <c r="ES22">
        <v>1678812348.8</v>
      </c>
      <c r="ET22">
        <v>0</v>
      </c>
      <c r="EU22">
        <v>2.285316</v>
      </c>
      <c r="EV22">
        <v>-0.641100011885776</v>
      </c>
      <c r="EW22">
        <v>27.9369231173914</v>
      </c>
      <c r="EX22">
        <v>5849.6248</v>
      </c>
      <c r="EY22">
        <v>15</v>
      </c>
      <c r="EZ22">
        <v>0</v>
      </c>
      <c r="FA22" t="s">
        <v>409</v>
      </c>
      <c r="FB22">
        <v>1510781724.6</v>
      </c>
      <c r="FC22">
        <v>1510781718.6</v>
      </c>
      <c r="FD22">
        <v>0</v>
      </c>
      <c r="FE22">
        <v>0.193</v>
      </c>
      <c r="FF22">
        <v>0.167</v>
      </c>
      <c r="FG22">
        <v>6.707</v>
      </c>
      <c r="FH22">
        <v>0.869</v>
      </c>
      <c r="FI22">
        <v>420</v>
      </c>
      <c r="FJ22">
        <v>32</v>
      </c>
      <c r="FK22">
        <v>0.3</v>
      </c>
      <c r="FL22">
        <v>0.13</v>
      </c>
      <c r="FM22">
        <v>1.32632075</v>
      </c>
      <c r="FN22">
        <v>-0.0504813883677328</v>
      </c>
      <c r="FO22">
        <v>0.00767720274172176</v>
      </c>
      <c r="FP22">
        <v>1</v>
      </c>
      <c r="FQ22">
        <v>1</v>
      </c>
      <c r="FR22">
        <v>1</v>
      </c>
      <c r="FS22" t="s">
        <v>410</v>
      </c>
      <c r="FT22">
        <v>2.97222</v>
      </c>
      <c r="FU22">
        <v>2.75414</v>
      </c>
      <c r="FV22">
        <v>0.0823842</v>
      </c>
      <c r="FW22">
        <v>0.0807476</v>
      </c>
      <c r="FX22">
        <v>0.105125</v>
      </c>
      <c r="FY22">
        <v>0.102384</v>
      </c>
      <c r="FZ22">
        <v>35670</v>
      </c>
      <c r="GA22">
        <v>38926.6</v>
      </c>
      <c r="GB22">
        <v>35232.8</v>
      </c>
      <c r="GC22">
        <v>38411</v>
      </c>
      <c r="GD22">
        <v>44669.7</v>
      </c>
      <c r="GE22">
        <v>49776.1</v>
      </c>
      <c r="GF22">
        <v>55034.6</v>
      </c>
      <c r="GG22">
        <v>61587.1</v>
      </c>
      <c r="GH22">
        <v>1.9724</v>
      </c>
      <c r="GI22">
        <v>1.81535</v>
      </c>
      <c r="GJ22">
        <v>0.10106</v>
      </c>
      <c r="GK22">
        <v>0</v>
      </c>
      <c r="GL22">
        <v>25.8462</v>
      </c>
      <c r="GM22">
        <v>999.9</v>
      </c>
      <c r="GN22">
        <v>54.999</v>
      </c>
      <c r="GO22">
        <v>32.196</v>
      </c>
      <c r="GP22">
        <v>29.238</v>
      </c>
      <c r="GQ22">
        <v>56.0202</v>
      </c>
      <c r="GR22">
        <v>48.73</v>
      </c>
      <c r="GS22">
        <v>1</v>
      </c>
      <c r="GT22">
        <v>0.0462119</v>
      </c>
      <c r="GU22">
        <v>1.28852</v>
      </c>
      <c r="GV22">
        <v>20.11</v>
      </c>
      <c r="GW22">
        <v>5.19767</v>
      </c>
      <c r="GX22">
        <v>12.0041</v>
      </c>
      <c r="GY22">
        <v>4.97505</v>
      </c>
      <c r="GZ22">
        <v>3.29343</v>
      </c>
      <c r="HA22">
        <v>9999</v>
      </c>
      <c r="HB22">
        <v>9999</v>
      </c>
      <c r="HC22">
        <v>9999</v>
      </c>
      <c r="HD22">
        <v>999.9</v>
      </c>
      <c r="HE22">
        <v>1.86356</v>
      </c>
      <c r="HF22">
        <v>1.86844</v>
      </c>
      <c r="HG22">
        <v>1.86823</v>
      </c>
      <c r="HH22">
        <v>1.86935</v>
      </c>
      <c r="HI22">
        <v>1.87014</v>
      </c>
      <c r="HJ22">
        <v>1.86618</v>
      </c>
      <c r="HK22">
        <v>1.86726</v>
      </c>
      <c r="HL22">
        <v>1.86859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6.214</v>
      </c>
      <c r="IA22">
        <v>0.5065</v>
      </c>
      <c r="IB22">
        <v>4.00718980108695</v>
      </c>
      <c r="IC22">
        <v>0.0057595372652325</v>
      </c>
      <c r="ID22">
        <v>9.86007892650461e-07</v>
      </c>
      <c r="IE22">
        <v>-6.54605500343952e-10</v>
      </c>
      <c r="IF22">
        <v>-0.00447537401453317</v>
      </c>
      <c r="IG22">
        <v>-0.0225030831772305</v>
      </c>
      <c r="IH22">
        <v>0.00251729176796863</v>
      </c>
      <c r="II22">
        <v>-2.92013266862578e-05</v>
      </c>
      <c r="IJ22">
        <v>-3</v>
      </c>
      <c r="IK22">
        <v>1614</v>
      </c>
      <c r="IL22">
        <v>1</v>
      </c>
      <c r="IM22">
        <v>27</v>
      </c>
      <c r="IN22">
        <v>117</v>
      </c>
      <c r="IO22">
        <v>117.1</v>
      </c>
      <c r="IP22">
        <v>0.88501</v>
      </c>
      <c r="IQ22">
        <v>2.63428</v>
      </c>
      <c r="IR22">
        <v>1.54785</v>
      </c>
      <c r="IS22">
        <v>2.30347</v>
      </c>
      <c r="IT22">
        <v>1.34644</v>
      </c>
      <c r="IU22">
        <v>2.34375</v>
      </c>
      <c r="IV22">
        <v>38.2324</v>
      </c>
      <c r="IW22">
        <v>24.0262</v>
      </c>
      <c r="IX22">
        <v>18</v>
      </c>
      <c r="IY22">
        <v>501.182</v>
      </c>
      <c r="IZ22">
        <v>400.953</v>
      </c>
      <c r="JA22">
        <v>23.7176</v>
      </c>
      <c r="JB22">
        <v>27.7582</v>
      </c>
      <c r="JC22">
        <v>30.0004</v>
      </c>
      <c r="JD22">
        <v>27.6464</v>
      </c>
      <c r="JE22">
        <v>27.5846</v>
      </c>
      <c r="JF22">
        <v>17.6181</v>
      </c>
      <c r="JG22">
        <v>29.7121</v>
      </c>
      <c r="JH22">
        <v>95.1641</v>
      </c>
      <c r="JI22">
        <v>23.7167</v>
      </c>
      <c r="JJ22">
        <v>332.38</v>
      </c>
      <c r="JK22">
        <v>23.3462</v>
      </c>
      <c r="JL22">
        <v>102.12</v>
      </c>
      <c r="JM22">
        <v>102.527</v>
      </c>
    </row>
    <row r="23" spans="1:273">
      <c r="A23">
        <v>7</v>
      </c>
      <c r="B23">
        <v>1510788750.6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1510788742.81429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356.472988514827</v>
      </c>
      <c r="AK23">
        <v>366.929042424242</v>
      </c>
      <c r="AL23">
        <v>-3.21327533025614</v>
      </c>
      <c r="AM23">
        <v>64.1108677016949</v>
      </c>
      <c r="AN23">
        <f>(AP23 - AO23 + DI23*1E3/(8.314*(DK23+273.15)) * AR23/DH23 * AQ23) * DH23/(100*CV23) * 1000/(1000 - AP23)</f>
        <v>0</v>
      </c>
      <c r="AO23">
        <v>23.3139394659461</v>
      </c>
      <c r="AP23">
        <v>24.6191375757576</v>
      </c>
      <c r="AQ23">
        <v>2.25554094974125e-05</v>
      </c>
      <c r="AR23">
        <v>117.015588663011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2.7</v>
      </c>
      <c r="CW23">
        <v>0.5</v>
      </c>
      <c r="CX23" t="s">
        <v>408</v>
      </c>
      <c r="CY23">
        <v>2</v>
      </c>
      <c r="CZ23" t="b">
        <v>1</v>
      </c>
      <c r="DA23">
        <v>1510788742.81429</v>
      </c>
      <c r="DB23">
        <v>379.991607142857</v>
      </c>
      <c r="DC23">
        <v>364.686107142857</v>
      </c>
      <c r="DD23">
        <v>24.6059285714286</v>
      </c>
      <c r="DE23">
        <v>23.2918857142857</v>
      </c>
      <c r="DF23">
        <v>373.728357142857</v>
      </c>
      <c r="DG23">
        <v>24.0994214285714</v>
      </c>
      <c r="DH23">
        <v>500.084392857143</v>
      </c>
      <c r="DI23">
        <v>90.8287821428571</v>
      </c>
      <c r="DJ23">
        <v>0.0999562714285714</v>
      </c>
      <c r="DK23">
        <v>26.7274785714286</v>
      </c>
      <c r="DL23">
        <v>27.4964964285714</v>
      </c>
      <c r="DM23">
        <v>999.9</v>
      </c>
      <c r="DN23">
        <v>0</v>
      </c>
      <c r="DO23">
        <v>0</v>
      </c>
      <c r="DP23">
        <v>10021.6260714286</v>
      </c>
      <c r="DQ23">
        <v>0</v>
      </c>
      <c r="DR23">
        <v>3.29250428571429</v>
      </c>
      <c r="DS23">
        <v>15.3055428571429</v>
      </c>
      <c r="DT23">
        <v>389.577428571429</v>
      </c>
      <c r="DU23">
        <v>373.382607142857</v>
      </c>
      <c r="DV23">
        <v>1.31403857142857</v>
      </c>
      <c r="DW23">
        <v>364.686107142857</v>
      </c>
      <c r="DX23">
        <v>23.2918857142857</v>
      </c>
      <c r="DY23">
        <v>2.23492535714286</v>
      </c>
      <c r="DZ23">
        <v>2.11557357142857</v>
      </c>
      <c r="EA23">
        <v>19.2148964285714</v>
      </c>
      <c r="EB23">
        <v>18.336925</v>
      </c>
      <c r="EC23">
        <v>2000.00607142857</v>
      </c>
      <c r="ED23">
        <v>0.979997571428571</v>
      </c>
      <c r="EE23">
        <v>0.0200025571428571</v>
      </c>
      <c r="EF23">
        <v>0</v>
      </c>
      <c r="EG23">
        <v>2.22996785714286</v>
      </c>
      <c r="EH23">
        <v>0</v>
      </c>
      <c r="EI23">
        <v>5851.39142857143</v>
      </c>
      <c r="EJ23">
        <v>17300.1928571429</v>
      </c>
      <c r="EK23">
        <v>38.937</v>
      </c>
      <c r="EL23">
        <v>39.5</v>
      </c>
      <c r="EM23">
        <v>38.6648571428571</v>
      </c>
      <c r="EN23">
        <v>38.35025</v>
      </c>
      <c r="EO23">
        <v>38.3097857142857</v>
      </c>
      <c r="EP23">
        <v>1959.99892857143</v>
      </c>
      <c r="EQ23">
        <v>40.01</v>
      </c>
      <c r="ER23">
        <v>0</v>
      </c>
      <c r="ES23">
        <v>1678812353.6</v>
      </c>
      <c r="ET23">
        <v>0</v>
      </c>
      <c r="EU23">
        <v>2.238912</v>
      </c>
      <c r="EV23">
        <v>-0.25163846531109</v>
      </c>
      <c r="EW23">
        <v>22.8300000166189</v>
      </c>
      <c r="EX23">
        <v>5851.6256</v>
      </c>
      <c r="EY23">
        <v>15</v>
      </c>
      <c r="EZ23">
        <v>0</v>
      </c>
      <c r="FA23" t="s">
        <v>409</v>
      </c>
      <c r="FB23">
        <v>1510781724.6</v>
      </c>
      <c r="FC23">
        <v>1510781718.6</v>
      </c>
      <c r="FD23">
        <v>0</v>
      </c>
      <c r="FE23">
        <v>0.193</v>
      </c>
      <c r="FF23">
        <v>0.167</v>
      </c>
      <c r="FG23">
        <v>6.707</v>
      </c>
      <c r="FH23">
        <v>0.869</v>
      </c>
      <c r="FI23">
        <v>420</v>
      </c>
      <c r="FJ23">
        <v>32</v>
      </c>
      <c r="FK23">
        <v>0.3</v>
      </c>
      <c r="FL23">
        <v>0.13</v>
      </c>
      <c r="FM23">
        <v>1.31836829268293</v>
      </c>
      <c r="FN23">
        <v>-0.113917003484319</v>
      </c>
      <c r="FO23">
        <v>0.0132101343030486</v>
      </c>
      <c r="FP23">
        <v>1</v>
      </c>
      <c r="FQ23">
        <v>1</v>
      </c>
      <c r="FR23">
        <v>1</v>
      </c>
      <c r="FS23" t="s">
        <v>410</v>
      </c>
      <c r="FT23">
        <v>2.97228</v>
      </c>
      <c r="FU23">
        <v>2.75409</v>
      </c>
      <c r="FV23">
        <v>0.0796052</v>
      </c>
      <c r="FW23">
        <v>0.0777975</v>
      </c>
      <c r="FX23">
        <v>0.105159</v>
      </c>
      <c r="FY23">
        <v>0.102395</v>
      </c>
      <c r="FZ23">
        <v>35778</v>
      </c>
      <c r="GA23">
        <v>39051.1</v>
      </c>
      <c r="GB23">
        <v>35232.8</v>
      </c>
      <c r="GC23">
        <v>38410.7</v>
      </c>
      <c r="GD23">
        <v>44668</v>
      </c>
      <c r="GE23">
        <v>49775.1</v>
      </c>
      <c r="GF23">
        <v>55034.7</v>
      </c>
      <c r="GG23">
        <v>61586.6</v>
      </c>
      <c r="GH23">
        <v>1.9725</v>
      </c>
      <c r="GI23">
        <v>1.8151</v>
      </c>
      <c r="GJ23">
        <v>0.101037</v>
      </c>
      <c r="GK23">
        <v>0</v>
      </c>
      <c r="GL23">
        <v>25.8468</v>
      </c>
      <c r="GM23">
        <v>999.9</v>
      </c>
      <c r="GN23">
        <v>54.999</v>
      </c>
      <c r="GO23">
        <v>32.196</v>
      </c>
      <c r="GP23">
        <v>29.2357</v>
      </c>
      <c r="GQ23">
        <v>56.1502</v>
      </c>
      <c r="GR23">
        <v>48.2452</v>
      </c>
      <c r="GS23">
        <v>1</v>
      </c>
      <c r="GT23">
        <v>0.0463923</v>
      </c>
      <c r="GU23">
        <v>1.29368</v>
      </c>
      <c r="GV23">
        <v>20.11</v>
      </c>
      <c r="GW23">
        <v>5.19752</v>
      </c>
      <c r="GX23">
        <v>12.0043</v>
      </c>
      <c r="GY23">
        <v>4.9751</v>
      </c>
      <c r="GZ23">
        <v>3.2935</v>
      </c>
      <c r="HA23">
        <v>9999</v>
      </c>
      <c r="HB23">
        <v>9999</v>
      </c>
      <c r="HC23">
        <v>9999</v>
      </c>
      <c r="HD23">
        <v>999.9</v>
      </c>
      <c r="HE23">
        <v>1.86356</v>
      </c>
      <c r="HF23">
        <v>1.86844</v>
      </c>
      <c r="HG23">
        <v>1.86821</v>
      </c>
      <c r="HH23">
        <v>1.86935</v>
      </c>
      <c r="HI23">
        <v>1.87013</v>
      </c>
      <c r="HJ23">
        <v>1.86619</v>
      </c>
      <c r="HK23">
        <v>1.86725</v>
      </c>
      <c r="HL23">
        <v>1.8686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6.117</v>
      </c>
      <c r="IA23">
        <v>0.5072</v>
      </c>
      <c r="IB23">
        <v>4.00718980108695</v>
      </c>
      <c r="IC23">
        <v>0.0057595372652325</v>
      </c>
      <c r="ID23">
        <v>9.86007892650461e-07</v>
      </c>
      <c r="IE23">
        <v>-6.54605500343952e-10</v>
      </c>
      <c r="IF23">
        <v>-0.00447537401453317</v>
      </c>
      <c r="IG23">
        <v>-0.0225030831772305</v>
      </c>
      <c r="IH23">
        <v>0.00251729176796863</v>
      </c>
      <c r="II23">
        <v>-2.92013266862578e-05</v>
      </c>
      <c r="IJ23">
        <v>-3</v>
      </c>
      <c r="IK23">
        <v>1614</v>
      </c>
      <c r="IL23">
        <v>1</v>
      </c>
      <c r="IM23">
        <v>27</v>
      </c>
      <c r="IN23">
        <v>117.1</v>
      </c>
      <c r="IO23">
        <v>117.2</v>
      </c>
      <c r="IP23">
        <v>0.849609</v>
      </c>
      <c r="IQ23">
        <v>2.63184</v>
      </c>
      <c r="IR23">
        <v>1.54785</v>
      </c>
      <c r="IS23">
        <v>2.30347</v>
      </c>
      <c r="IT23">
        <v>1.34644</v>
      </c>
      <c r="IU23">
        <v>2.45605</v>
      </c>
      <c r="IV23">
        <v>38.2324</v>
      </c>
      <c r="IW23">
        <v>24.035</v>
      </c>
      <c r="IX23">
        <v>18</v>
      </c>
      <c r="IY23">
        <v>501.295</v>
      </c>
      <c r="IZ23">
        <v>400.847</v>
      </c>
      <c r="JA23">
        <v>23.7189</v>
      </c>
      <c r="JB23">
        <v>27.7629</v>
      </c>
      <c r="JC23">
        <v>30.0004</v>
      </c>
      <c r="JD23">
        <v>27.6517</v>
      </c>
      <c r="JE23">
        <v>27.5893</v>
      </c>
      <c r="JF23">
        <v>16.9738</v>
      </c>
      <c r="JG23">
        <v>29.7121</v>
      </c>
      <c r="JH23">
        <v>95.1641</v>
      </c>
      <c r="JI23">
        <v>23.7162</v>
      </c>
      <c r="JJ23">
        <v>318.799</v>
      </c>
      <c r="JK23">
        <v>23.3417</v>
      </c>
      <c r="JL23">
        <v>102.12</v>
      </c>
      <c r="JM23">
        <v>102.526</v>
      </c>
    </row>
    <row r="24" spans="1:273">
      <c r="A24">
        <v>8</v>
      </c>
      <c r="B24">
        <v>1510788755.6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1510788748.1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339.755394815493</v>
      </c>
      <c r="AK24">
        <v>350.684921212121</v>
      </c>
      <c r="AL24">
        <v>-3.24932091484426</v>
      </c>
      <c r="AM24">
        <v>64.1108677016949</v>
      </c>
      <c r="AN24">
        <f>(AP24 - AO24 + DI24*1E3/(8.314*(DK24+273.15)) * AR24/DH24 * AQ24) * DH24/(100*CV24) * 1000/(1000 - AP24)</f>
        <v>0</v>
      </c>
      <c r="AO24">
        <v>23.3171264247786</v>
      </c>
      <c r="AP24">
        <v>24.6271412121212</v>
      </c>
      <c r="AQ24">
        <v>1.00759680233063e-05</v>
      </c>
      <c r="AR24">
        <v>117.015588663011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2.7</v>
      </c>
      <c r="CW24">
        <v>0.5</v>
      </c>
      <c r="CX24" t="s">
        <v>408</v>
      </c>
      <c r="CY24">
        <v>2</v>
      </c>
      <c r="CZ24" t="b">
        <v>1</v>
      </c>
      <c r="DA24">
        <v>1510788748.1</v>
      </c>
      <c r="DB24">
        <v>364.01262962963</v>
      </c>
      <c r="DC24">
        <v>347.549740740741</v>
      </c>
      <c r="DD24">
        <v>24.6140444444444</v>
      </c>
      <c r="DE24">
        <v>23.3078333333333</v>
      </c>
      <c r="DF24">
        <v>357.848148148148</v>
      </c>
      <c r="DG24">
        <v>24.1071777777778</v>
      </c>
      <c r="DH24">
        <v>500.083703703704</v>
      </c>
      <c r="DI24">
        <v>90.8288481481482</v>
      </c>
      <c r="DJ24">
        <v>0.0999506851851852</v>
      </c>
      <c r="DK24">
        <v>26.7262555555556</v>
      </c>
      <c r="DL24">
        <v>27.4999037037037</v>
      </c>
      <c r="DM24">
        <v>999.9</v>
      </c>
      <c r="DN24">
        <v>0</v>
      </c>
      <c r="DO24">
        <v>0</v>
      </c>
      <c r="DP24">
        <v>10021.1977777778</v>
      </c>
      <c r="DQ24">
        <v>0</v>
      </c>
      <c r="DR24">
        <v>3.27347518518518</v>
      </c>
      <c r="DS24">
        <v>16.4629518518519</v>
      </c>
      <c r="DT24">
        <v>373.198518518519</v>
      </c>
      <c r="DU24">
        <v>355.843481481481</v>
      </c>
      <c r="DV24">
        <v>1.30620703703704</v>
      </c>
      <c r="DW24">
        <v>347.549740740741</v>
      </c>
      <c r="DX24">
        <v>23.3078333333333</v>
      </c>
      <c r="DY24">
        <v>2.23566481481482</v>
      </c>
      <c r="DZ24">
        <v>2.1170237037037</v>
      </c>
      <c r="EA24">
        <v>19.2202074074074</v>
      </c>
      <c r="EB24">
        <v>18.347862962963</v>
      </c>
      <c r="EC24">
        <v>1999.99888888889</v>
      </c>
      <c r="ED24">
        <v>0.979997333333333</v>
      </c>
      <c r="EE24">
        <v>0.0200028111111111</v>
      </c>
      <c r="EF24">
        <v>0</v>
      </c>
      <c r="EG24">
        <v>2.23620740740741</v>
      </c>
      <c r="EH24">
        <v>0</v>
      </c>
      <c r="EI24">
        <v>5853.62814814815</v>
      </c>
      <c r="EJ24">
        <v>17300.1296296296</v>
      </c>
      <c r="EK24">
        <v>38.937</v>
      </c>
      <c r="EL24">
        <v>39.5091851851852</v>
      </c>
      <c r="EM24">
        <v>38.687</v>
      </c>
      <c r="EN24">
        <v>38.3633333333333</v>
      </c>
      <c r="EO24">
        <v>38.312</v>
      </c>
      <c r="EP24">
        <v>1959.99407407407</v>
      </c>
      <c r="EQ24">
        <v>40.0088888888889</v>
      </c>
      <c r="ER24">
        <v>0</v>
      </c>
      <c r="ES24">
        <v>1678812359</v>
      </c>
      <c r="ET24">
        <v>0</v>
      </c>
      <c r="EU24">
        <v>2.25249615384615</v>
      </c>
      <c r="EV24">
        <v>0.262642736577205</v>
      </c>
      <c r="EW24">
        <v>25.9654700432559</v>
      </c>
      <c r="EX24">
        <v>5853.795</v>
      </c>
      <c r="EY24">
        <v>15</v>
      </c>
      <c r="EZ24">
        <v>0</v>
      </c>
      <c r="FA24" t="s">
        <v>409</v>
      </c>
      <c r="FB24">
        <v>1510781724.6</v>
      </c>
      <c r="FC24">
        <v>1510781718.6</v>
      </c>
      <c r="FD24">
        <v>0</v>
      </c>
      <c r="FE24">
        <v>0.193</v>
      </c>
      <c r="FF24">
        <v>0.167</v>
      </c>
      <c r="FG24">
        <v>6.707</v>
      </c>
      <c r="FH24">
        <v>0.869</v>
      </c>
      <c r="FI24">
        <v>420</v>
      </c>
      <c r="FJ24">
        <v>32</v>
      </c>
      <c r="FK24">
        <v>0.3</v>
      </c>
      <c r="FL24">
        <v>0.13</v>
      </c>
      <c r="FM24">
        <v>1.3135745</v>
      </c>
      <c r="FN24">
        <v>-0.102950994371481</v>
      </c>
      <c r="FO24">
        <v>0.01263524058932</v>
      </c>
      <c r="FP24">
        <v>1</v>
      </c>
      <c r="FQ24">
        <v>1</v>
      </c>
      <c r="FR24">
        <v>1</v>
      </c>
      <c r="FS24" t="s">
        <v>410</v>
      </c>
      <c r="FT24">
        <v>2.97235</v>
      </c>
      <c r="FU24">
        <v>2.75392</v>
      </c>
      <c r="FV24">
        <v>0.0767382</v>
      </c>
      <c r="FW24">
        <v>0.074877</v>
      </c>
      <c r="FX24">
        <v>0.105177</v>
      </c>
      <c r="FY24">
        <v>0.1024</v>
      </c>
      <c r="FZ24">
        <v>35889.1</v>
      </c>
      <c r="GA24">
        <v>39174.3</v>
      </c>
      <c r="GB24">
        <v>35232.5</v>
      </c>
      <c r="GC24">
        <v>38410.3</v>
      </c>
      <c r="GD24">
        <v>44666.8</v>
      </c>
      <c r="GE24">
        <v>49774.2</v>
      </c>
      <c r="GF24">
        <v>55034.4</v>
      </c>
      <c r="GG24">
        <v>61586.1</v>
      </c>
      <c r="GH24">
        <v>1.9722</v>
      </c>
      <c r="GI24">
        <v>1.8151</v>
      </c>
      <c r="GJ24">
        <v>0.100523</v>
      </c>
      <c r="GK24">
        <v>0</v>
      </c>
      <c r="GL24">
        <v>25.8483</v>
      </c>
      <c r="GM24">
        <v>999.9</v>
      </c>
      <c r="GN24">
        <v>54.975</v>
      </c>
      <c r="GO24">
        <v>32.206</v>
      </c>
      <c r="GP24">
        <v>29.2406</v>
      </c>
      <c r="GQ24">
        <v>56.3102</v>
      </c>
      <c r="GR24">
        <v>48.149</v>
      </c>
      <c r="GS24">
        <v>1</v>
      </c>
      <c r="GT24">
        <v>0.0468623</v>
      </c>
      <c r="GU24">
        <v>1.30675</v>
      </c>
      <c r="GV24">
        <v>20.1098</v>
      </c>
      <c r="GW24">
        <v>5.19662</v>
      </c>
      <c r="GX24">
        <v>12.0041</v>
      </c>
      <c r="GY24">
        <v>4.97485</v>
      </c>
      <c r="GZ24">
        <v>3.29353</v>
      </c>
      <c r="HA24">
        <v>9999</v>
      </c>
      <c r="HB24">
        <v>9999</v>
      </c>
      <c r="HC24">
        <v>9999</v>
      </c>
      <c r="HD24">
        <v>999.9</v>
      </c>
      <c r="HE24">
        <v>1.86356</v>
      </c>
      <c r="HF24">
        <v>1.86844</v>
      </c>
      <c r="HG24">
        <v>1.86825</v>
      </c>
      <c r="HH24">
        <v>1.86935</v>
      </c>
      <c r="HI24">
        <v>1.87012</v>
      </c>
      <c r="HJ24">
        <v>1.86619</v>
      </c>
      <c r="HK24">
        <v>1.86725</v>
      </c>
      <c r="HL24">
        <v>1.86863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6.019</v>
      </c>
      <c r="IA24">
        <v>0.5075</v>
      </c>
      <c r="IB24">
        <v>4.00718980108695</v>
      </c>
      <c r="IC24">
        <v>0.0057595372652325</v>
      </c>
      <c r="ID24">
        <v>9.86007892650461e-07</v>
      </c>
      <c r="IE24">
        <v>-6.54605500343952e-10</v>
      </c>
      <c r="IF24">
        <v>-0.00447537401453317</v>
      </c>
      <c r="IG24">
        <v>-0.0225030831772305</v>
      </c>
      <c r="IH24">
        <v>0.00251729176796863</v>
      </c>
      <c r="II24">
        <v>-2.92013266862578e-05</v>
      </c>
      <c r="IJ24">
        <v>-3</v>
      </c>
      <c r="IK24">
        <v>1614</v>
      </c>
      <c r="IL24">
        <v>1</v>
      </c>
      <c r="IM24">
        <v>27</v>
      </c>
      <c r="IN24">
        <v>117.2</v>
      </c>
      <c r="IO24">
        <v>117.3</v>
      </c>
      <c r="IP24">
        <v>0.81665</v>
      </c>
      <c r="IQ24">
        <v>2.62695</v>
      </c>
      <c r="IR24">
        <v>1.54785</v>
      </c>
      <c r="IS24">
        <v>2.30469</v>
      </c>
      <c r="IT24">
        <v>1.34644</v>
      </c>
      <c r="IU24">
        <v>2.47803</v>
      </c>
      <c r="IV24">
        <v>38.2324</v>
      </c>
      <c r="IW24">
        <v>24.035</v>
      </c>
      <c r="IX24">
        <v>18</v>
      </c>
      <c r="IY24">
        <v>501.138</v>
      </c>
      <c r="IZ24">
        <v>400.879</v>
      </c>
      <c r="JA24">
        <v>23.7183</v>
      </c>
      <c r="JB24">
        <v>27.767</v>
      </c>
      <c r="JC24">
        <v>30.0004</v>
      </c>
      <c r="JD24">
        <v>27.6564</v>
      </c>
      <c r="JE24">
        <v>27.5939</v>
      </c>
      <c r="JF24">
        <v>16.259</v>
      </c>
      <c r="JG24">
        <v>29.7121</v>
      </c>
      <c r="JH24">
        <v>95.1641</v>
      </c>
      <c r="JI24">
        <v>23.713</v>
      </c>
      <c r="JJ24">
        <v>298.633</v>
      </c>
      <c r="JK24">
        <v>23.3417</v>
      </c>
      <c r="JL24">
        <v>102.119</v>
      </c>
      <c r="JM24">
        <v>102.525</v>
      </c>
    </row>
    <row r="25" spans="1:273">
      <c r="A25">
        <v>9</v>
      </c>
      <c r="B25">
        <v>1510788760.6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1510788752.81429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323.167447426615</v>
      </c>
      <c r="AK25">
        <v>334.379509090909</v>
      </c>
      <c r="AL25">
        <v>-3.29085190996406</v>
      </c>
      <c r="AM25">
        <v>64.1108677016949</v>
      </c>
      <c r="AN25">
        <f>(AP25 - AO25 + DI25*1E3/(8.314*(DK25+273.15)) * AR25/DH25 * AQ25) * DH25/(100*CV25) * 1000/(1000 - AP25)</f>
        <v>0</v>
      </c>
      <c r="AO25">
        <v>23.3185004863658</v>
      </c>
      <c r="AP25">
        <v>24.6289454545455</v>
      </c>
      <c r="AQ25">
        <v>4.83660957864149e-06</v>
      </c>
      <c r="AR25">
        <v>117.015588663011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2.7</v>
      </c>
      <c r="CW25">
        <v>0.5</v>
      </c>
      <c r="CX25" t="s">
        <v>408</v>
      </c>
      <c r="CY25">
        <v>2</v>
      </c>
      <c r="CZ25" t="b">
        <v>1</v>
      </c>
      <c r="DA25">
        <v>1510788752.81429</v>
      </c>
      <c r="DB25">
        <v>349.276964285714</v>
      </c>
      <c r="DC25">
        <v>332.124642857143</v>
      </c>
      <c r="DD25">
        <v>24.6217214285714</v>
      </c>
      <c r="DE25">
        <v>23.3153964285714</v>
      </c>
      <c r="DF25">
        <v>343.203392857143</v>
      </c>
      <c r="DG25">
        <v>24.1144964285714</v>
      </c>
      <c r="DH25">
        <v>500.084892857143</v>
      </c>
      <c r="DI25">
        <v>90.8287571428571</v>
      </c>
      <c r="DJ25">
        <v>0.0999959107142857</v>
      </c>
      <c r="DK25">
        <v>26.7254357142857</v>
      </c>
      <c r="DL25">
        <v>27.4991535714286</v>
      </c>
      <c r="DM25">
        <v>999.9</v>
      </c>
      <c r="DN25">
        <v>0</v>
      </c>
      <c r="DO25">
        <v>0</v>
      </c>
      <c r="DP25">
        <v>10014.705</v>
      </c>
      <c r="DQ25">
        <v>0</v>
      </c>
      <c r="DR25">
        <v>3.25704392857143</v>
      </c>
      <c r="DS25">
        <v>17.1523678571429</v>
      </c>
      <c r="DT25">
        <v>358.093892857143</v>
      </c>
      <c r="DU25">
        <v>340.053035714286</v>
      </c>
      <c r="DV25">
        <v>1.30631428571429</v>
      </c>
      <c r="DW25">
        <v>332.124642857143</v>
      </c>
      <c r="DX25">
        <v>23.3153964285714</v>
      </c>
      <c r="DY25">
        <v>2.23635928571429</v>
      </c>
      <c r="DZ25">
        <v>2.11770892857143</v>
      </c>
      <c r="EA25">
        <v>19.2251821428571</v>
      </c>
      <c r="EB25">
        <v>18.3530142857143</v>
      </c>
      <c r="EC25">
        <v>1999.99535714286</v>
      </c>
      <c r="ED25">
        <v>0.97999725</v>
      </c>
      <c r="EE25">
        <v>0.0200029</v>
      </c>
      <c r="EF25">
        <v>0</v>
      </c>
      <c r="EG25">
        <v>2.26</v>
      </c>
      <c r="EH25">
        <v>0</v>
      </c>
      <c r="EI25">
        <v>5855.86678571429</v>
      </c>
      <c r="EJ25">
        <v>17300.0964285714</v>
      </c>
      <c r="EK25">
        <v>38.937</v>
      </c>
      <c r="EL25">
        <v>39.5199285714286</v>
      </c>
      <c r="EM25">
        <v>38.687</v>
      </c>
      <c r="EN25">
        <v>38.37275</v>
      </c>
      <c r="EO25">
        <v>38.312</v>
      </c>
      <c r="EP25">
        <v>1959.9925</v>
      </c>
      <c r="EQ25">
        <v>40.0078571428571</v>
      </c>
      <c r="ER25">
        <v>0</v>
      </c>
      <c r="ES25">
        <v>1678812363.8</v>
      </c>
      <c r="ET25">
        <v>0</v>
      </c>
      <c r="EU25">
        <v>2.27031923076923</v>
      </c>
      <c r="EV25">
        <v>0.4243999991926</v>
      </c>
      <c r="EW25">
        <v>33.1558974665362</v>
      </c>
      <c r="EX25">
        <v>5856.09346153846</v>
      </c>
      <c r="EY25">
        <v>15</v>
      </c>
      <c r="EZ25">
        <v>0</v>
      </c>
      <c r="FA25" t="s">
        <v>409</v>
      </c>
      <c r="FB25">
        <v>1510781724.6</v>
      </c>
      <c r="FC25">
        <v>1510781718.6</v>
      </c>
      <c r="FD25">
        <v>0</v>
      </c>
      <c r="FE25">
        <v>0.193</v>
      </c>
      <c r="FF25">
        <v>0.167</v>
      </c>
      <c r="FG25">
        <v>6.707</v>
      </c>
      <c r="FH25">
        <v>0.869</v>
      </c>
      <c r="FI25">
        <v>420</v>
      </c>
      <c r="FJ25">
        <v>32</v>
      </c>
      <c r="FK25">
        <v>0.3</v>
      </c>
      <c r="FL25">
        <v>0.13</v>
      </c>
      <c r="FM25">
        <v>1.30738625</v>
      </c>
      <c r="FN25">
        <v>0.00304716697936157</v>
      </c>
      <c r="FO25">
        <v>0.00626307659521261</v>
      </c>
      <c r="FP25">
        <v>1</v>
      </c>
      <c r="FQ25">
        <v>1</v>
      </c>
      <c r="FR25">
        <v>1</v>
      </c>
      <c r="FS25" t="s">
        <v>410</v>
      </c>
      <c r="FT25">
        <v>2.97232</v>
      </c>
      <c r="FU25">
        <v>2.75379</v>
      </c>
      <c r="FV25">
        <v>0.0737883</v>
      </c>
      <c r="FW25">
        <v>0.0715912</v>
      </c>
      <c r="FX25">
        <v>0.105186</v>
      </c>
      <c r="FY25">
        <v>0.102407</v>
      </c>
      <c r="FZ25">
        <v>36003.4</v>
      </c>
      <c r="GA25">
        <v>39312.9</v>
      </c>
      <c r="GB25">
        <v>35232.2</v>
      </c>
      <c r="GC25">
        <v>38409.9</v>
      </c>
      <c r="GD25">
        <v>44665.8</v>
      </c>
      <c r="GE25">
        <v>49773.3</v>
      </c>
      <c r="GF25">
        <v>55033.9</v>
      </c>
      <c r="GG25">
        <v>61585.5</v>
      </c>
      <c r="GH25">
        <v>1.9723</v>
      </c>
      <c r="GI25">
        <v>1.81483</v>
      </c>
      <c r="GJ25">
        <v>0.100896</v>
      </c>
      <c r="GK25">
        <v>0</v>
      </c>
      <c r="GL25">
        <v>25.8489</v>
      </c>
      <c r="GM25">
        <v>999.9</v>
      </c>
      <c r="GN25">
        <v>54.975</v>
      </c>
      <c r="GO25">
        <v>32.206</v>
      </c>
      <c r="GP25">
        <v>29.2399</v>
      </c>
      <c r="GQ25">
        <v>55.9602</v>
      </c>
      <c r="GR25">
        <v>48.5537</v>
      </c>
      <c r="GS25">
        <v>1</v>
      </c>
      <c r="GT25">
        <v>0.047251</v>
      </c>
      <c r="GU25">
        <v>1.31649</v>
      </c>
      <c r="GV25">
        <v>20.1097</v>
      </c>
      <c r="GW25">
        <v>5.19632</v>
      </c>
      <c r="GX25">
        <v>12.0043</v>
      </c>
      <c r="GY25">
        <v>4.97495</v>
      </c>
      <c r="GZ25">
        <v>3.2935</v>
      </c>
      <c r="HA25">
        <v>9999</v>
      </c>
      <c r="HB25">
        <v>9999</v>
      </c>
      <c r="HC25">
        <v>9999</v>
      </c>
      <c r="HD25">
        <v>999.9</v>
      </c>
      <c r="HE25">
        <v>1.86356</v>
      </c>
      <c r="HF25">
        <v>1.86844</v>
      </c>
      <c r="HG25">
        <v>1.86822</v>
      </c>
      <c r="HH25">
        <v>1.86935</v>
      </c>
      <c r="HI25">
        <v>1.87014</v>
      </c>
      <c r="HJ25">
        <v>1.86619</v>
      </c>
      <c r="HK25">
        <v>1.86726</v>
      </c>
      <c r="HL25">
        <v>1.86862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5.921</v>
      </c>
      <c r="IA25">
        <v>0.5076</v>
      </c>
      <c r="IB25">
        <v>4.00718980108695</v>
      </c>
      <c r="IC25">
        <v>0.0057595372652325</v>
      </c>
      <c r="ID25">
        <v>9.86007892650461e-07</v>
      </c>
      <c r="IE25">
        <v>-6.54605500343952e-10</v>
      </c>
      <c r="IF25">
        <v>-0.00447537401453317</v>
      </c>
      <c r="IG25">
        <v>-0.0225030831772305</v>
      </c>
      <c r="IH25">
        <v>0.00251729176796863</v>
      </c>
      <c r="II25">
        <v>-2.92013266862578e-05</v>
      </c>
      <c r="IJ25">
        <v>-3</v>
      </c>
      <c r="IK25">
        <v>1614</v>
      </c>
      <c r="IL25">
        <v>1</v>
      </c>
      <c r="IM25">
        <v>27</v>
      </c>
      <c r="IN25">
        <v>117.3</v>
      </c>
      <c r="IO25">
        <v>117.4</v>
      </c>
      <c r="IP25">
        <v>0.780029</v>
      </c>
      <c r="IQ25">
        <v>2.6355</v>
      </c>
      <c r="IR25">
        <v>1.54785</v>
      </c>
      <c r="IS25">
        <v>2.30347</v>
      </c>
      <c r="IT25">
        <v>1.34644</v>
      </c>
      <c r="IU25">
        <v>2.38281</v>
      </c>
      <c r="IV25">
        <v>38.2324</v>
      </c>
      <c r="IW25">
        <v>24.035</v>
      </c>
      <c r="IX25">
        <v>18</v>
      </c>
      <c r="IY25">
        <v>501.252</v>
      </c>
      <c r="IZ25">
        <v>400.76</v>
      </c>
      <c r="JA25">
        <v>23.7149</v>
      </c>
      <c r="JB25">
        <v>27.7724</v>
      </c>
      <c r="JC25">
        <v>30.0005</v>
      </c>
      <c r="JD25">
        <v>27.6616</v>
      </c>
      <c r="JE25">
        <v>27.5987</v>
      </c>
      <c r="JF25">
        <v>15.6068</v>
      </c>
      <c r="JG25">
        <v>29.7121</v>
      </c>
      <c r="JH25">
        <v>95.1641</v>
      </c>
      <c r="JI25">
        <v>23.7158</v>
      </c>
      <c r="JJ25">
        <v>285.253</v>
      </c>
      <c r="JK25">
        <v>23.3417</v>
      </c>
      <c r="JL25">
        <v>102.118</v>
      </c>
      <c r="JM25">
        <v>102.524</v>
      </c>
    </row>
    <row r="26" spans="1:273">
      <c r="A26">
        <v>10</v>
      </c>
      <c r="B26">
        <v>1510788765.6</v>
      </c>
      <c r="C26">
        <v>45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1510788758.1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305.590035599997</v>
      </c>
      <c r="AK26">
        <v>317.475545454546</v>
      </c>
      <c r="AL26">
        <v>-3.38109544694393</v>
      </c>
      <c r="AM26">
        <v>64.1108677016949</v>
      </c>
      <c r="AN26">
        <f>(AP26 - AO26 + DI26*1E3/(8.314*(DK26+273.15)) * AR26/DH26 * AQ26) * DH26/(100*CV26) * 1000/(1000 - AP26)</f>
        <v>0</v>
      </c>
      <c r="AO26">
        <v>23.3196093017196</v>
      </c>
      <c r="AP26">
        <v>24.6321381818182</v>
      </c>
      <c r="AQ26">
        <v>1.95042753393588e-06</v>
      </c>
      <c r="AR26">
        <v>117.015588663011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2.7</v>
      </c>
      <c r="CW26">
        <v>0.5</v>
      </c>
      <c r="CX26" t="s">
        <v>408</v>
      </c>
      <c r="CY26">
        <v>2</v>
      </c>
      <c r="CZ26" t="b">
        <v>1</v>
      </c>
      <c r="DA26">
        <v>1510788758.1</v>
      </c>
      <c r="DB26">
        <v>332.407074074074</v>
      </c>
      <c r="DC26">
        <v>314.653666666667</v>
      </c>
      <c r="DD26">
        <v>24.6280925925926</v>
      </c>
      <c r="DE26">
        <v>23.3180851851852</v>
      </c>
      <c r="DF26">
        <v>326.437407407407</v>
      </c>
      <c r="DG26">
        <v>24.1205888888889</v>
      </c>
      <c r="DH26">
        <v>500.092851851852</v>
      </c>
      <c r="DI26">
        <v>90.8291259259259</v>
      </c>
      <c r="DJ26">
        <v>0.100086148148148</v>
      </c>
      <c r="DK26">
        <v>26.7256555555556</v>
      </c>
      <c r="DL26">
        <v>27.4976148148148</v>
      </c>
      <c r="DM26">
        <v>999.9</v>
      </c>
      <c r="DN26">
        <v>0</v>
      </c>
      <c r="DO26">
        <v>0</v>
      </c>
      <c r="DP26">
        <v>9992.15</v>
      </c>
      <c r="DQ26">
        <v>0</v>
      </c>
      <c r="DR26">
        <v>3.25059407407407</v>
      </c>
      <c r="DS26">
        <v>17.7534777777778</v>
      </c>
      <c r="DT26">
        <v>340.80037037037</v>
      </c>
      <c r="DU26">
        <v>322.165777777778</v>
      </c>
      <c r="DV26">
        <v>1.31000666666667</v>
      </c>
      <c r="DW26">
        <v>314.653666666667</v>
      </c>
      <c r="DX26">
        <v>23.3180851851852</v>
      </c>
      <c r="DY26">
        <v>2.23694851851852</v>
      </c>
      <c r="DZ26">
        <v>2.11796111111111</v>
      </c>
      <c r="EA26">
        <v>19.2294037037037</v>
      </c>
      <c r="EB26">
        <v>18.3549185185185</v>
      </c>
      <c r="EC26">
        <v>2000.01296296296</v>
      </c>
      <c r="ED26">
        <v>0.979997444444444</v>
      </c>
      <c r="EE26">
        <v>0.0200026925925926</v>
      </c>
      <c r="EF26">
        <v>0</v>
      </c>
      <c r="EG26">
        <v>2.27391851851852</v>
      </c>
      <c r="EH26">
        <v>0</v>
      </c>
      <c r="EI26">
        <v>5859.20259259259</v>
      </c>
      <c r="EJ26">
        <v>17300.2555555556</v>
      </c>
      <c r="EK26">
        <v>38.9416666666667</v>
      </c>
      <c r="EL26">
        <v>39.5413333333333</v>
      </c>
      <c r="EM26">
        <v>38.687</v>
      </c>
      <c r="EN26">
        <v>38.375</v>
      </c>
      <c r="EO26">
        <v>38.312</v>
      </c>
      <c r="EP26">
        <v>1960.01148148148</v>
      </c>
      <c r="EQ26">
        <v>40.0062962962963</v>
      </c>
      <c r="ER26">
        <v>0</v>
      </c>
      <c r="ES26">
        <v>1678812368.6</v>
      </c>
      <c r="ET26">
        <v>0</v>
      </c>
      <c r="EU26">
        <v>2.27487692307692</v>
      </c>
      <c r="EV26">
        <v>-0.260806840336069</v>
      </c>
      <c r="EW26">
        <v>40.5230769335581</v>
      </c>
      <c r="EX26">
        <v>5859.10538461539</v>
      </c>
      <c r="EY26">
        <v>15</v>
      </c>
      <c r="EZ26">
        <v>0</v>
      </c>
      <c r="FA26" t="s">
        <v>409</v>
      </c>
      <c r="FB26">
        <v>1510781724.6</v>
      </c>
      <c r="FC26">
        <v>1510781718.6</v>
      </c>
      <c r="FD26">
        <v>0</v>
      </c>
      <c r="FE26">
        <v>0.193</v>
      </c>
      <c r="FF26">
        <v>0.167</v>
      </c>
      <c r="FG26">
        <v>6.707</v>
      </c>
      <c r="FH26">
        <v>0.869</v>
      </c>
      <c r="FI26">
        <v>420</v>
      </c>
      <c r="FJ26">
        <v>32</v>
      </c>
      <c r="FK26">
        <v>0.3</v>
      </c>
      <c r="FL26">
        <v>0.13</v>
      </c>
      <c r="FM26">
        <v>1.306934</v>
      </c>
      <c r="FN26">
        <v>0.0429708067542176</v>
      </c>
      <c r="FO26">
        <v>0.00454815830859042</v>
      </c>
      <c r="FP26">
        <v>1</v>
      </c>
      <c r="FQ26">
        <v>1</v>
      </c>
      <c r="FR26">
        <v>1</v>
      </c>
      <c r="FS26" t="s">
        <v>410</v>
      </c>
      <c r="FT26">
        <v>2.97225</v>
      </c>
      <c r="FU26">
        <v>2.75365</v>
      </c>
      <c r="FV26">
        <v>0.0706889</v>
      </c>
      <c r="FW26">
        <v>0.0685004</v>
      </c>
      <c r="FX26">
        <v>0.105192</v>
      </c>
      <c r="FY26">
        <v>0.102401</v>
      </c>
      <c r="FZ26">
        <v>36123.5</v>
      </c>
      <c r="GA26">
        <v>39443</v>
      </c>
      <c r="GB26">
        <v>35231.9</v>
      </c>
      <c r="GC26">
        <v>38409.2</v>
      </c>
      <c r="GD26">
        <v>44665.2</v>
      </c>
      <c r="GE26">
        <v>49773</v>
      </c>
      <c r="GF26">
        <v>55033.6</v>
      </c>
      <c r="GG26">
        <v>61584.8</v>
      </c>
      <c r="GH26">
        <v>1.97232</v>
      </c>
      <c r="GI26">
        <v>1.81492</v>
      </c>
      <c r="GJ26">
        <v>0.0997856</v>
      </c>
      <c r="GK26">
        <v>0</v>
      </c>
      <c r="GL26">
        <v>25.8489</v>
      </c>
      <c r="GM26">
        <v>999.9</v>
      </c>
      <c r="GN26">
        <v>54.975</v>
      </c>
      <c r="GO26">
        <v>32.206</v>
      </c>
      <c r="GP26">
        <v>29.2418</v>
      </c>
      <c r="GQ26">
        <v>56.1502</v>
      </c>
      <c r="GR26">
        <v>48.774</v>
      </c>
      <c r="GS26">
        <v>1</v>
      </c>
      <c r="GT26">
        <v>0.047561</v>
      </c>
      <c r="GU26">
        <v>1.30072</v>
      </c>
      <c r="GV26">
        <v>20.1095</v>
      </c>
      <c r="GW26">
        <v>5.19588</v>
      </c>
      <c r="GX26">
        <v>12.0043</v>
      </c>
      <c r="GY26">
        <v>4.9745</v>
      </c>
      <c r="GZ26">
        <v>3.29348</v>
      </c>
      <c r="HA26">
        <v>9999</v>
      </c>
      <c r="HB26">
        <v>9999</v>
      </c>
      <c r="HC26">
        <v>9999</v>
      </c>
      <c r="HD26">
        <v>999.9</v>
      </c>
      <c r="HE26">
        <v>1.86356</v>
      </c>
      <c r="HF26">
        <v>1.86844</v>
      </c>
      <c r="HG26">
        <v>1.86824</v>
      </c>
      <c r="HH26">
        <v>1.86935</v>
      </c>
      <c r="HI26">
        <v>1.87012</v>
      </c>
      <c r="HJ26">
        <v>1.86621</v>
      </c>
      <c r="HK26">
        <v>1.86723</v>
      </c>
      <c r="HL26">
        <v>1.86863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5.82</v>
      </c>
      <c r="IA26">
        <v>0.5077</v>
      </c>
      <c r="IB26">
        <v>4.00718980108695</v>
      </c>
      <c r="IC26">
        <v>0.0057595372652325</v>
      </c>
      <c r="ID26">
        <v>9.86007892650461e-07</v>
      </c>
      <c r="IE26">
        <v>-6.54605500343952e-10</v>
      </c>
      <c r="IF26">
        <v>-0.00447537401453317</v>
      </c>
      <c r="IG26">
        <v>-0.0225030831772305</v>
      </c>
      <c r="IH26">
        <v>0.00251729176796863</v>
      </c>
      <c r="II26">
        <v>-2.92013266862578e-05</v>
      </c>
      <c r="IJ26">
        <v>-3</v>
      </c>
      <c r="IK26">
        <v>1614</v>
      </c>
      <c r="IL26">
        <v>1</v>
      </c>
      <c r="IM26">
        <v>27</v>
      </c>
      <c r="IN26">
        <v>117.3</v>
      </c>
      <c r="IO26">
        <v>117.5</v>
      </c>
      <c r="IP26">
        <v>0.748291</v>
      </c>
      <c r="IQ26">
        <v>2.64282</v>
      </c>
      <c r="IR26">
        <v>1.54785</v>
      </c>
      <c r="IS26">
        <v>2.30347</v>
      </c>
      <c r="IT26">
        <v>1.34644</v>
      </c>
      <c r="IU26">
        <v>2.33154</v>
      </c>
      <c r="IV26">
        <v>38.2568</v>
      </c>
      <c r="IW26">
        <v>24.0262</v>
      </c>
      <c r="IX26">
        <v>18</v>
      </c>
      <c r="IY26">
        <v>501.31</v>
      </c>
      <c r="IZ26">
        <v>400.848</v>
      </c>
      <c r="JA26">
        <v>23.715</v>
      </c>
      <c r="JB26">
        <v>27.7771</v>
      </c>
      <c r="JC26">
        <v>30.0004</v>
      </c>
      <c r="JD26">
        <v>27.6663</v>
      </c>
      <c r="JE26">
        <v>27.6033</v>
      </c>
      <c r="JF26">
        <v>14.8937</v>
      </c>
      <c r="JG26">
        <v>29.7121</v>
      </c>
      <c r="JH26">
        <v>94.7928</v>
      </c>
      <c r="JI26">
        <v>23.7184</v>
      </c>
      <c r="JJ26">
        <v>265.192</v>
      </c>
      <c r="JK26">
        <v>23.3417</v>
      </c>
      <c r="JL26">
        <v>102.118</v>
      </c>
      <c r="JM26">
        <v>102.523</v>
      </c>
    </row>
    <row r="27" spans="1:273">
      <c r="A27">
        <v>11</v>
      </c>
      <c r="B27">
        <v>1510788770.6</v>
      </c>
      <c r="C27">
        <v>50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1510788762.81429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289.117105222795</v>
      </c>
      <c r="AK27">
        <v>300.902927272727</v>
      </c>
      <c r="AL27">
        <v>-3.31565744080332</v>
      </c>
      <c r="AM27">
        <v>64.1108677016949</v>
      </c>
      <c r="AN27">
        <f>(AP27 - AO27 + DI27*1E3/(8.314*(DK27+273.15)) * AR27/DH27 * AQ27) * DH27/(100*CV27) * 1000/(1000 - AP27)</f>
        <v>0</v>
      </c>
      <c r="AO27">
        <v>23.3076018317691</v>
      </c>
      <c r="AP27">
        <v>24.6323842424242</v>
      </c>
      <c r="AQ27">
        <v>-5.74421654224405e-06</v>
      </c>
      <c r="AR27">
        <v>117.015588663011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2.7</v>
      </c>
      <c r="CW27">
        <v>0.5</v>
      </c>
      <c r="CX27" t="s">
        <v>408</v>
      </c>
      <c r="CY27">
        <v>2</v>
      </c>
      <c r="CZ27" t="b">
        <v>1</v>
      </c>
      <c r="DA27">
        <v>1510788762.81429</v>
      </c>
      <c r="DB27">
        <v>317.189</v>
      </c>
      <c r="DC27">
        <v>299.058357142857</v>
      </c>
      <c r="DD27">
        <v>24.6308178571429</v>
      </c>
      <c r="DE27">
        <v>23.3163714285714</v>
      </c>
      <c r="DF27">
        <v>311.312928571429</v>
      </c>
      <c r="DG27">
        <v>24.1231928571429</v>
      </c>
      <c r="DH27">
        <v>500.081107142857</v>
      </c>
      <c r="DI27">
        <v>90.8281714285714</v>
      </c>
      <c r="DJ27">
        <v>0.099993825</v>
      </c>
      <c r="DK27">
        <v>26.7243678571429</v>
      </c>
      <c r="DL27">
        <v>27.4933214285714</v>
      </c>
      <c r="DM27">
        <v>999.9</v>
      </c>
      <c r="DN27">
        <v>0</v>
      </c>
      <c r="DO27">
        <v>0</v>
      </c>
      <c r="DP27">
        <v>10000.1096428571</v>
      </c>
      <c r="DQ27">
        <v>0</v>
      </c>
      <c r="DR27">
        <v>3.25468</v>
      </c>
      <c r="DS27">
        <v>18.1307035714286</v>
      </c>
      <c r="DT27">
        <v>325.198892857143</v>
      </c>
      <c r="DU27">
        <v>306.197714285714</v>
      </c>
      <c r="DV27">
        <v>1.31445357142857</v>
      </c>
      <c r="DW27">
        <v>299.058357142857</v>
      </c>
      <c r="DX27">
        <v>23.3163714285714</v>
      </c>
      <c r="DY27">
        <v>2.2371725</v>
      </c>
      <c r="DZ27">
        <v>2.11778357142857</v>
      </c>
      <c r="EA27">
        <v>19.2310107142857</v>
      </c>
      <c r="EB27">
        <v>18.3535714285714</v>
      </c>
      <c r="EC27">
        <v>2000.01107142857</v>
      </c>
      <c r="ED27">
        <v>0.979997678571428</v>
      </c>
      <c r="EE27">
        <v>0.0200024428571429</v>
      </c>
      <c r="EF27">
        <v>0</v>
      </c>
      <c r="EG27">
        <v>2.23995</v>
      </c>
      <c r="EH27">
        <v>0</v>
      </c>
      <c r="EI27">
        <v>5862.55678571429</v>
      </c>
      <c r="EJ27">
        <v>17300.2357142857</v>
      </c>
      <c r="EK27">
        <v>38.946</v>
      </c>
      <c r="EL27">
        <v>39.5509285714286</v>
      </c>
      <c r="EM27">
        <v>38.687</v>
      </c>
      <c r="EN27">
        <v>38.375</v>
      </c>
      <c r="EO27">
        <v>38.312</v>
      </c>
      <c r="EP27">
        <v>1960.01035714286</v>
      </c>
      <c r="EQ27">
        <v>40.0042857142857</v>
      </c>
      <c r="ER27">
        <v>0</v>
      </c>
      <c r="ES27">
        <v>1678812374</v>
      </c>
      <c r="ET27">
        <v>0</v>
      </c>
      <c r="EU27">
        <v>2.241716</v>
      </c>
      <c r="EV27">
        <v>-0.523084609788865</v>
      </c>
      <c r="EW27">
        <v>48.4976922536922</v>
      </c>
      <c r="EX27">
        <v>5863.2156</v>
      </c>
      <c r="EY27">
        <v>15</v>
      </c>
      <c r="EZ27">
        <v>0</v>
      </c>
      <c r="FA27" t="s">
        <v>409</v>
      </c>
      <c r="FB27">
        <v>1510781724.6</v>
      </c>
      <c r="FC27">
        <v>1510781718.6</v>
      </c>
      <c r="FD27">
        <v>0</v>
      </c>
      <c r="FE27">
        <v>0.193</v>
      </c>
      <c r="FF27">
        <v>0.167</v>
      </c>
      <c r="FG27">
        <v>6.707</v>
      </c>
      <c r="FH27">
        <v>0.869</v>
      </c>
      <c r="FI27">
        <v>420</v>
      </c>
      <c r="FJ27">
        <v>32</v>
      </c>
      <c r="FK27">
        <v>0.3</v>
      </c>
      <c r="FL27">
        <v>0.13</v>
      </c>
      <c r="FM27">
        <v>1.311794</v>
      </c>
      <c r="FN27">
        <v>0.0458949343339562</v>
      </c>
      <c r="FO27">
        <v>0.00508611433217932</v>
      </c>
      <c r="FP27">
        <v>1</v>
      </c>
      <c r="FQ27">
        <v>1</v>
      </c>
      <c r="FR27">
        <v>1</v>
      </c>
      <c r="FS27" t="s">
        <v>410</v>
      </c>
      <c r="FT27">
        <v>2.97231</v>
      </c>
      <c r="FU27">
        <v>2.75408</v>
      </c>
      <c r="FV27">
        <v>0.0675716</v>
      </c>
      <c r="FW27">
        <v>0.0651447</v>
      </c>
      <c r="FX27">
        <v>0.105185</v>
      </c>
      <c r="FY27">
        <v>0.102362</v>
      </c>
      <c r="FZ27">
        <v>36244.3</v>
      </c>
      <c r="GA27">
        <v>39584.3</v>
      </c>
      <c r="GB27">
        <v>35231.6</v>
      </c>
      <c r="GC27">
        <v>38408.5</v>
      </c>
      <c r="GD27">
        <v>44665</v>
      </c>
      <c r="GE27">
        <v>49774.1</v>
      </c>
      <c r="GF27">
        <v>55032.9</v>
      </c>
      <c r="GG27">
        <v>61583.5</v>
      </c>
      <c r="GH27">
        <v>1.9721</v>
      </c>
      <c r="GI27">
        <v>1.8146</v>
      </c>
      <c r="GJ27">
        <v>0.100713</v>
      </c>
      <c r="GK27">
        <v>0</v>
      </c>
      <c r="GL27">
        <v>25.8489</v>
      </c>
      <c r="GM27">
        <v>999.9</v>
      </c>
      <c r="GN27">
        <v>54.975</v>
      </c>
      <c r="GO27">
        <v>32.206</v>
      </c>
      <c r="GP27">
        <v>29.2378</v>
      </c>
      <c r="GQ27">
        <v>56.2802</v>
      </c>
      <c r="GR27">
        <v>48.2853</v>
      </c>
      <c r="GS27">
        <v>1</v>
      </c>
      <c r="GT27">
        <v>0.0478963</v>
      </c>
      <c r="GU27">
        <v>1.28983</v>
      </c>
      <c r="GV27">
        <v>20.1098</v>
      </c>
      <c r="GW27">
        <v>5.19677</v>
      </c>
      <c r="GX27">
        <v>12.0043</v>
      </c>
      <c r="GY27">
        <v>4.97505</v>
      </c>
      <c r="GZ27">
        <v>3.29345</v>
      </c>
      <c r="HA27">
        <v>9999</v>
      </c>
      <c r="HB27">
        <v>9999</v>
      </c>
      <c r="HC27">
        <v>9999</v>
      </c>
      <c r="HD27">
        <v>999.9</v>
      </c>
      <c r="HE27">
        <v>1.86356</v>
      </c>
      <c r="HF27">
        <v>1.86844</v>
      </c>
      <c r="HG27">
        <v>1.86823</v>
      </c>
      <c r="HH27">
        <v>1.86935</v>
      </c>
      <c r="HI27">
        <v>1.87012</v>
      </c>
      <c r="HJ27">
        <v>1.86623</v>
      </c>
      <c r="HK27">
        <v>1.86726</v>
      </c>
      <c r="HL27">
        <v>1.86861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5.721</v>
      </c>
      <c r="IA27">
        <v>0.5077</v>
      </c>
      <c r="IB27">
        <v>4.00718980108695</v>
      </c>
      <c r="IC27">
        <v>0.0057595372652325</v>
      </c>
      <c r="ID27">
        <v>9.86007892650461e-07</v>
      </c>
      <c r="IE27">
        <v>-6.54605500343952e-10</v>
      </c>
      <c r="IF27">
        <v>-0.00447537401453317</v>
      </c>
      <c r="IG27">
        <v>-0.0225030831772305</v>
      </c>
      <c r="IH27">
        <v>0.00251729176796863</v>
      </c>
      <c r="II27">
        <v>-2.92013266862578e-05</v>
      </c>
      <c r="IJ27">
        <v>-3</v>
      </c>
      <c r="IK27">
        <v>1614</v>
      </c>
      <c r="IL27">
        <v>1</v>
      </c>
      <c r="IM27">
        <v>27</v>
      </c>
      <c r="IN27">
        <v>117.4</v>
      </c>
      <c r="IO27">
        <v>117.5</v>
      </c>
      <c r="IP27">
        <v>0.71167</v>
      </c>
      <c r="IQ27">
        <v>2.6416</v>
      </c>
      <c r="IR27">
        <v>1.54785</v>
      </c>
      <c r="IS27">
        <v>2.30347</v>
      </c>
      <c r="IT27">
        <v>1.34644</v>
      </c>
      <c r="IU27">
        <v>2.4646</v>
      </c>
      <c r="IV27">
        <v>38.2568</v>
      </c>
      <c r="IW27">
        <v>24.035</v>
      </c>
      <c r="IX27">
        <v>18</v>
      </c>
      <c r="IY27">
        <v>501.202</v>
      </c>
      <c r="IZ27">
        <v>400.7</v>
      </c>
      <c r="JA27">
        <v>23.7175</v>
      </c>
      <c r="JB27">
        <v>27.7818</v>
      </c>
      <c r="JC27">
        <v>30.0003</v>
      </c>
      <c r="JD27">
        <v>27.671</v>
      </c>
      <c r="JE27">
        <v>27.608</v>
      </c>
      <c r="JF27">
        <v>14.2267</v>
      </c>
      <c r="JG27">
        <v>29.7121</v>
      </c>
      <c r="JH27">
        <v>94.7928</v>
      </c>
      <c r="JI27">
        <v>23.7257</v>
      </c>
      <c r="JJ27">
        <v>251.773</v>
      </c>
      <c r="JK27">
        <v>23.3417</v>
      </c>
      <c r="JL27">
        <v>102.117</v>
      </c>
      <c r="JM27">
        <v>102.521</v>
      </c>
    </row>
    <row r="28" spans="1:273">
      <c r="A28">
        <v>12</v>
      </c>
      <c r="B28">
        <v>1510788775.6</v>
      </c>
      <c r="C28">
        <v>55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1510788768.1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271.636435747338</v>
      </c>
      <c r="AK28">
        <v>283.992072727273</v>
      </c>
      <c r="AL28">
        <v>-3.37811537230813</v>
      </c>
      <c r="AM28">
        <v>64.1108677016949</v>
      </c>
      <c r="AN28">
        <f>(AP28 - AO28 + DI28*1E3/(8.314*(DK28+273.15)) * AR28/DH28 * AQ28) * DH28/(100*CV28) * 1000/(1000 - AP28)</f>
        <v>0</v>
      </c>
      <c r="AO28">
        <v>23.3077918610782</v>
      </c>
      <c r="AP28">
        <v>24.63146</v>
      </c>
      <c r="AQ28">
        <v>3.73510580255776e-06</v>
      </c>
      <c r="AR28">
        <v>117.015588663011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2.7</v>
      </c>
      <c r="CW28">
        <v>0.5</v>
      </c>
      <c r="CX28" t="s">
        <v>408</v>
      </c>
      <c r="CY28">
        <v>2</v>
      </c>
      <c r="CZ28" t="b">
        <v>1</v>
      </c>
      <c r="DA28">
        <v>1510788768.1</v>
      </c>
      <c r="DB28">
        <v>299.933111111111</v>
      </c>
      <c r="DC28">
        <v>281.384592592593</v>
      </c>
      <c r="DD28">
        <v>24.6319296296296</v>
      </c>
      <c r="DE28">
        <v>23.312662962963</v>
      </c>
      <c r="DF28">
        <v>294.162888888889</v>
      </c>
      <c r="DG28">
        <v>24.1242518518519</v>
      </c>
      <c r="DH28">
        <v>500.080111111111</v>
      </c>
      <c r="DI28">
        <v>90.8276962962963</v>
      </c>
      <c r="DJ28">
        <v>0.100009044444444</v>
      </c>
      <c r="DK28">
        <v>26.7251407407407</v>
      </c>
      <c r="DL28">
        <v>27.4951481481481</v>
      </c>
      <c r="DM28">
        <v>999.9</v>
      </c>
      <c r="DN28">
        <v>0</v>
      </c>
      <c r="DO28">
        <v>0</v>
      </c>
      <c r="DP28">
        <v>10002.827037037</v>
      </c>
      <c r="DQ28">
        <v>0</v>
      </c>
      <c r="DR28">
        <v>3.25468</v>
      </c>
      <c r="DS28">
        <v>18.5485111111111</v>
      </c>
      <c r="DT28">
        <v>307.507481481481</v>
      </c>
      <c r="DU28">
        <v>288.101037037037</v>
      </c>
      <c r="DV28">
        <v>1.31927407407407</v>
      </c>
      <c r="DW28">
        <v>281.384592592593</v>
      </c>
      <c r="DX28">
        <v>23.312662962963</v>
      </c>
      <c r="DY28">
        <v>2.23726148148148</v>
      </c>
      <c r="DZ28">
        <v>2.11743555555556</v>
      </c>
      <c r="EA28">
        <v>19.2316592592593</v>
      </c>
      <c r="EB28">
        <v>18.3509518518519</v>
      </c>
      <c r="EC28">
        <v>2000.0162962963</v>
      </c>
      <c r="ED28">
        <v>0.979997888888889</v>
      </c>
      <c r="EE28">
        <v>0.0200022185185185</v>
      </c>
      <c r="EF28">
        <v>0</v>
      </c>
      <c r="EG28">
        <v>2.21760740740741</v>
      </c>
      <c r="EH28">
        <v>0</v>
      </c>
      <c r="EI28">
        <v>5867.11851851852</v>
      </c>
      <c r="EJ28">
        <v>17300.2814814815</v>
      </c>
      <c r="EK28">
        <v>38.9533333333333</v>
      </c>
      <c r="EL28">
        <v>39.562</v>
      </c>
      <c r="EM28">
        <v>38.687</v>
      </c>
      <c r="EN28">
        <v>38.375</v>
      </c>
      <c r="EO28">
        <v>38.312</v>
      </c>
      <c r="EP28">
        <v>1960.0162962963</v>
      </c>
      <c r="EQ28">
        <v>40.0022222222222</v>
      </c>
      <c r="ER28">
        <v>0</v>
      </c>
      <c r="ES28">
        <v>1678812378.8</v>
      </c>
      <c r="ET28">
        <v>0</v>
      </c>
      <c r="EU28">
        <v>2.223088</v>
      </c>
      <c r="EV28">
        <v>0.210792316910529</v>
      </c>
      <c r="EW28">
        <v>55.8676923950698</v>
      </c>
      <c r="EX28">
        <v>5867.4556</v>
      </c>
      <c r="EY28">
        <v>15</v>
      </c>
      <c r="EZ28">
        <v>0</v>
      </c>
      <c r="FA28" t="s">
        <v>409</v>
      </c>
      <c r="FB28">
        <v>1510781724.6</v>
      </c>
      <c r="FC28">
        <v>1510781718.6</v>
      </c>
      <c r="FD28">
        <v>0</v>
      </c>
      <c r="FE28">
        <v>0.193</v>
      </c>
      <c r="FF28">
        <v>0.167</v>
      </c>
      <c r="FG28">
        <v>6.707</v>
      </c>
      <c r="FH28">
        <v>0.869</v>
      </c>
      <c r="FI28">
        <v>420</v>
      </c>
      <c r="FJ28">
        <v>32</v>
      </c>
      <c r="FK28">
        <v>0.3</v>
      </c>
      <c r="FL28">
        <v>0.13</v>
      </c>
      <c r="FM28">
        <v>1.31677725</v>
      </c>
      <c r="FN28">
        <v>0.0614966228893042</v>
      </c>
      <c r="FO28">
        <v>0.00644857774532492</v>
      </c>
      <c r="FP28">
        <v>1</v>
      </c>
      <c r="FQ28">
        <v>1</v>
      </c>
      <c r="FR28">
        <v>1</v>
      </c>
      <c r="FS28" t="s">
        <v>410</v>
      </c>
      <c r="FT28">
        <v>2.97226</v>
      </c>
      <c r="FU28">
        <v>2.75383</v>
      </c>
      <c r="FV28">
        <v>0.0643427</v>
      </c>
      <c r="FW28">
        <v>0.0619104</v>
      </c>
      <c r="FX28">
        <v>0.105185</v>
      </c>
      <c r="FY28">
        <v>0.10237</v>
      </c>
      <c r="FZ28">
        <v>36369.7</v>
      </c>
      <c r="GA28">
        <v>39721.1</v>
      </c>
      <c r="GB28">
        <v>35231.6</v>
      </c>
      <c r="GC28">
        <v>38408.4</v>
      </c>
      <c r="GD28">
        <v>44665.2</v>
      </c>
      <c r="GE28">
        <v>49773.3</v>
      </c>
      <c r="GF28">
        <v>55033.2</v>
      </c>
      <c r="GG28">
        <v>61583.3</v>
      </c>
      <c r="GH28">
        <v>1.9721</v>
      </c>
      <c r="GI28">
        <v>1.81443</v>
      </c>
      <c r="GJ28">
        <v>0.100959</v>
      </c>
      <c r="GK28">
        <v>0</v>
      </c>
      <c r="GL28">
        <v>25.8489</v>
      </c>
      <c r="GM28">
        <v>999.9</v>
      </c>
      <c r="GN28">
        <v>54.975</v>
      </c>
      <c r="GO28">
        <v>32.206</v>
      </c>
      <c r="GP28">
        <v>29.2395</v>
      </c>
      <c r="GQ28">
        <v>55.8102</v>
      </c>
      <c r="GR28">
        <v>48.2011</v>
      </c>
      <c r="GS28">
        <v>1</v>
      </c>
      <c r="GT28">
        <v>0.0480894</v>
      </c>
      <c r="GU28">
        <v>1.2739</v>
      </c>
      <c r="GV28">
        <v>20.1098</v>
      </c>
      <c r="GW28">
        <v>5.19647</v>
      </c>
      <c r="GX28">
        <v>12.0041</v>
      </c>
      <c r="GY28">
        <v>4.9751</v>
      </c>
      <c r="GZ28">
        <v>3.29358</v>
      </c>
      <c r="HA28">
        <v>9999</v>
      </c>
      <c r="HB28">
        <v>9999</v>
      </c>
      <c r="HC28">
        <v>9999</v>
      </c>
      <c r="HD28">
        <v>999.9</v>
      </c>
      <c r="HE28">
        <v>1.86356</v>
      </c>
      <c r="HF28">
        <v>1.86844</v>
      </c>
      <c r="HG28">
        <v>1.86822</v>
      </c>
      <c r="HH28">
        <v>1.86935</v>
      </c>
      <c r="HI28">
        <v>1.87014</v>
      </c>
      <c r="HJ28">
        <v>1.8662</v>
      </c>
      <c r="HK28">
        <v>1.86724</v>
      </c>
      <c r="HL28">
        <v>1.86862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5.62</v>
      </c>
      <c r="IA28">
        <v>0.5077</v>
      </c>
      <c r="IB28">
        <v>4.00718980108695</v>
      </c>
      <c r="IC28">
        <v>0.0057595372652325</v>
      </c>
      <c r="ID28">
        <v>9.86007892650461e-07</v>
      </c>
      <c r="IE28">
        <v>-6.54605500343952e-10</v>
      </c>
      <c r="IF28">
        <v>-0.00447537401453317</v>
      </c>
      <c r="IG28">
        <v>-0.0225030831772305</v>
      </c>
      <c r="IH28">
        <v>0.00251729176796863</v>
      </c>
      <c r="II28">
        <v>-2.92013266862578e-05</v>
      </c>
      <c r="IJ28">
        <v>-3</v>
      </c>
      <c r="IK28">
        <v>1614</v>
      </c>
      <c r="IL28">
        <v>1</v>
      </c>
      <c r="IM28">
        <v>27</v>
      </c>
      <c r="IN28">
        <v>117.5</v>
      </c>
      <c r="IO28">
        <v>117.6</v>
      </c>
      <c r="IP28">
        <v>0.678711</v>
      </c>
      <c r="IQ28">
        <v>2.63672</v>
      </c>
      <c r="IR28">
        <v>1.54785</v>
      </c>
      <c r="IS28">
        <v>2.30347</v>
      </c>
      <c r="IT28">
        <v>1.34644</v>
      </c>
      <c r="IU28">
        <v>2.4585</v>
      </c>
      <c r="IV28">
        <v>38.2568</v>
      </c>
      <c r="IW28">
        <v>24.035</v>
      </c>
      <c r="IX28">
        <v>18</v>
      </c>
      <c r="IY28">
        <v>501.244</v>
      </c>
      <c r="IZ28">
        <v>400.64</v>
      </c>
      <c r="JA28">
        <v>23.7238</v>
      </c>
      <c r="JB28">
        <v>27.7859</v>
      </c>
      <c r="JC28">
        <v>30.0004</v>
      </c>
      <c r="JD28">
        <v>27.6757</v>
      </c>
      <c r="JE28">
        <v>27.6132</v>
      </c>
      <c r="JF28">
        <v>13.4953</v>
      </c>
      <c r="JG28">
        <v>29.7121</v>
      </c>
      <c r="JH28">
        <v>94.7928</v>
      </c>
      <c r="JI28">
        <v>23.7265</v>
      </c>
      <c r="JJ28">
        <v>231.614</v>
      </c>
      <c r="JK28">
        <v>23.3417</v>
      </c>
      <c r="JL28">
        <v>102.117</v>
      </c>
      <c r="JM28">
        <v>102.521</v>
      </c>
    </row>
    <row r="29" spans="1:273">
      <c r="A29">
        <v>13</v>
      </c>
      <c r="B29">
        <v>1510788780.6</v>
      </c>
      <c r="C29">
        <v>60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1510788772.81429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255.038867054964</v>
      </c>
      <c r="AK29">
        <v>267.385866666667</v>
      </c>
      <c r="AL29">
        <v>-3.33176619713033</v>
      </c>
      <c r="AM29">
        <v>64.1108677016949</v>
      </c>
      <c r="AN29">
        <f>(AP29 - AO29 + DI29*1E3/(8.314*(DK29+273.15)) * AR29/DH29 * AQ29) * DH29/(100*CV29) * 1000/(1000 - AP29)</f>
        <v>0</v>
      </c>
      <c r="AO29">
        <v>23.3097007855449</v>
      </c>
      <c r="AP29">
        <v>24.62978</v>
      </c>
      <c r="AQ29">
        <v>-6.76342110229005e-06</v>
      </c>
      <c r="AR29">
        <v>117.015588663011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2.7</v>
      </c>
      <c r="CW29">
        <v>0.5</v>
      </c>
      <c r="CX29" t="s">
        <v>408</v>
      </c>
      <c r="CY29">
        <v>2</v>
      </c>
      <c r="CZ29" t="b">
        <v>1</v>
      </c>
      <c r="DA29">
        <v>1510788772.81429</v>
      </c>
      <c r="DB29">
        <v>284.549535714286</v>
      </c>
      <c r="DC29">
        <v>265.819821428571</v>
      </c>
      <c r="DD29">
        <v>24.6317714285714</v>
      </c>
      <c r="DE29">
        <v>23.3095178571429</v>
      </c>
      <c r="DF29">
        <v>278.873535714286</v>
      </c>
      <c r="DG29">
        <v>24.1240928571428</v>
      </c>
      <c r="DH29">
        <v>500.074285714286</v>
      </c>
      <c r="DI29">
        <v>90.827325</v>
      </c>
      <c r="DJ29">
        <v>0.0998951928571429</v>
      </c>
      <c r="DK29">
        <v>26.725725</v>
      </c>
      <c r="DL29">
        <v>27.4984</v>
      </c>
      <c r="DM29">
        <v>999.9</v>
      </c>
      <c r="DN29">
        <v>0</v>
      </c>
      <c r="DO29">
        <v>0</v>
      </c>
      <c r="DP29">
        <v>10017.8346428571</v>
      </c>
      <c r="DQ29">
        <v>0</v>
      </c>
      <c r="DR29">
        <v>3.25468</v>
      </c>
      <c r="DS29">
        <v>18.7296357142857</v>
      </c>
      <c r="DT29">
        <v>291.735392857143</v>
      </c>
      <c r="DU29">
        <v>272.163928571429</v>
      </c>
      <c r="DV29">
        <v>1.32225678571429</v>
      </c>
      <c r="DW29">
        <v>265.819821428571</v>
      </c>
      <c r="DX29">
        <v>23.3095178571429</v>
      </c>
      <c r="DY29">
        <v>2.23723785714286</v>
      </c>
      <c r="DZ29">
        <v>2.11714214285714</v>
      </c>
      <c r="EA29">
        <v>19.2314928571429</v>
      </c>
      <c r="EB29">
        <v>18.3487392857143</v>
      </c>
      <c r="EC29">
        <v>1999.97607142857</v>
      </c>
      <c r="ED29">
        <v>0.979997571428571</v>
      </c>
      <c r="EE29">
        <v>0.0200025571428571</v>
      </c>
      <c r="EF29">
        <v>0</v>
      </c>
      <c r="EG29">
        <v>2.23943214285714</v>
      </c>
      <c r="EH29">
        <v>0</v>
      </c>
      <c r="EI29">
        <v>5871.65178571428</v>
      </c>
      <c r="EJ29">
        <v>17299.9392857143</v>
      </c>
      <c r="EK29">
        <v>38.964</v>
      </c>
      <c r="EL29">
        <v>39.562</v>
      </c>
      <c r="EM29">
        <v>38.687</v>
      </c>
      <c r="EN29">
        <v>38.3816428571429</v>
      </c>
      <c r="EO29">
        <v>38.312</v>
      </c>
      <c r="EP29">
        <v>1959.97607142857</v>
      </c>
      <c r="EQ29">
        <v>40.0003571428571</v>
      </c>
      <c r="ER29">
        <v>0</v>
      </c>
      <c r="ES29">
        <v>1678812383.6</v>
      </c>
      <c r="ET29">
        <v>0</v>
      </c>
      <c r="EU29">
        <v>2.223172</v>
      </c>
      <c r="EV29">
        <v>0.241738462237021</v>
      </c>
      <c r="EW29">
        <v>64.7084616487071</v>
      </c>
      <c r="EX29">
        <v>5872.142</v>
      </c>
      <c r="EY29">
        <v>15</v>
      </c>
      <c r="EZ29">
        <v>0</v>
      </c>
      <c r="FA29" t="s">
        <v>409</v>
      </c>
      <c r="FB29">
        <v>1510781724.6</v>
      </c>
      <c r="FC29">
        <v>1510781718.6</v>
      </c>
      <c r="FD29">
        <v>0</v>
      </c>
      <c r="FE29">
        <v>0.193</v>
      </c>
      <c r="FF29">
        <v>0.167</v>
      </c>
      <c r="FG29">
        <v>6.707</v>
      </c>
      <c r="FH29">
        <v>0.869</v>
      </c>
      <c r="FI29">
        <v>420</v>
      </c>
      <c r="FJ29">
        <v>32</v>
      </c>
      <c r="FK29">
        <v>0.3</v>
      </c>
      <c r="FL29">
        <v>0.13</v>
      </c>
      <c r="FM29">
        <v>1.3191695</v>
      </c>
      <c r="FN29">
        <v>0.0462632645403352</v>
      </c>
      <c r="FO29">
        <v>0.00563254957812177</v>
      </c>
      <c r="FP29">
        <v>1</v>
      </c>
      <c r="FQ29">
        <v>1</v>
      </c>
      <c r="FR29">
        <v>1</v>
      </c>
      <c r="FS29" t="s">
        <v>410</v>
      </c>
      <c r="FT29">
        <v>2.97222</v>
      </c>
      <c r="FU29">
        <v>2.75418</v>
      </c>
      <c r="FV29">
        <v>0.0610838</v>
      </c>
      <c r="FW29">
        <v>0.0583586</v>
      </c>
      <c r="FX29">
        <v>0.105179</v>
      </c>
      <c r="FY29">
        <v>0.102374</v>
      </c>
      <c r="FZ29">
        <v>36495.9</v>
      </c>
      <c r="GA29">
        <v>39870.5</v>
      </c>
      <c r="GB29">
        <v>35231.3</v>
      </c>
      <c r="GC29">
        <v>38407.6</v>
      </c>
      <c r="GD29">
        <v>44664.8</v>
      </c>
      <c r="GE29">
        <v>49772.5</v>
      </c>
      <c r="GF29">
        <v>55032.5</v>
      </c>
      <c r="GG29">
        <v>61582.7</v>
      </c>
      <c r="GH29">
        <v>1.97208</v>
      </c>
      <c r="GI29">
        <v>1.8145</v>
      </c>
      <c r="GJ29">
        <v>0.101268</v>
      </c>
      <c r="GK29">
        <v>0</v>
      </c>
      <c r="GL29">
        <v>25.8489</v>
      </c>
      <c r="GM29">
        <v>999.9</v>
      </c>
      <c r="GN29">
        <v>54.975</v>
      </c>
      <c r="GO29">
        <v>32.206</v>
      </c>
      <c r="GP29">
        <v>29.2401</v>
      </c>
      <c r="GQ29">
        <v>55.6702</v>
      </c>
      <c r="GR29">
        <v>48.7099</v>
      </c>
      <c r="GS29">
        <v>1</v>
      </c>
      <c r="GT29">
        <v>0.0486611</v>
      </c>
      <c r="GU29">
        <v>1.28958</v>
      </c>
      <c r="GV29">
        <v>20.1098</v>
      </c>
      <c r="GW29">
        <v>5.19692</v>
      </c>
      <c r="GX29">
        <v>12.0041</v>
      </c>
      <c r="GY29">
        <v>4.9752</v>
      </c>
      <c r="GZ29">
        <v>3.29343</v>
      </c>
      <c r="HA29">
        <v>9999</v>
      </c>
      <c r="HB29">
        <v>9999</v>
      </c>
      <c r="HC29">
        <v>9999</v>
      </c>
      <c r="HD29">
        <v>999.9</v>
      </c>
      <c r="HE29">
        <v>1.86356</v>
      </c>
      <c r="HF29">
        <v>1.86844</v>
      </c>
      <c r="HG29">
        <v>1.86817</v>
      </c>
      <c r="HH29">
        <v>1.86935</v>
      </c>
      <c r="HI29">
        <v>1.87013</v>
      </c>
      <c r="HJ29">
        <v>1.86619</v>
      </c>
      <c r="HK29">
        <v>1.86723</v>
      </c>
      <c r="HL29">
        <v>1.86861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5.521</v>
      </c>
      <c r="IA29">
        <v>0.5075</v>
      </c>
      <c r="IB29">
        <v>4.00718980108695</v>
      </c>
      <c r="IC29">
        <v>0.0057595372652325</v>
      </c>
      <c r="ID29">
        <v>9.86007892650461e-07</v>
      </c>
      <c r="IE29">
        <v>-6.54605500343952e-10</v>
      </c>
      <c r="IF29">
        <v>-0.00447537401453317</v>
      </c>
      <c r="IG29">
        <v>-0.0225030831772305</v>
      </c>
      <c r="IH29">
        <v>0.00251729176796863</v>
      </c>
      <c r="II29">
        <v>-2.92013266862578e-05</v>
      </c>
      <c r="IJ29">
        <v>-3</v>
      </c>
      <c r="IK29">
        <v>1614</v>
      </c>
      <c r="IL29">
        <v>1</v>
      </c>
      <c r="IM29">
        <v>27</v>
      </c>
      <c r="IN29">
        <v>117.6</v>
      </c>
      <c r="IO29">
        <v>117.7</v>
      </c>
      <c r="IP29">
        <v>0.640869</v>
      </c>
      <c r="IQ29">
        <v>2.64771</v>
      </c>
      <c r="IR29">
        <v>1.54785</v>
      </c>
      <c r="IS29">
        <v>2.30347</v>
      </c>
      <c r="IT29">
        <v>1.34644</v>
      </c>
      <c r="IU29">
        <v>2.30469</v>
      </c>
      <c r="IV29">
        <v>38.2568</v>
      </c>
      <c r="IW29">
        <v>24.0262</v>
      </c>
      <c r="IX29">
        <v>18</v>
      </c>
      <c r="IY29">
        <v>501.269</v>
      </c>
      <c r="IZ29">
        <v>400.717</v>
      </c>
      <c r="JA29">
        <v>23.7273</v>
      </c>
      <c r="JB29">
        <v>27.7907</v>
      </c>
      <c r="JC29">
        <v>30.0005</v>
      </c>
      <c r="JD29">
        <v>27.6804</v>
      </c>
      <c r="JE29">
        <v>27.6184</v>
      </c>
      <c r="JF29">
        <v>12.8206</v>
      </c>
      <c r="JG29">
        <v>29.7121</v>
      </c>
      <c r="JH29">
        <v>94.7928</v>
      </c>
      <c r="JI29">
        <v>23.7214</v>
      </c>
      <c r="JJ29">
        <v>218.233</v>
      </c>
      <c r="JK29">
        <v>23.3417</v>
      </c>
      <c r="JL29">
        <v>102.116</v>
      </c>
      <c r="JM29">
        <v>102.519</v>
      </c>
    </row>
    <row r="30" spans="1:273">
      <c r="A30">
        <v>14</v>
      </c>
      <c r="B30">
        <v>1510788785.6</v>
      </c>
      <c r="C30">
        <v>65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1510788778.1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237.489252820623</v>
      </c>
      <c r="AK30">
        <v>250.366436363636</v>
      </c>
      <c r="AL30">
        <v>-3.39944157264087</v>
      </c>
      <c r="AM30">
        <v>64.1108677016949</v>
      </c>
      <c r="AN30">
        <f>(AP30 - AO30 + DI30*1E3/(8.314*(DK30+273.15)) * AR30/DH30 * AQ30) * DH30/(100*CV30) * 1000/(1000 - AP30)</f>
        <v>0</v>
      </c>
      <c r="AO30">
        <v>23.3099453240427</v>
      </c>
      <c r="AP30">
        <v>24.6292181818182</v>
      </c>
      <c r="AQ30">
        <v>2.86316395680238e-06</v>
      </c>
      <c r="AR30">
        <v>117.015588663011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2.7</v>
      </c>
      <c r="CW30">
        <v>0.5</v>
      </c>
      <c r="CX30" t="s">
        <v>408</v>
      </c>
      <c r="CY30">
        <v>2</v>
      </c>
      <c r="CZ30" t="b">
        <v>1</v>
      </c>
      <c r="DA30">
        <v>1510788778.1</v>
      </c>
      <c r="DB30">
        <v>267.237777777778</v>
      </c>
      <c r="DC30">
        <v>248.123592592593</v>
      </c>
      <c r="DD30">
        <v>24.6303037037037</v>
      </c>
      <c r="DE30">
        <v>23.3089407407407</v>
      </c>
      <c r="DF30">
        <v>261.66762962963</v>
      </c>
      <c r="DG30">
        <v>24.1226814814815</v>
      </c>
      <c r="DH30">
        <v>500.090703703704</v>
      </c>
      <c r="DI30">
        <v>90.8282925925926</v>
      </c>
      <c r="DJ30">
        <v>0.0999587925925926</v>
      </c>
      <c r="DK30">
        <v>26.7292740740741</v>
      </c>
      <c r="DL30">
        <v>27.5053666666667</v>
      </c>
      <c r="DM30">
        <v>999.9</v>
      </c>
      <c r="DN30">
        <v>0</v>
      </c>
      <c r="DO30">
        <v>0</v>
      </c>
      <c r="DP30">
        <v>10014.8148148148</v>
      </c>
      <c r="DQ30">
        <v>0</v>
      </c>
      <c r="DR30">
        <v>3.25468</v>
      </c>
      <c r="DS30">
        <v>19.1141888888889</v>
      </c>
      <c r="DT30">
        <v>273.986074074074</v>
      </c>
      <c r="DU30">
        <v>254.045111111111</v>
      </c>
      <c r="DV30">
        <v>1.32136407407407</v>
      </c>
      <c r="DW30">
        <v>248.123592592593</v>
      </c>
      <c r="DX30">
        <v>23.3089407407407</v>
      </c>
      <c r="DY30">
        <v>2.23712851851852</v>
      </c>
      <c r="DZ30">
        <v>2.11711185185185</v>
      </c>
      <c r="EA30">
        <v>19.2307037037037</v>
      </c>
      <c r="EB30">
        <v>18.3485074074074</v>
      </c>
      <c r="EC30">
        <v>1999.98037037037</v>
      </c>
      <c r="ED30">
        <v>0.979997666666666</v>
      </c>
      <c r="EE30">
        <v>0.0200024555555556</v>
      </c>
      <c r="EF30">
        <v>0</v>
      </c>
      <c r="EG30">
        <v>2.26045925925926</v>
      </c>
      <c r="EH30">
        <v>0</v>
      </c>
      <c r="EI30">
        <v>5877.58851851852</v>
      </c>
      <c r="EJ30">
        <v>17299.9814814815</v>
      </c>
      <c r="EK30">
        <v>38.9813333333333</v>
      </c>
      <c r="EL30">
        <v>39.562</v>
      </c>
      <c r="EM30">
        <v>38.687</v>
      </c>
      <c r="EN30">
        <v>38.3841851851852</v>
      </c>
      <c r="EO30">
        <v>38.312</v>
      </c>
      <c r="EP30">
        <v>1959.98037037037</v>
      </c>
      <c r="EQ30">
        <v>40</v>
      </c>
      <c r="ER30">
        <v>0</v>
      </c>
      <c r="ES30">
        <v>1678812389</v>
      </c>
      <c r="ET30">
        <v>0</v>
      </c>
      <c r="EU30">
        <v>2.23462307692308</v>
      </c>
      <c r="EV30">
        <v>-0.0392889001517738</v>
      </c>
      <c r="EW30">
        <v>69.6153845316685</v>
      </c>
      <c r="EX30">
        <v>5877.88038461539</v>
      </c>
      <c r="EY30">
        <v>15</v>
      </c>
      <c r="EZ30">
        <v>0</v>
      </c>
      <c r="FA30" t="s">
        <v>409</v>
      </c>
      <c r="FB30">
        <v>1510781724.6</v>
      </c>
      <c r="FC30">
        <v>1510781718.6</v>
      </c>
      <c r="FD30">
        <v>0</v>
      </c>
      <c r="FE30">
        <v>0.193</v>
      </c>
      <c r="FF30">
        <v>0.167</v>
      </c>
      <c r="FG30">
        <v>6.707</v>
      </c>
      <c r="FH30">
        <v>0.869</v>
      </c>
      <c r="FI30">
        <v>420</v>
      </c>
      <c r="FJ30">
        <v>32</v>
      </c>
      <c r="FK30">
        <v>0.3</v>
      </c>
      <c r="FL30">
        <v>0.13</v>
      </c>
      <c r="FM30">
        <v>1.32153875</v>
      </c>
      <c r="FN30">
        <v>-0.0109833771106964</v>
      </c>
      <c r="FO30">
        <v>0.00264374089832946</v>
      </c>
      <c r="FP30">
        <v>1</v>
      </c>
      <c r="FQ30">
        <v>1</v>
      </c>
      <c r="FR30">
        <v>1</v>
      </c>
      <c r="FS30" t="s">
        <v>410</v>
      </c>
      <c r="FT30">
        <v>2.97223</v>
      </c>
      <c r="FU30">
        <v>2.75373</v>
      </c>
      <c r="FV30">
        <v>0.0576857</v>
      </c>
      <c r="FW30">
        <v>0.0549741</v>
      </c>
      <c r="FX30">
        <v>0.105178</v>
      </c>
      <c r="FY30">
        <v>0.10237</v>
      </c>
      <c r="FZ30">
        <v>36628</v>
      </c>
      <c r="GA30">
        <v>40013.7</v>
      </c>
      <c r="GB30">
        <v>35231.4</v>
      </c>
      <c r="GC30">
        <v>38407.6</v>
      </c>
      <c r="GD30">
        <v>44665</v>
      </c>
      <c r="GE30">
        <v>49772.5</v>
      </c>
      <c r="GF30">
        <v>55032.8</v>
      </c>
      <c r="GG30">
        <v>61582.5</v>
      </c>
      <c r="GH30">
        <v>1.97197</v>
      </c>
      <c r="GI30">
        <v>1.81422</v>
      </c>
      <c r="GJ30">
        <v>0.101771</v>
      </c>
      <c r="GK30">
        <v>0</v>
      </c>
      <c r="GL30">
        <v>25.8489</v>
      </c>
      <c r="GM30">
        <v>999.9</v>
      </c>
      <c r="GN30">
        <v>54.975</v>
      </c>
      <c r="GO30">
        <v>32.206</v>
      </c>
      <c r="GP30">
        <v>29.2431</v>
      </c>
      <c r="GQ30">
        <v>55.8602</v>
      </c>
      <c r="GR30">
        <v>48.6338</v>
      </c>
      <c r="GS30">
        <v>1</v>
      </c>
      <c r="GT30">
        <v>0.048938</v>
      </c>
      <c r="GU30">
        <v>1.31612</v>
      </c>
      <c r="GV30">
        <v>20.1095</v>
      </c>
      <c r="GW30">
        <v>5.19588</v>
      </c>
      <c r="GX30">
        <v>12.0041</v>
      </c>
      <c r="GY30">
        <v>4.97505</v>
      </c>
      <c r="GZ30">
        <v>3.29332</v>
      </c>
      <c r="HA30">
        <v>9999</v>
      </c>
      <c r="HB30">
        <v>9999</v>
      </c>
      <c r="HC30">
        <v>9999</v>
      </c>
      <c r="HD30">
        <v>999.9</v>
      </c>
      <c r="HE30">
        <v>1.86356</v>
      </c>
      <c r="HF30">
        <v>1.86844</v>
      </c>
      <c r="HG30">
        <v>1.86817</v>
      </c>
      <c r="HH30">
        <v>1.86935</v>
      </c>
      <c r="HI30">
        <v>1.87012</v>
      </c>
      <c r="HJ30">
        <v>1.86617</v>
      </c>
      <c r="HK30">
        <v>1.86724</v>
      </c>
      <c r="HL30">
        <v>1.86861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5.42</v>
      </c>
      <c r="IA30">
        <v>0.5076</v>
      </c>
      <c r="IB30">
        <v>4.00718980108695</v>
      </c>
      <c r="IC30">
        <v>0.0057595372652325</v>
      </c>
      <c r="ID30">
        <v>9.86007892650461e-07</v>
      </c>
      <c r="IE30">
        <v>-6.54605500343952e-10</v>
      </c>
      <c r="IF30">
        <v>-0.00447537401453317</v>
      </c>
      <c r="IG30">
        <v>-0.0225030831772305</v>
      </c>
      <c r="IH30">
        <v>0.00251729176796863</v>
      </c>
      <c r="II30">
        <v>-2.92013266862578e-05</v>
      </c>
      <c r="IJ30">
        <v>-3</v>
      </c>
      <c r="IK30">
        <v>1614</v>
      </c>
      <c r="IL30">
        <v>1</v>
      </c>
      <c r="IM30">
        <v>27</v>
      </c>
      <c r="IN30">
        <v>117.7</v>
      </c>
      <c r="IO30">
        <v>117.8</v>
      </c>
      <c r="IP30">
        <v>0.609131</v>
      </c>
      <c r="IQ30">
        <v>2.65137</v>
      </c>
      <c r="IR30">
        <v>1.54785</v>
      </c>
      <c r="IS30">
        <v>2.30347</v>
      </c>
      <c r="IT30">
        <v>1.34644</v>
      </c>
      <c r="IU30">
        <v>2.3877</v>
      </c>
      <c r="IV30">
        <v>38.2568</v>
      </c>
      <c r="IW30">
        <v>24.0262</v>
      </c>
      <c r="IX30">
        <v>18</v>
      </c>
      <c r="IY30">
        <v>501.25</v>
      </c>
      <c r="IZ30">
        <v>400.597</v>
      </c>
      <c r="JA30">
        <v>23.7242</v>
      </c>
      <c r="JB30">
        <v>27.7954</v>
      </c>
      <c r="JC30">
        <v>30.0004</v>
      </c>
      <c r="JD30">
        <v>27.6856</v>
      </c>
      <c r="JE30">
        <v>27.6231</v>
      </c>
      <c r="JF30">
        <v>12.0868</v>
      </c>
      <c r="JG30">
        <v>29.7121</v>
      </c>
      <c r="JH30">
        <v>94.7928</v>
      </c>
      <c r="JI30">
        <v>23.7119</v>
      </c>
      <c r="JJ30">
        <v>198.154</v>
      </c>
      <c r="JK30">
        <v>23.3417</v>
      </c>
      <c r="JL30">
        <v>102.116</v>
      </c>
      <c r="JM30">
        <v>102.519</v>
      </c>
    </row>
    <row r="31" spans="1:273">
      <c r="A31">
        <v>15</v>
      </c>
      <c r="B31">
        <v>1510788790.6</v>
      </c>
      <c r="C31">
        <v>70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1510788782.81429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221.012619007656</v>
      </c>
      <c r="AK31">
        <v>233.756684848485</v>
      </c>
      <c r="AL31">
        <v>-3.33324852893896</v>
      </c>
      <c r="AM31">
        <v>64.1108677016949</v>
      </c>
      <c r="AN31">
        <f>(AP31 - AO31 + DI31*1E3/(8.314*(DK31+273.15)) * AR31/DH31 * AQ31) * DH31/(100*CV31) * 1000/(1000 - AP31)</f>
        <v>0</v>
      </c>
      <c r="AO31">
        <v>23.3110443544661</v>
      </c>
      <c r="AP31">
        <v>24.6316387878788</v>
      </c>
      <c r="AQ31">
        <v>6.62698240154164e-08</v>
      </c>
      <c r="AR31">
        <v>117.015588663011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2.7</v>
      </c>
      <c r="CW31">
        <v>0.5</v>
      </c>
      <c r="CX31" t="s">
        <v>408</v>
      </c>
      <c r="CY31">
        <v>2</v>
      </c>
      <c r="CZ31" t="b">
        <v>1</v>
      </c>
      <c r="DA31">
        <v>1510788782.81429</v>
      </c>
      <c r="DB31">
        <v>251.815</v>
      </c>
      <c r="DC31">
        <v>232.539178571429</v>
      </c>
      <c r="DD31">
        <v>24.6303892857143</v>
      </c>
      <c r="DE31">
        <v>23.3099714285714</v>
      </c>
      <c r="DF31">
        <v>246.338892857143</v>
      </c>
      <c r="DG31">
        <v>24.1227714285714</v>
      </c>
      <c r="DH31">
        <v>500.091357142857</v>
      </c>
      <c r="DI31">
        <v>90.8280857142857</v>
      </c>
      <c r="DJ31">
        <v>0.0999559964285714</v>
      </c>
      <c r="DK31">
        <v>26.7311678571429</v>
      </c>
      <c r="DL31">
        <v>27.4989142857143</v>
      </c>
      <c r="DM31">
        <v>999.9</v>
      </c>
      <c r="DN31">
        <v>0</v>
      </c>
      <c r="DO31">
        <v>0</v>
      </c>
      <c r="DP31">
        <v>10012.7</v>
      </c>
      <c r="DQ31">
        <v>0</v>
      </c>
      <c r="DR31">
        <v>3.2581275</v>
      </c>
      <c r="DS31">
        <v>19.2758964285714</v>
      </c>
      <c r="DT31">
        <v>258.173892857143</v>
      </c>
      <c r="DU31">
        <v>238.088928571429</v>
      </c>
      <c r="DV31">
        <v>1.32042321428571</v>
      </c>
      <c r="DW31">
        <v>232.539178571429</v>
      </c>
      <c r="DX31">
        <v>23.3099714285714</v>
      </c>
      <c r="DY31">
        <v>2.23713107142857</v>
      </c>
      <c r="DZ31">
        <v>2.11720035714286</v>
      </c>
      <c r="EA31">
        <v>19.2307214285714</v>
      </c>
      <c r="EB31">
        <v>18.349175</v>
      </c>
      <c r="EC31">
        <v>1999.97785714286</v>
      </c>
      <c r="ED31">
        <v>0.979997678571428</v>
      </c>
      <c r="EE31">
        <v>0.0200024428571429</v>
      </c>
      <c r="EF31">
        <v>0</v>
      </c>
      <c r="EG31">
        <v>2.23783214285714</v>
      </c>
      <c r="EH31">
        <v>0</v>
      </c>
      <c r="EI31">
        <v>5882.91892857143</v>
      </c>
      <c r="EJ31">
        <v>17299.9571428571</v>
      </c>
      <c r="EK31">
        <v>38.9955</v>
      </c>
      <c r="EL31">
        <v>39.562</v>
      </c>
      <c r="EM31">
        <v>38.70275</v>
      </c>
      <c r="EN31">
        <v>38.3905</v>
      </c>
      <c r="EO31">
        <v>38.31425</v>
      </c>
      <c r="EP31">
        <v>1959.97785714286</v>
      </c>
      <c r="EQ31">
        <v>40</v>
      </c>
      <c r="ER31">
        <v>0</v>
      </c>
      <c r="ES31">
        <v>1678812393.8</v>
      </c>
      <c r="ET31">
        <v>0</v>
      </c>
      <c r="EU31">
        <v>2.20717692307692</v>
      </c>
      <c r="EV31">
        <v>-0.168123087200774</v>
      </c>
      <c r="EW31">
        <v>69.3764103089912</v>
      </c>
      <c r="EX31">
        <v>5883.30615384615</v>
      </c>
      <c r="EY31">
        <v>15</v>
      </c>
      <c r="EZ31">
        <v>0</v>
      </c>
      <c r="FA31" t="s">
        <v>409</v>
      </c>
      <c r="FB31">
        <v>1510781724.6</v>
      </c>
      <c r="FC31">
        <v>1510781718.6</v>
      </c>
      <c r="FD31">
        <v>0</v>
      </c>
      <c r="FE31">
        <v>0.193</v>
      </c>
      <c r="FF31">
        <v>0.167</v>
      </c>
      <c r="FG31">
        <v>6.707</v>
      </c>
      <c r="FH31">
        <v>0.869</v>
      </c>
      <c r="FI31">
        <v>420</v>
      </c>
      <c r="FJ31">
        <v>32</v>
      </c>
      <c r="FK31">
        <v>0.3</v>
      </c>
      <c r="FL31">
        <v>0.13</v>
      </c>
      <c r="FM31">
        <v>1.32132025</v>
      </c>
      <c r="FN31">
        <v>-0.0150129455909956</v>
      </c>
      <c r="FO31">
        <v>0.00197557395141258</v>
      </c>
      <c r="FP31">
        <v>1</v>
      </c>
      <c r="FQ31">
        <v>1</v>
      </c>
      <c r="FR31">
        <v>1</v>
      </c>
      <c r="FS31" t="s">
        <v>410</v>
      </c>
      <c r="FT31">
        <v>2.97228</v>
      </c>
      <c r="FU31">
        <v>2.75397</v>
      </c>
      <c r="FV31">
        <v>0.0542744</v>
      </c>
      <c r="FW31">
        <v>0.0513051</v>
      </c>
      <c r="FX31">
        <v>0.10518</v>
      </c>
      <c r="FY31">
        <v>0.102373</v>
      </c>
      <c r="FZ31">
        <v>36760</v>
      </c>
      <c r="GA31">
        <v>40168.5</v>
      </c>
      <c r="GB31">
        <v>35230.9</v>
      </c>
      <c r="GC31">
        <v>38407.1</v>
      </c>
      <c r="GD31">
        <v>44664.5</v>
      </c>
      <c r="GE31">
        <v>49771.5</v>
      </c>
      <c r="GF31">
        <v>55032.3</v>
      </c>
      <c r="GG31">
        <v>61581.7</v>
      </c>
      <c r="GH31">
        <v>1.9719</v>
      </c>
      <c r="GI31">
        <v>1.81413</v>
      </c>
      <c r="GJ31">
        <v>0.0939593</v>
      </c>
      <c r="GK31">
        <v>0</v>
      </c>
      <c r="GL31">
        <v>25.8494</v>
      </c>
      <c r="GM31">
        <v>999.9</v>
      </c>
      <c r="GN31">
        <v>54.951</v>
      </c>
      <c r="GO31">
        <v>32.227</v>
      </c>
      <c r="GP31">
        <v>29.2625</v>
      </c>
      <c r="GQ31">
        <v>55.5102</v>
      </c>
      <c r="GR31">
        <v>48.149</v>
      </c>
      <c r="GS31">
        <v>1</v>
      </c>
      <c r="GT31">
        <v>0.049314</v>
      </c>
      <c r="GU31">
        <v>1.33639</v>
      </c>
      <c r="GV31">
        <v>20.1096</v>
      </c>
      <c r="GW31">
        <v>5.19647</v>
      </c>
      <c r="GX31">
        <v>12.004</v>
      </c>
      <c r="GY31">
        <v>4.97505</v>
      </c>
      <c r="GZ31">
        <v>3.29355</v>
      </c>
      <c r="HA31">
        <v>9999</v>
      </c>
      <c r="HB31">
        <v>9999</v>
      </c>
      <c r="HC31">
        <v>9999</v>
      </c>
      <c r="HD31">
        <v>999.9</v>
      </c>
      <c r="HE31">
        <v>1.86356</v>
      </c>
      <c r="HF31">
        <v>1.86844</v>
      </c>
      <c r="HG31">
        <v>1.8682</v>
      </c>
      <c r="HH31">
        <v>1.86935</v>
      </c>
      <c r="HI31">
        <v>1.87012</v>
      </c>
      <c r="HJ31">
        <v>1.86616</v>
      </c>
      <c r="HK31">
        <v>1.86723</v>
      </c>
      <c r="HL31">
        <v>1.86859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5.322</v>
      </c>
      <c r="IA31">
        <v>0.5077</v>
      </c>
      <c r="IB31">
        <v>4.00718980108695</v>
      </c>
      <c r="IC31">
        <v>0.0057595372652325</v>
      </c>
      <c r="ID31">
        <v>9.86007892650461e-07</v>
      </c>
      <c r="IE31">
        <v>-6.54605500343952e-10</v>
      </c>
      <c r="IF31">
        <v>-0.00447537401453317</v>
      </c>
      <c r="IG31">
        <v>-0.0225030831772305</v>
      </c>
      <c r="IH31">
        <v>0.00251729176796863</v>
      </c>
      <c r="II31">
        <v>-2.92013266862578e-05</v>
      </c>
      <c r="IJ31">
        <v>-3</v>
      </c>
      <c r="IK31">
        <v>1614</v>
      </c>
      <c r="IL31">
        <v>1</v>
      </c>
      <c r="IM31">
        <v>27</v>
      </c>
      <c r="IN31">
        <v>117.8</v>
      </c>
      <c r="IO31">
        <v>117.9</v>
      </c>
      <c r="IP31">
        <v>0.570068</v>
      </c>
      <c r="IQ31">
        <v>2.64526</v>
      </c>
      <c r="IR31">
        <v>1.54785</v>
      </c>
      <c r="IS31">
        <v>2.30347</v>
      </c>
      <c r="IT31">
        <v>1.34644</v>
      </c>
      <c r="IU31">
        <v>2.45728</v>
      </c>
      <c r="IV31">
        <v>38.2568</v>
      </c>
      <c r="IW31">
        <v>24.035</v>
      </c>
      <c r="IX31">
        <v>18</v>
      </c>
      <c r="IY31">
        <v>501.237</v>
      </c>
      <c r="IZ31">
        <v>400.574</v>
      </c>
      <c r="JA31">
        <v>23.7151</v>
      </c>
      <c r="JB31">
        <v>27.8001</v>
      </c>
      <c r="JC31">
        <v>30.0004</v>
      </c>
      <c r="JD31">
        <v>27.6898</v>
      </c>
      <c r="JE31">
        <v>27.6277</v>
      </c>
      <c r="JF31">
        <v>11.3934</v>
      </c>
      <c r="JG31">
        <v>29.7121</v>
      </c>
      <c r="JH31">
        <v>94.7928</v>
      </c>
      <c r="JI31">
        <v>23.7189</v>
      </c>
      <c r="JJ31">
        <v>184.619</v>
      </c>
      <c r="JK31">
        <v>23.3417</v>
      </c>
      <c r="JL31">
        <v>102.115</v>
      </c>
      <c r="JM31">
        <v>102.518</v>
      </c>
    </row>
    <row r="32" spans="1:273">
      <c r="A32">
        <v>16</v>
      </c>
      <c r="B32">
        <v>1510788795.1</v>
      </c>
      <c r="C32">
        <v>74.5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1510788787.26071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205.197348837008</v>
      </c>
      <c r="AK32">
        <v>218.504218181818</v>
      </c>
      <c r="AL32">
        <v>-3.38590760838534</v>
      </c>
      <c r="AM32">
        <v>64.1108677016949</v>
      </c>
      <c r="AN32">
        <f>(AP32 - AO32 + DI32*1E3/(8.314*(DK32+273.15)) * AR32/DH32 * AQ32) * DH32/(100*CV32) * 1000/(1000 - AP32)</f>
        <v>0</v>
      </c>
      <c r="AO32">
        <v>23.3137655888706</v>
      </c>
      <c r="AP32">
        <v>24.6347363636364</v>
      </c>
      <c r="AQ32">
        <v>1.09785375579486e-05</v>
      </c>
      <c r="AR32">
        <v>117.015588663011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2.7</v>
      </c>
      <c r="CW32">
        <v>0.5</v>
      </c>
      <c r="CX32" t="s">
        <v>408</v>
      </c>
      <c r="CY32">
        <v>2</v>
      </c>
      <c r="CZ32" t="b">
        <v>1</v>
      </c>
      <c r="DA32">
        <v>1510788787.26071</v>
      </c>
      <c r="DB32">
        <v>237.231357142857</v>
      </c>
      <c r="DC32">
        <v>217.636535714286</v>
      </c>
      <c r="DD32">
        <v>24.6307678571429</v>
      </c>
      <c r="DE32">
        <v>23.3110571428571</v>
      </c>
      <c r="DF32">
        <v>231.844</v>
      </c>
      <c r="DG32">
        <v>24.1231357142857</v>
      </c>
      <c r="DH32">
        <v>500.087428571429</v>
      </c>
      <c r="DI32">
        <v>90.8282571428572</v>
      </c>
      <c r="DJ32">
        <v>0.100038882142857</v>
      </c>
      <c r="DK32">
        <v>26.7329607142857</v>
      </c>
      <c r="DL32">
        <v>27.4522964285714</v>
      </c>
      <c r="DM32">
        <v>999.9</v>
      </c>
      <c r="DN32">
        <v>0</v>
      </c>
      <c r="DO32">
        <v>0</v>
      </c>
      <c r="DP32">
        <v>10003.6407142857</v>
      </c>
      <c r="DQ32">
        <v>0</v>
      </c>
      <c r="DR32">
        <v>3.27354285714286</v>
      </c>
      <c r="DS32">
        <v>19.5949</v>
      </c>
      <c r="DT32">
        <v>243.222035714286</v>
      </c>
      <c r="DU32">
        <v>222.830892857143</v>
      </c>
      <c r="DV32">
        <v>1.31971857142857</v>
      </c>
      <c r="DW32">
        <v>217.636535714286</v>
      </c>
      <c r="DX32">
        <v>23.3110571428571</v>
      </c>
      <c r="DY32">
        <v>2.23716964285714</v>
      </c>
      <c r="DZ32">
        <v>2.11730321428571</v>
      </c>
      <c r="EA32">
        <v>19.2309928571429</v>
      </c>
      <c r="EB32">
        <v>18.34995</v>
      </c>
      <c r="EC32">
        <v>2000.00821428571</v>
      </c>
      <c r="ED32">
        <v>0.979998</v>
      </c>
      <c r="EE32">
        <v>0.0200021</v>
      </c>
      <c r="EF32">
        <v>0</v>
      </c>
      <c r="EG32">
        <v>2.24261428571429</v>
      </c>
      <c r="EH32">
        <v>0</v>
      </c>
      <c r="EI32">
        <v>5888.32642857143</v>
      </c>
      <c r="EJ32">
        <v>17300.2214285714</v>
      </c>
      <c r="EK32">
        <v>38.99775</v>
      </c>
      <c r="EL32">
        <v>39.562</v>
      </c>
      <c r="EM32">
        <v>38.7095</v>
      </c>
      <c r="EN32">
        <v>38.4037857142857</v>
      </c>
      <c r="EO32">
        <v>38.32325</v>
      </c>
      <c r="EP32">
        <v>1960.00821428571</v>
      </c>
      <c r="EQ32">
        <v>40</v>
      </c>
      <c r="ER32">
        <v>0</v>
      </c>
      <c r="ES32">
        <v>1678812398.6</v>
      </c>
      <c r="ET32">
        <v>0</v>
      </c>
      <c r="EU32">
        <v>2.21444615384615</v>
      </c>
      <c r="EV32">
        <v>0.15958289911369</v>
      </c>
      <c r="EW32">
        <v>71.6899145169462</v>
      </c>
      <c r="EX32">
        <v>5889.09807692308</v>
      </c>
      <c r="EY32">
        <v>15</v>
      </c>
      <c r="EZ32">
        <v>0</v>
      </c>
      <c r="FA32" t="s">
        <v>409</v>
      </c>
      <c r="FB32">
        <v>1510781724.6</v>
      </c>
      <c r="FC32">
        <v>1510781718.6</v>
      </c>
      <c r="FD32">
        <v>0</v>
      </c>
      <c r="FE32">
        <v>0.193</v>
      </c>
      <c r="FF32">
        <v>0.167</v>
      </c>
      <c r="FG32">
        <v>6.707</v>
      </c>
      <c r="FH32">
        <v>0.869</v>
      </c>
      <c r="FI32">
        <v>420</v>
      </c>
      <c r="FJ32">
        <v>32</v>
      </c>
      <c r="FK32">
        <v>0.3</v>
      </c>
      <c r="FL32">
        <v>0.13</v>
      </c>
      <c r="FM32">
        <v>1.32032075</v>
      </c>
      <c r="FN32">
        <v>-0.00771590994371693</v>
      </c>
      <c r="FO32">
        <v>0.00139145497142377</v>
      </c>
      <c r="FP32">
        <v>1</v>
      </c>
      <c r="FQ32">
        <v>1</v>
      </c>
      <c r="FR32">
        <v>1</v>
      </c>
      <c r="FS32" t="s">
        <v>410</v>
      </c>
      <c r="FT32">
        <v>2.97224</v>
      </c>
      <c r="FU32">
        <v>2.75388</v>
      </c>
      <c r="FV32">
        <v>0.0510904</v>
      </c>
      <c r="FW32">
        <v>0.0480625</v>
      </c>
      <c r="FX32">
        <v>0.105193</v>
      </c>
      <c r="FY32">
        <v>0.102381</v>
      </c>
      <c r="FZ32">
        <v>36883.4</v>
      </c>
      <c r="GA32">
        <v>40305.3</v>
      </c>
      <c r="GB32">
        <v>35230.6</v>
      </c>
      <c r="GC32">
        <v>38406.8</v>
      </c>
      <c r="GD32">
        <v>44663.4</v>
      </c>
      <c r="GE32">
        <v>49771</v>
      </c>
      <c r="GF32">
        <v>55031.8</v>
      </c>
      <c r="GG32">
        <v>61581.6</v>
      </c>
      <c r="GH32">
        <v>1.97178</v>
      </c>
      <c r="GI32">
        <v>1.81395</v>
      </c>
      <c r="GJ32">
        <v>0.090003</v>
      </c>
      <c r="GK32">
        <v>0</v>
      </c>
      <c r="GL32">
        <v>25.8511</v>
      </c>
      <c r="GM32">
        <v>999.9</v>
      </c>
      <c r="GN32">
        <v>54.951</v>
      </c>
      <c r="GO32">
        <v>32.227</v>
      </c>
      <c r="GP32">
        <v>29.2644</v>
      </c>
      <c r="GQ32">
        <v>55.6702</v>
      </c>
      <c r="GR32">
        <v>48.77</v>
      </c>
      <c r="GS32">
        <v>1</v>
      </c>
      <c r="GT32">
        <v>0.0495655</v>
      </c>
      <c r="GU32">
        <v>1.29415</v>
      </c>
      <c r="GV32">
        <v>20.1098</v>
      </c>
      <c r="GW32">
        <v>5.19677</v>
      </c>
      <c r="GX32">
        <v>12.0041</v>
      </c>
      <c r="GY32">
        <v>4.97515</v>
      </c>
      <c r="GZ32">
        <v>3.2934</v>
      </c>
      <c r="HA32">
        <v>9999</v>
      </c>
      <c r="HB32">
        <v>9999</v>
      </c>
      <c r="HC32">
        <v>9999</v>
      </c>
      <c r="HD32">
        <v>999.9</v>
      </c>
      <c r="HE32">
        <v>1.86356</v>
      </c>
      <c r="HF32">
        <v>1.86844</v>
      </c>
      <c r="HG32">
        <v>1.86818</v>
      </c>
      <c r="HH32">
        <v>1.86935</v>
      </c>
      <c r="HI32">
        <v>1.87012</v>
      </c>
      <c r="HJ32">
        <v>1.86618</v>
      </c>
      <c r="HK32">
        <v>1.86724</v>
      </c>
      <c r="HL32">
        <v>1.8686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5.231</v>
      </c>
      <c r="IA32">
        <v>0.5078</v>
      </c>
      <c r="IB32">
        <v>4.00718980108695</v>
      </c>
      <c r="IC32">
        <v>0.0057595372652325</v>
      </c>
      <c r="ID32">
        <v>9.86007892650461e-07</v>
      </c>
      <c r="IE32">
        <v>-6.54605500343952e-10</v>
      </c>
      <c r="IF32">
        <v>-0.00447537401453317</v>
      </c>
      <c r="IG32">
        <v>-0.0225030831772305</v>
      </c>
      <c r="IH32">
        <v>0.00251729176796863</v>
      </c>
      <c r="II32">
        <v>-2.92013266862578e-05</v>
      </c>
      <c r="IJ32">
        <v>-3</v>
      </c>
      <c r="IK32">
        <v>1614</v>
      </c>
      <c r="IL32">
        <v>1</v>
      </c>
      <c r="IM32">
        <v>27</v>
      </c>
      <c r="IN32">
        <v>117.8</v>
      </c>
      <c r="IO32">
        <v>117.9</v>
      </c>
      <c r="IP32">
        <v>0.535889</v>
      </c>
      <c r="IQ32">
        <v>2.64771</v>
      </c>
      <c r="IR32">
        <v>1.54785</v>
      </c>
      <c r="IS32">
        <v>2.30347</v>
      </c>
      <c r="IT32">
        <v>1.34644</v>
      </c>
      <c r="IU32">
        <v>2.41699</v>
      </c>
      <c r="IV32">
        <v>38.2568</v>
      </c>
      <c r="IW32">
        <v>24.035</v>
      </c>
      <c r="IX32">
        <v>18</v>
      </c>
      <c r="IY32">
        <v>501.195</v>
      </c>
      <c r="IZ32">
        <v>400.505</v>
      </c>
      <c r="JA32">
        <v>23.7152</v>
      </c>
      <c r="JB32">
        <v>27.8043</v>
      </c>
      <c r="JC32">
        <v>30.0004</v>
      </c>
      <c r="JD32">
        <v>27.6945</v>
      </c>
      <c r="JE32">
        <v>27.6318</v>
      </c>
      <c r="JF32">
        <v>10.7711</v>
      </c>
      <c r="JG32">
        <v>29.7121</v>
      </c>
      <c r="JH32">
        <v>94.7928</v>
      </c>
      <c r="JI32">
        <v>23.8271</v>
      </c>
      <c r="JJ32">
        <v>164.456</v>
      </c>
      <c r="JK32">
        <v>23.3417</v>
      </c>
      <c r="JL32">
        <v>102.114</v>
      </c>
      <c r="JM32">
        <v>102.517</v>
      </c>
    </row>
    <row r="33" spans="1:273">
      <c r="A33">
        <v>17</v>
      </c>
      <c r="B33">
        <v>1510788800.6</v>
      </c>
      <c r="C33">
        <v>80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1510788792.83214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186.900851550286</v>
      </c>
      <c r="AK33">
        <v>200.077836363636</v>
      </c>
      <c r="AL33">
        <v>-3.3463869505887</v>
      </c>
      <c r="AM33">
        <v>64.1108677016949</v>
      </c>
      <c r="AN33">
        <f>(AP33 - AO33 + DI33*1E3/(8.314*(DK33+273.15)) * AR33/DH33 * AQ33) * DH33/(100*CV33) * 1000/(1000 - AP33)</f>
        <v>0</v>
      </c>
      <c r="AO33">
        <v>23.3138475842723</v>
      </c>
      <c r="AP33">
        <v>24.6435933333333</v>
      </c>
      <c r="AQ33">
        <v>1.58999001087536e-05</v>
      </c>
      <c r="AR33">
        <v>117.015588663011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2.7</v>
      </c>
      <c r="CW33">
        <v>0.5</v>
      </c>
      <c r="CX33" t="s">
        <v>408</v>
      </c>
      <c r="CY33">
        <v>2</v>
      </c>
      <c r="CZ33" t="b">
        <v>1</v>
      </c>
      <c r="DA33">
        <v>1510788792.83214</v>
      </c>
      <c r="DB33">
        <v>218.964428571429</v>
      </c>
      <c r="DC33">
        <v>199.230571428571</v>
      </c>
      <c r="DD33">
        <v>24.6344214285714</v>
      </c>
      <c r="DE33">
        <v>23.3123714285714</v>
      </c>
      <c r="DF33">
        <v>213.68775</v>
      </c>
      <c r="DG33">
        <v>24.1266178571429</v>
      </c>
      <c r="DH33">
        <v>500.086285714286</v>
      </c>
      <c r="DI33">
        <v>90.8282857142857</v>
      </c>
      <c r="DJ33">
        <v>0.100053085714286</v>
      </c>
      <c r="DK33">
        <v>26.7348678571429</v>
      </c>
      <c r="DL33">
        <v>27.3773571428571</v>
      </c>
      <c r="DM33">
        <v>999.9</v>
      </c>
      <c r="DN33">
        <v>0</v>
      </c>
      <c r="DO33">
        <v>0</v>
      </c>
      <c r="DP33">
        <v>10002.8132142857</v>
      </c>
      <c r="DQ33">
        <v>0</v>
      </c>
      <c r="DR33">
        <v>3.29324285714286</v>
      </c>
      <c r="DS33">
        <v>19.7338821428571</v>
      </c>
      <c r="DT33">
        <v>224.494678571429</v>
      </c>
      <c r="DU33">
        <v>203.985928571429</v>
      </c>
      <c r="DV33">
        <v>1.32205464285714</v>
      </c>
      <c r="DW33">
        <v>199.230571428571</v>
      </c>
      <c r="DX33">
        <v>23.3123714285714</v>
      </c>
      <c r="DY33">
        <v>2.23750107142857</v>
      </c>
      <c r="DZ33">
        <v>2.11742178571429</v>
      </c>
      <c r="EA33">
        <v>19.233375</v>
      </c>
      <c r="EB33">
        <v>18.3508535714286</v>
      </c>
      <c r="EC33">
        <v>2000.00285714286</v>
      </c>
      <c r="ED33">
        <v>0.979998</v>
      </c>
      <c r="EE33">
        <v>0.0200021</v>
      </c>
      <c r="EF33">
        <v>0</v>
      </c>
      <c r="EG33">
        <v>2.19581785714286</v>
      </c>
      <c r="EH33">
        <v>0</v>
      </c>
      <c r="EI33">
        <v>5895.45285714286</v>
      </c>
      <c r="EJ33">
        <v>17300.1607142857</v>
      </c>
      <c r="EK33">
        <v>39</v>
      </c>
      <c r="EL33">
        <v>39.57325</v>
      </c>
      <c r="EM33">
        <v>38.732</v>
      </c>
      <c r="EN33">
        <v>38.4237142857143</v>
      </c>
      <c r="EO33">
        <v>38.33225</v>
      </c>
      <c r="EP33">
        <v>1960.00285714286</v>
      </c>
      <c r="EQ33">
        <v>40</v>
      </c>
      <c r="ER33">
        <v>0</v>
      </c>
      <c r="ES33">
        <v>1678812404</v>
      </c>
      <c r="ET33">
        <v>0</v>
      </c>
      <c r="EU33">
        <v>2.197396</v>
      </c>
      <c r="EV33">
        <v>0.122484623886723</v>
      </c>
      <c r="EW33">
        <v>85.6346152391713</v>
      </c>
      <c r="EX33">
        <v>5896.5348</v>
      </c>
      <c r="EY33">
        <v>15</v>
      </c>
      <c r="EZ33">
        <v>0</v>
      </c>
      <c r="FA33" t="s">
        <v>409</v>
      </c>
      <c r="FB33">
        <v>1510781724.6</v>
      </c>
      <c r="FC33">
        <v>1510781718.6</v>
      </c>
      <c r="FD33">
        <v>0</v>
      </c>
      <c r="FE33">
        <v>0.193</v>
      </c>
      <c r="FF33">
        <v>0.167</v>
      </c>
      <c r="FG33">
        <v>6.707</v>
      </c>
      <c r="FH33">
        <v>0.869</v>
      </c>
      <c r="FI33">
        <v>420</v>
      </c>
      <c r="FJ33">
        <v>32</v>
      </c>
      <c r="FK33">
        <v>0.3</v>
      </c>
      <c r="FL33">
        <v>0.13</v>
      </c>
      <c r="FM33">
        <v>1.32124825</v>
      </c>
      <c r="FN33">
        <v>0.0236405628517799</v>
      </c>
      <c r="FO33">
        <v>0.00294680325734515</v>
      </c>
      <c r="FP33">
        <v>1</v>
      </c>
      <c r="FQ33">
        <v>1</v>
      </c>
      <c r="FR33">
        <v>1</v>
      </c>
      <c r="FS33" t="s">
        <v>410</v>
      </c>
      <c r="FT33">
        <v>2.97229</v>
      </c>
      <c r="FU33">
        <v>2.75414</v>
      </c>
      <c r="FV33">
        <v>0.0471511</v>
      </c>
      <c r="FW33">
        <v>0.043868</v>
      </c>
      <c r="FX33">
        <v>0.105219</v>
      </c>
      <c r="FY33">
        <v>0.102385</v>
      </c>
      <c r="FZ33">
        <v>37036</v>
      </c>
      <c r="GA33">
        <v>40482.5</v>
      </c>
      <c r="GB33">
        <v>35230.2</v>
      </c>
      <c r="GC33">
        <v>38406.5</v>
      </c>
      <c r="GD33">
        <v>44661.8</v>
      </c>
      <c r="GE33">
        <v>49770.1</v>
      </c>
      <c r="GF33">
        <v>55031.6</v>
      </c>
      <c r="GG33">
        <v>61580.9</v>
      </c>
      <c r="GH33">
        <v>1.9719</v>
      </c>
      <c r="GI33">
        <v>1.81385</v>
      </c>
      <c r="GJ33">
        <v>0.0884719</v>
      </c>
      <c r="GK33">
        <v>0</v>
      </c>
      <c r="GL33">
        <v>25.8511</v>
      </c>
      <c r="GM33">
        <v>999.9</v>
      </c>
      <c r="GN33">
        <v>54.951</v>
      </c>
      <c r="GO33">
        <v>32.227</v>
      </c>
      <c r="GP33">
        <v>29.2603</v>
      </c>
      <c r="GQ33">
        <v>55.6202</v>
      </c>
      <c r="GR33">
        <v>48.8021</v>
      </c>
      <c r="GS33">
        <v>1</v>
      </c>
      <c r="GT33">
        <v>0.0494919</v>
      </c>
      <c r="GU33">
        <v>0.805727</v>
      </c>
      <c r="GV33">
        <v>20.1126</v>
      </c>
      <c r="GW33">
        <v>5.19677</v>
      </c>
      <c r="GX33">
        <v>12.0041</v>
      </c>
      <c r="GY33">
        <v>4.9751</v>
      </c>
      <c r="GZ33">
        <v>3.2934</v>
      </c>
      <c r="HA33">
        <v>9999</v>
      </c>
      <c r="HB33">
        <v>9999</v>
      </c>
      <c r="HC33">
        <v>9999</v>
      </c>
      <c r="HD33">
        <v>999.9</v>
      </c>
      <c r="HE33">
        <v>1.86356</v>
      </c>
      <c r="HF33">
        <v>1.86844</v>
      </c>
      <c r="HG33">
        <v>1.86821</v>
      </c>
      <c r="HH33">
        <v>1.86935</v>
      </c>
      <c r="HI33">
        <v>1.87012</v>
      </c>
      <c r="HJ33">
        <v>1.86617</v>
      </c>
      <c r="HK33">
        <v>1.86723</v>
      </c>
      <c r="HL33">
        <v>1.86859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5.123</v>
      </c>
      <c r="IA33">
        <v>0.5082</v>
      </c>
      <c r="IB33">
        <v>4.00718980108695</v>
      </c>
      <c r="IC33">
        <v>0.0057595372652325</v>
      </c>
      <c r="ID33">
        <v>9.86007892650461e-07</v>
      </c>
      <c r="IE33">
        <v>-6.54605500343952e-10</v>
      </c>
      <c r="IF33">
        <v>-0.00447537401453317</v>
      </c>
      <c r="IG33">
        <v>-0.0225030831772305</v>
      </c>
      <c r="IH33">
        <v>0.00251729176796863</v>
      </c>
      <c r="II33">
        <v>-2.92013266862578e-05</v>
      </c>
      <c r="IJ33">
        <v>-3</v>
      </c>
      <c r="IK33">
        <v>1614</v>
      </c>
      <c r="IL33">
        <v>1</v>
      </c>
      <c r="IM33">
        <v>27</v>
      </c>
      <c r="IN33">
        <v>117.9</v>
      </c>
      <c r="IO33">
        <v>118</v>
      </c>
      <c r="IP33">
        <v>0.498047</v>
      </c>
      <c r="IQ33">
        <v>2.66113</v>
      </c>
      <c r="IR33">
        <v>1.54785</v>
      </c>
      <c r="IS33">
        <v>2.30347</v>
      </c>
      <c r="IT33">
        <v>1.34644</v>
      </c>
      <c r="IU33">
        <v>2.34253</v>
      </c>
      <c r="IV33">
        <v>38.2568</v>
      </c>
      <c r="IW33">
        <v>24.0262</v>
      </c>
      <c r="IX33">
        <v>18</v>
      </c>
      <c r="IY33">
        <v>501.326</v>
      </c>
      <c r="IZ33">
        <v>400.49</v>
      </c>
      <c r="JA33">
        <v>23.7885</v>
      </c>
      <c r="JB33">
        <v>27.809</v>
      </c>
      <c r="JC33">
        <v>30</v>
      </c>
      <c r="JD33">
        <v>27.6997</v>
      </c>
      <c r="JE33">
        <v>27.6376</v>
      </c>
      <c r="JF33">
        <v>9.93811</v>
      </c>
      <c r="JG33">
        <v>29.7121</v>
      </c>
      <c r="JH33">
        <v>94.7928</v>
      </c>
      <c r="JI33">
        <v>23.9676</v>
      </c>
      <c r="JJ33">
        <v>151.043</v>
      </c>
      <c r="JK33">
        <v>23.3417</v>
      </c>
      <c r="JL33">
        <v>102.114</v>
      </c>
      <c r="JM33">
        <v>102.516</v>
      </c>
    </row>
    <row r="34" spans="1:273">
      <c r="A34">
        <v>18</v>
      </c>
      <c r="B34">
        <v>1510788805.6</v>
      </c>
      <c r="C34">
        <v>85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1510788798.11852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169.3043497889</v>
      </c>
      <c r="AK34">
        <v>183.096581818182</v>
      </c>
      <c r="AL34">
        <v>-3.39684208673611</v>
      </c>
      <c r="AM34">
        <v>64.1108677016949</v>
      </c>
      <c r="AN34">
        <f>(AP34 - AO34 + DI34*1E3/(8.314*(DK34+273.15)) * AR34/DH34 * AQ34) * DH34/(100*CV34) * 1000/(1000 - AP34)</f>
        <v>0</v>
      </c>
      <c r="AO34">
        <v>23.3190043647198</v>
      </c>
      <c r="AP34">
        <v>24.664903030303</v>
      </c>
      <c r="AQ34">
        <v>0.00504591603173944</v>
      </c>
      <c r="AR34">
        <v>117.015588663011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2.7</v>
      </c>
      <c r="CW34">
        <v>0.5</v>
      </c>
      <c r="CX34" t="s">
        <v>408</v>
      </c>
      <c r="CY34">
        <v>2</v>
      </c>
      <c r="CZ34" t="b">
        <v>1</v>
      </c>
      <c r="DA34">
        <v>1510788798.11852</v>
      </c>
      <c r="DB34">
        <v>201.59337037037</v>
      </c>
      <c r="DC34">
        <v>181.493111111111</v>
      </c>
      <c r="DD34">
        <v>24.6426518518518</v>
      </c>
      <c r="DE34">
        <v>23.3148259259259</v>
      </c>
      <c r="DF34">
        <v>196.421703703704</v>
      </c>
      <c r="DG34">
        <v>24.1344666666667</v>
      </c>
      <c r="DH34">
        <v>500.093148148148</v>
      </c>
      <c r="DI34">
        <v>90.8287185185185</v>
      </c>
      <c r="DJ34">
        <v>0.100066162962963</v>
      </c>
      <c r="DK34">
        <v>26.7373296296296</v>
      </c>
      <c r="DL34">
        <v>27.3156777777778</v>
      </c>
      <c r="DM34">
        <v>999.9</v>
      </c>
      <c r="DN34">
        <v>0</v>
      </c>
      <c r="DO34">
        <v>0</v>
      </c>
      <c r="DP34">
        <v>9999.49148148148</v>
      </c>
      <c r="DQ34">
        <v>0</v>
      </c>
      <c r="DR34">
        <v>3.30406888888889</v>
      </c>
      <c r="DS34">
        <v>20.1002444444444</v>
      </c>
      <c r="DT34">
        <v>206.686592592593</v>
      </c>
      <c r="DU34">
        <v>185.825592592593</v>
      </c>
      <c r="DV34">
        <v>1.32782481481481</v>
      </c>
      <c r="DW34">
        <v>181.493111111111</v>
      </c>
      <c r="DX34">
        <v>23.3148259259259</v>
      </c>
      <c r="DY34">
        <v>2.23825962962963</v>
      </c>
      <c r="DZ34">
        <v>2.11765555555556</v>
      </c>
      <c r="EA34">
        <v>19.2388148148148</v>
      </c>
      <c r="EB34">
        <v>18.3526111111111</v>
      </c>
      <c r="EC34">
        <v>2000.00037037037</v>
      </c>
      <c r="ED34">
        <v>0.979998</v>
      </c>
      <c r="EE34">
        <v>0.0200021</v>
      </c>
      <c r="EF34">
        <v>0</v>
      </c>
      <c r="EG34">
        <v>2.19777407407407</v>
      </c>
      <c r="EH34">
        <v>0</v>
      </c>
      <c r="EI34">
        <v>5903.25185185185</v>
      </c>
      <c r="EJ34">
        <v>17300.1518518519</v>
      </c>
      <c r="EK34">
        <v>39</v>
      </c>
      <c r="EL34">
        <v>39.59</v>
      </c>
      <c r="EM34">
        <v>38.7336666666667</v>
      </c>
      <c r="EN34">
        <v>38.437</v>
      </c>
      <c r="EO34">
        <v>38.3516666666667</v>
      </c>
      <c r="EP34">
        <v>1960.00037037037</v>
      </c>
      <c r="EQ34">
        <v>40</v>
      </c>
      <c r="ER34">
        <v>0</v>
      </c>
      <c r="ES34">
        <v>1678812408.8</v>
      </c>
      <c r="ET34">
        <v>0</v>
      </c>
      <c r="EU34">
        <v>2.210128</v>
      </c>
      <c r="EV34">
        <v>-0.380046147245159</v>
      </c>
      <c r="EW34">
        <v>95.9684616878814</v>
      </c>
      <c r="EX34">
        <v>5903.7972</v>
      </c>
      <c r="EY34">
        <v>15</v>
      </c>
      <c r="EZ34">
        <v>0</v>
      </c>
      <c r="FA34" t="s">
        <v>409</v>
      </c>
      <c r="FB34">
        <v>1510781724.6</v>
      </c>
      <c r="FC34">
        <v>1510781718.6</v>
      </c>
      <c r="FD34">
        <v>0</v>
      </c>
      <c r="FE34">
        <v>0.193</v>
      </c>
      <c r="FF34">
        <v>0.167</v>
      </c>
      <c r="FG34">
        <v>6.707</v>
      </c>
      <c r="FH34">
        <v>0.869</v>
      </c>
      <c r="FI34">
        <v>420</v>
      </c>
      <c r="FJ34">
        <v>32</v>
      </c>
      <c r="FK34">
        <v>0.3</v>
      </c>
      <c r="FL34">
        <v>0.13</v>
      </c>
      <c r="FM34">
        <v>1.3257785</v>
      </c>
      <c r="FN34">
        <v>0.0664707692307686</v>
      </c>
      <c r="FO34">
        <v>0.00738185903075912</v>
      </c>
      <c r="FP34">
        <v>1</v>
      </c>
      <c r="FQ34">
        <v>1</v>
      </c>
      <c r="FR34">
        <v>1</v>
      </c>
      <c r="FS34" t="s">
        <v>410</v>
      </c>
      <c r="FT34">
        <v>2.97225</v>
      </c>
      <c r="FU34">
        <v>2.75367</v>
      </c>
      <c r="FV34">
        <v>0.0434377</v>
      </c>
      <c r="FW34">
        <v>0.0400712</v>
      </c>
      <c r="FX34">
        <v>0.105282</v>
      </c>
      <c r="FY34">
        <v>0.102397</v>
      </c>
      <c r="FZ34">
        <v>37180.2</v>
      </c>
      <c r="GA34">
        <v>40643.1</v>
      </c>
      <c r="GB34">
        <v>35230.2</v>
      </c>
      <c r="GC34">
        <v>38406.4</v>
      </c>
      <c r="GD34">
        <v>44658.4</v>
      </c>
      <c r="GE34">
        <v>49769.3</v>
      </c>
      <c r="GF34">
        <v>55031.5</v>
      </c>
      <c r="GG34">
        <v>61580.9</v>
      </c>
      <c r="GH34">
        <v>1.97178</v>
      </c>
      <c r="GI34">
        <v>1.81387</v>
      </c>
      <c r="GJ34">
        <v>0.0889115</v>
      </c>
      <c r="GK34">
        <v>0</v>
      </c>
      <c r="GL34">
        <v>25.8511</v>
      </c>
      <c r="GM34">
        <v>999.9</v>
      </c>
      <c r="GN34">
        <v>54.951</v>
      </c>
      <c r="GO34">
        <v>32.227</v>
      </c>
      <c r="GP34">
        <v>29.2644</v>
      </c>
      <c r="GQ34">
        <v>55.3602</v>
      </c>
      <c r="GR34">
        <v>48.1971</v>
      </c>
      <c r="GS34">
        <v>1</v>
      </c>
      <c r="GT34">
        <v>0.0490244</v>
      </c>
      <c r="GU34">
        <v>0.533429</v>
      </c>
      <c r="GV34">
        <v>20.1139</v>
      </c>
      <c r="GW34">
        <v>5.19558</v>
      </c>
      <c r="GX34">
        <v>12.0043</v>
      </c>
      <c r="GY34">
        <v>4.9747</v>
      </c>
      <c r="GZ34">
        <v>3.2932</v>
      </c>
      <c r="HA34">
        <v>9999</v>
      </c>
      <c r="HB34">
        <v>9999</v>
      </c>
      <c r="HC34">
        <v>9999</v>
      </c>
      <c r="HD34">
        <v>999.9</v>
      </c>
      <c r="HE34">
        <v>1.86356</v>
      </c>
      <c r="HF34">
        <v>1.86844</v>
      </c>
      <c r="HG34">
        <v>1.86823</v>
      </c>
      <c r="HH34">
        <v>1.86935</v>
      </c>
      <c r="HI34">
        <v>1.87012</v>
      </c>
      <c r="HJ34">
        <v>1.86616</v>
      </c>
      <c r="HK34">
        <v>1.86724</v>
      </c>
      <c r="HL34">
        <v>1.8686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5.023</v>
      </c>
      <c r="IA34">
        <v>0.5092</v>
      </c>
      <c r="IB34">
        <v>4.00718980108695</v>
      </c>
      <c r="IC34">
        <v>0.0057595372652325</v>
      </c>
      <c r="ID34">
        <v>9.86007892650461e-07</v>
      </c>
      <c r="IE34">
        <v>-6.54605500343952e-10</v>
      </c>
      <c r="IF34">
        <v>-0.00447537401453317</v>
      </c>
      <c r="IG34">
        <v>-0.0225030831772305</v>
      </c>
      <c r="IH34">
        <v>0.00251729176796863</v>
      </c>
      <c r="II34">
        <v>-2.92013266862578e-05</v>
      </c>
      <c r="IJ34">
        <v>-3</v>
      </c>
      <c r="IK34">
        <v>1614</v>
      </c>
      <c r="IL34">
        <v>1</v>
      </c>
      <c r="IM34">
        <v>27</v>
      </c>
      <c r="IN34">
        <v>118</v>
      </c>
      <c r="IO34">
        <v>118.1</v>
      </c>
      <c r="IP34">
        <v>0.463867</v>
      </c>
      <c r="IQ34">
        <v>2.65381</v>
      </c>
      <c r="IR34">
        <v>1.54785</v>
      </c>
      <c r="IS34">
        <v>2.30225</v>
      </c>
      <c r="IT34">
        <v>1.34644</v>
      </c>
      <c r="IU34">
        <v>2.45239</v>
      </c>
      <c r="IV34">
        <v>38.2568</v>
      </c>
      <c r="IW34">
        <v>24.035</v>
      </c>
      <c r="IX34">
        <v>18</v>
      </c>
      <c r="IY34">
        <v>501.29</v>
      </c>
      <c r="IZ34">
        <v>400.537</v>
      </c>
      <c r="JA34">
        <v>23.9387</v>
      </c>
      <c r="JB34">
        <v>27.8138</v>
      </c>
      <c r="JC34">
        <v>30</v>
      </c>
      <c r="JD34">
        <v>27.705</v>
      </c>
      <c r="JE34">
        <v>27.6423</v>
      </c>
      <c r="JF34">
        <v>9.18641</v>
      </c>
      <c r="JG34">
        <v>29.7121</v>
      </c>
      <c r="JH34">
        <v>94.7928</v>
      </c>
      <c r="JI34">
        <v>24.1015</v>
      </c>
      <c r="JJ34">
        <v>130.906</v>
      </c>
      <c r="JK34">
        <v>23.3417</v>
      </c>
      <c r="JL34">
        <v>102.113</v>
      </c>
      <c r="JM34">
        <v>102.516</v>
      </c>
    </row>
    <row r="35" spans="1:273">
      <c r="A35">
        <v>19</v>
      </c>
      <c r="B35">
        <v>1510788810.6</v>
      </c>
      <c r="C35">
        <v>90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1510788802.83214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152.708998584003</v>
      </c>
      <c r="AK35">
        <v>166.422066666667</v>
      </c>
      <c r="AL35">
        <v>-3.33818637954214</v>
      </c>
      <c r="AM35">
        <v>64.1108677016949</v>
      </c>
      <c r="AN35">
        <f>(AP35 - AO35 + DI35*1E3/(8.314*(DK35+273.15)) * AR35/DH35 * AQ35) * DH35/(100*CV35) * 1000/(1000 - AP35)</f>
        <v>0</v>
      </c>
      <c r="AO35">
        <v>23.3196493467381</v>
      </c>
      <c r="AP35">
        <v>24.6921709090909</v>
      </c>
      <c r="AQ35">
        <v>0.00549313019583158</v>
      </c>
      <c r="AR35">
        <v>117.015588663011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2.7</v>
      </c>
      <c r="CW35">
        <v>0.5</v>
      </c>
      <c r="CX35" t="s">
        <v>408</v>
      </c>
      <c r="CY35">
        <v>2</v>
      </c>
      <c r="CZ35" t="b">
        <v>1</v>
      </c>
      <c r="DA35">
        <v>1510788802.83214</v>
      </c>
      <c r="DB35">
        <v>186.118464285714</v>
      </c>
      <c r="DC35">
        <v>165.851464285714</v>
      </c>
      <c r="DD35">
        <v>24.6579</v>
      </c>
      <c r="DE35">
        <v>23.3169535714286</v>
      </c>
      <c r="DF35">
        <v>181.039964285714</v>
      </c>
      <c r="DG35">
        <v>24.1490178571429</v>
      </c>
      <c r="DH35">
        <v>500.0925</v>
      </c>
      <c r="DI35">
        <v>90.8284071428571</v>
      </c>
      <c r="DJ35">
        <v>0.10002525</v>
      </c>
      <c r="DK35">
        <v>26.7431607142857</v>
      </c>
      <c r="DL35">
        <v>27.3072035714286</v>
      </c>
      <c r="DM35">
        <v>999.9</v>
      </c>
      <c r="DN35">
        <v>0</v>
      </c>
      <c r="DO35">
        <v>0</v>
      </c>
      <c r="DP35">
        <v>9999.78</v>
      </c>
      <c r="DQ35">
        <v>0</v>
      </c>
      <c r="DR35">
        <v>3.30294535714286</v>
      </c>
      <c r="DS35">
        <v>20.2670107142857</v>
      </c>
      <c r="DT35">
        <v>190.823571428571</v>
      </c>
      <c r="DU35">
        <v>169.810857142857</v>
      </c>
      <c r="DV35">
        <v>1.3409475</v>
      </c>
      <c r="DW35">
        <v>165.851464285714</v>
      </c>
      <c r="DX35">
        <v>23.3169535714286</v>
      </c>
      <c r="DY35">
        <v>2.23963678571429</v>
      </c>
      <c r="DZ35">
        <v>2.11784071428571</v>
      </c>
      <c r="EA35">
        <v>19.2486928571429</v>
      </c>
      <c r="EB35">
        <v>18.3540035714286</v>
      </c>
      <c r="EC35">
        <v>1999.99857142857</v>
      </c>
      <c r="ED35">
        <v>0.979998</v>
      </c>
      <c r="EE35">
        <v>0.0200021</v>
      </c>
      <c r="EF35">
        <v>0</v>
      </c>
      <c r="EG35">
        <v>2.18956428571429</v>
      </c>
      <c r="EH35">
        <v>0</v>
      </c>
      <c r="EI35">
        <v>5911.10178571429</v>
      </c>
      <c r="EJ35">
        <v>17300.1285714286</v>
      </c>
      <c r="EK35">
        <v>39</v>
      </c>
      <c r="EL35">
        <v>39.60925</v>
      </c>
      <c r="EM35">
        <v>38.7455</v>
      </c>
      <c r="EN35">
        <v>38.437</v>
      </c>
      <c r="EO35">
        <v>38.3615</v>
      </c>
      <c r="EP35">
        <v>1959.99857142857</v>
      </c>
      <c r="EQ35">
        <v>40</v>
      </c>
      <c r="ER35">
        <v>0</v>
      </c>
      <c r="ES35">
        <v>1678812413.6</v>
      </c>
      <c r="ET35">
        <v>0</v>
      </c>
      <c r="EU35">
        <v>2.203312</v>
      </c>
      <c r="EV35">
        <v>0.095630780574091</v>
      </c>
      <c r="EW35">
        <v>105.190000154935</v>
      </c>
      <c r="EX35">
        <v>5911.8448</v>
      </c>
      <c r="EY35">
        <v>15</v>
      </c>
      <c r="EZ35">
        <v>0</v>
      </c>
      <c r="FA35" t="s">
        <v>409</v>
      </c>
      <c r="FB35">
        <v>1510781724.6</v>
      </c>
      <c r="FC35">
        <v>1510781718.6</v>
      </c>
      <c r="FD35">
        <v>0</v>
      </c>
      <c r="FE35">
        <v>0.193</v>
      </c>
      <c r="FF35">
        <v>0.167</v>
      </c>
      <c r="FG35">
        <v>6.707</v>
      </c>
      <c r="FH35">
        <v>0.869</v>
      </c>
      <c r="FI35">
        <v>420</v>
      </c>
      <c r="FJ35">
        <v>32</v>
      </c>
      <c r="FK35">
        <v>0.3</v>
      </c>
      <c r="FL35">
        <v>0.13</v>
      </c>
      <c r="FM35">
        <v>1.33385487804878</v>
      </c>
      <c r="FN35">
        <v>0.142941951219515</v>
      </c>
      <c r="FO35">
        <v>0.0150365533677186</v>
      </c>
      <c r="FP35">
        <v>1</v>
      </c>
      <c r="FQ35">
        <v>1</v>
      </c>
      <c r="FR35">
        <v>1</v>
      </c>
      <c r="FS35" t="s">
        <v>410</v>
      </c>
      <c r="FT35">
        <v>2.97222</v>
      </c>
      <c r="FU35">
        <v>2.75372</v>
      </c>
      <c r="FV35">
        <v>0.0396953</v>
      </c>
      <c r="FW35">
        <v>0.0360431</v>
      </c>
      <c r="FX35">
        <v>0.10536</v>
      </c>
      <c r="FY35">
        <v>0.102391</v>
      </c>
      <c r="FZ35">
        <v>37325.3</v>
      </c>
      <c r="GA35">
        <v>40813.2</v>
      </c>
      <c r="GB35">
        <v>35229.9</v>
      </c>
      <c r="GC35">
        <v>38406.1</v>
      </c>
      <c r="GD35">
        <v>44654.1</v>
      </c>
      <c r="GE35">
        <v>49769.1</v>
      </c>
      <c r="GF35">
        <v>55031.2</v>
      </c>
      <c r="GG35">
        <v>61580.4</v>
      </c>
      <c r="GH35">
        <v>1.97185</v>
      </c>
      <c r="GI35">
        <v>1.81343</v>
      </c>
      <c r="GJ35">
        <v>0.0897683</v>
      </c>
      <c r="GK35">
        <v>0</v>
      </c>
      <c r="GL35">
        <v>25.8516</v>
      </c>
      <c r="GM35">
        <v>999.9</v>
      </c>
      <c r="GN35">
        <v>54.926</v>
      </c>
      <c r="GO35">
        <v>32.227</v>
      </c>
      <c r="GP35">
        <v>29.2484</v>
      </c>
      <c r="GQ35">
        <v>54.8002</v>
      </c>
      <c r="GR35">
        <v>48.774</v>
      </c>
      <c r="GS35">
        <v>1</v>
      </c>
      <c r="GT35">
        <v>0.0492226</v>
      </c>
      <c r="GU35">
        <v>0.407977</v>
      </c>
      <c r="GV35">
        <v>20.1143</v>
      </c>
      <c r="GW35">
        <v>5.19632</v>
      </c>
      <c r="GX35">
        <v>12.0046</v>
      </c>
      <c r="GY35">
        <v>4.9751</v>
      </c>
      <c r="GZ35">
        <v>3.29335</v>
      </c>
      <c r="HA35">
        <v>9999</v>
      </c>
      <c r="HB35">
        <v>9999</v>
      </c>
      <c r="HC35">
        <v>9999</v>
      </c>
      <c r="HD35">
        <v>999.9</v>
      </c>
      <c r="HE35">
        <v>1.86356</v>
      </c>
      <c r="HF35">
        <v>1.86844</v>
      </c>
      <c r="HG35">
        <v>1.86821</v>
      </c>
      <c r="HH35">
        <v>1.86935</v>
      </c>
      <c r="HI35">
        <v>1.87013</v>
      </c>
      <c r="HJ35">
        <v>1.86617</v>
      </c>
      <c r="HK35">
        <v>1.86725</v>
      </c>
      <c r="HL35">
        <v>1.8686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4.926</v>
      </c>
      <c r="IA35">
        <v>0.5105</v>
      </c>
      <c r="IB35">
        <v>4.00718980108695</v>
      </c>
      <c r="IC35">
        <v>0.0057595372652325</v>
      </c>
      <c r="ID35">
        <v>9.86007892650461e-07</v>
      </c>
      <c r="IE35">
        <v>-6.54605500343952e-10</v>
      </c>
      <c r="IF35">
        <v>-0.00447537401453317</v>
      </c>
      <c r="IG35">
        <v>-0.0225030831772305</v>
      </c>
      <c r="IH35">
        <v>0.00251729176796863</v>
      </c>
      <c r="II35">
        <v>-2.92013266862578e-05</v>
      </c>
      <c r="IJ35">
        <v>-3</v>
      </c>
      <c r="IK35">
        <v>1614</v>
      </c>
      <c r="IL35">
        <v>1</v>
      </c>
      <c r="IM35">
        <v>27</v>
      </c>
      <c r="IN35">
        <v>118.1</v>
      </c>
      <c r="IO35">
        <v>118.2</v>
      </c>
      <c r="IP35">
        <v>0.426025</v>
      </c>
      <c r="IQ35">
        <v>2.66602</v>
      </c>
      <c r="IR35">
        <v>1.54785</v>
      </c>
      <c r="IS35">
        <v>2.30225</v>
      </c>
      <c r="IT35">
        <v>1.34644</v>
      </c>
      <c r="IU35">
        <v>2.32178</v>
      </c>
      <c r="IV35">
        <v>38.2568</v>
      </c>
      <c r="IW35">
        <v>24.0262</v>
      </c>
      <c r="IX35">
        <v>18</v>
      </c>
      <c r="IY35">
        <v>501.381</v>
      </c>
      <c r="IZ35">
        <v>400.319</v>
      </c>
      <c r="JA35">
        <v>24.0934</v>
      </c>
      <c r="JB35">
        <v>27.8179</v>
      </c>
      <c r="JC35">
        <v>30.0002</v>
      </c>
      <c r="JD35">
        <v>27.7097</v>
      </c>
      <c r="JE35">
        <v>27.6469</v>
      </c>
      <c r="JF35">
        <v>8.49984</v>
      </c>
      <c r="JG35">
        <v>29.7121</v>
      </c>
      <c r="JH35">
        <v>94.4223</v>
      </c>
      <c r="JI35">
        <v>24.2327</v>
      </c>
      <c r="JJ35">
        <v>117.361</v>
      </c>
      <c r="JK35">
        <v>23.3201</v>
      </c>
      <c r="JL35">
        <v>102.113</v>
      </c>
      <c r="JM35">
        <v>102.515</v>
      </c>
    </row>
    <row r="36" spans="1:273">
      <c r="A36">
        <v>20</v>
      </c>
      <c r="B36">
        <v>1510788815.6</v>
      </c>
      <c r="C36">
        <v>95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1510788808.1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135.278834202921</v>
      </c>
      <c r="AK36">
        <v>149.3882</v>
      </c>
      <c r="AL36">
        <v>-3.40053485514957</v>
      </c>
      <c r="AM36">
        <v>64.1108677016949</v>
      </c>
      <c r="AN36">
        <f>(AP36 - AO36 + DI36*1E3/(8.314*(DK36+273.15)) * AR36/DH36 * AQ36) * DH36/(100*CV36) * 1000/(1000 - AP36)</f>
        <v>0</v>
      </c>
      <c r="AO36">
        <v>23.316180659973</v>
      </c>
      <c r="AP36">
        <v>24.7131406060606</v>
      </c>
      <c r="AQ36">
        <v>0.00133597523397604</v>
      </c>
      <c r="AR36">
        <v>117.015588663011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2.7</v>
      </c>
      <c r="CW36">
        <v>0.5</v>
      </c>
      <c r="CX36" t="s">
        <v>408</v>
      </c>
      <c r="CY36">
        <v>2</v>
      </c>
      <c r="CZ36" t="b">
        <v>1</v>
      </c>
      <c r="DA36">
        <v>1510788808.1</v>
      </c>
      <c r="DB36">
        <v>168.787333333333</v>
      </c>
      <c r="DC36">
        <v>148.203</v>
      </c>
      <c r="DD36">
        <v>24.6807703703704</v>
      </c>
      <c r="DE36">
        <v>23.3179518518519</v>
      </c>
      <c r="DF36">
        <v>163.812925925926</v>
      </c>
      <c r="DG36">
        <v>24.1708407407407</v>
      </c>
      <c r="DH36">
        <v>500.091592592593</v>
      </c>
      <c r="DI36">
        <v>90.8278703703704</v>
      </c>
      <c r="DJ36">
        <v>0.0999858481481481</v>
      </c>
      <c r="DK36">
        <v>26.7535148148148</v>
      </c>
      <c r="DL36">
        <v>27.3187259259259</v>
      </c>
      <c r="DM36">
        <v>999.9</v>
      </c>
      <c r="DN36">
        <v>0</v>
      </c>
      <c r="DO36">
        <v>0</v>
      </c>
      <c r="DP36">
        <v>9992.89814814815</v>
      </c>
      <c r="DQ36">
        <v>0</v>
      </c>
      <c r="DR36">
        <v>3.30269</v>
      </c>
      <c r="DS36">
        <v>20.5843222222222</v>
      </c>
      <c r="DT36">
        <v>173.058222222222</v>
      </c>
      <c r="DU36">
        <v>151.741185185185</v>
      </c>
      <c r="DV36">
        <v>1.36281407407407</v>
      </c>
      <c r="DW36">
        <v>148.203</v>
      </c>
      <c r="DX36">
        <v>23.3179518518519</v>
      </c>
      <c r="DY36">
        <v>2.24170111111111</v>
      </c>
      <c r="DZ36">
        <v>2.11791962962963</v>
      </c>
      <c r="EA36">
        <v>19.2634851851852</v>
      </c>
      <c r="EB36">
        <v>18.3546</v>
      </c>
      <c r="EC36">
        <v>1999.99888888889</v>
      </c>
      <c r="ED36">
        <v>0.979998</v>
      </c>
      <c r="EE36">
        <v>0.0200021</v>
      </c>
      <c r="EF36">
        <v>0</v>
      </c>
      <c r="EG36">
        <v>2.19804814814815</v>
      </c>
      <c r="EH36">
        <v>0</v>
      </c>
      <c r="EI36">
        <v>5920.70333333333</v>
      </c>
      <c r="EJ36">
        <v>17300.1333333333</v>
      </c>
      <c r="EK36">
        <v>39</v>
      </c>
      <c r="EL36">
        <v>39.6203333333333</v>
      </c>
      <c r="EM36">
        <v>38.7453333333333</v>
      </c>
      <c r="EN36">
        <v>38.437</v>
      </c>
      <c r="EO36">
        <v>38.375</v>
      </c>
      <c r="EP36">
        <v>1959.99888888889</v>
      </c>
      <c r="EQ36">
        <v>40</v>
      </c>
      <c r="ER36">
        <v>0</v>
      </c>
      <c r="ES36">
        <v>1678812419</v>
      </c>
      <c r="ET36">
        <v>0</v>
      </c>
      <c r="EU36">
        <v>2.21219615384615</v>
      </c>
      <c r="EV36">
        <v>0.0366940179300664</v>
      </c>
      <c r="EW36">
        <v>113.733675063834</v>
      </c>
      <c r="EX36">
        <v>5921.17038461538</v>
      </c>
      <c r="EY36">
        <v>15</v>
      </c>
      <c r="EZ36">
        <v>0</v>
      </c>
      <c r="FA36" t="s">
        <v>409</v>
      </c>
      <c r="FB36">
        <v>1510781724.6</v>
      </c>
      <c r="FC36">
        <v>1510781718.6</v>
      </c>
      <c r="FD36">
        <v>0</v>
      </c>
      <c r="FE36">
        <v>0.193</v>
      </c>
      <c r="FF36">
        <v>0.167</v>
      </c>
      <c r="FG36">
        <v>6.707</v>
      </c>
      <c r="FH36">
        <v>0.869</v>
      </c>
      <c r="FI36">
        <v>420</v>
      </c>
      <c r="FJ36">
        <v>32</v>
      </c>
      <c r="FK36">
        <v>0.3</v>
      </c>
      <c r="FL36">
        <v>0.13</v>
      </c>
      <c r="FM36">
        <v>1.348905</v>
      </c>
      <c r="FN36">
        <v>0.236694033771103</v>
      </c>
      <c r="FO36">
        <v>0.0234022313038736</v>
      </c>
      <c r="FP36">
        <v>1</v>
      </c>
      <c r="FQ36">
        <v>1</v>
      </c>
      <c r="FR36">
        <v>1</v>
      </c>
      <c r="FS36" t="s">
        <v>410</v>
      </c>
      <c r="FT36">
        <v>2.97222</v>
      </c>
      <c r="FU36">
        <v>2.7539</v>
      </c>
      <c r="FV36">
        <v>0.0358055</v>
      </c>
      <c r="FW36">
        <v>0.0321868</v>
      </c>
      <c r="FX36">
        <v>0.105419</v>
      </c>
      <c r="FY36">
        <v>0.102385</v>
      </c>
      <c r="FZ36">
        <v>37475.7</v>
      </c>
      <c r="GA36">
        <v>40976</v>
      </c>
      <c r="GB36">
        <v>35229.3</v>
      </c>
      <c r="GC36">
        <v>38405.8</v>
      </c>
      <c r="GD36">
        <v>44650.4</v>
      </c>
      <c r="GE36">
        <v>49768.9</v>
      </c>
      <c r="GF36">
        <v>55030.3</v>
      </c>
      <c r="GG36">
        <v>61579.8</v>
      </c>
      <c r="GH36">
        <v>1.97187</v>
      </c>
      <c r="GI36">
        <v>1.81335</v>
      </c>
      <c r="GJ36">
        <v>0.0911541</v>
      </c>
      <c r="GK36">
        <v>0</v>
      </c>
      <c r="GL36">
        <v>25.8533</v>
      </c>
      <c r="GM36">
        <v>999.9</v>
      </c>
      <c r="GN36">
        <v>54.926</v>
      </c>
      <c r="GO36">
        <v>32.227</v>
      </c>
      <c r="GP36">
        <v>29.2482</v>
      </c>
      <c r="GQ36">
        <v>55.4402</v>
      </c>
      <c r="GR36">
        <v>48.1851</v>
      </c>
      <c r="GS36">
        <v>1</v>
      </c>
      <c r="GT36">
        <v>0.0492835</v>
      </c>
      <c r="GU36">
        <v>0.343135</v>
      </c>
      <c r="GV36">
        <v>20.1145</v>
      </c>
      <c r="GW36">
        <v>5.19618</v>
      </c>
      <c r="GX36">
        <v>12.0041</v>
      </c>
      <c r="GY36">
        <v>4.97495</v>
      </c>
      <c r="GZ36">
        <v>3.29348</v>
      </c>
      <c r="HA36">
        <v>9999</v>
      </c>
      <c r="HB36">
        <v>9999</v>
      </c>
      <c r="HC36">
        <v>9999</v>
      </c>
      <c r="HD36">
        <v>999.9</v>
      </c>
      <c r="HE36">
        <v>1.86356</v>
      </c>
      <c r="HF36">
        <v>1.86844</v>
      </c>
      <c r="HG36">
        <v>1.86823</v>
      </c>
      <c r="HH36">
        <v>1.86935</v>
      </c>
      <c r="HI36">
        <v>1.87012</v>
      </c>
      <c r="HJ36">
        <v>1.86618</v>
      </c>
      <c r="HK36">
        <v>1.86725</v>
      </c>
      <c r="HL36">
        <v>1.86862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4.826</v>
      </c>
      <c r="IA36">
        <v>0.5114</v>
      </c>
      <c r="IB36">
        <v>4.00718980108695</v>
      </c>
      <c r="IC36">
        <v>0.0057595372652325</v>
      </c>
      <c r="ID36">
        <v>9.86007892650461e-07</v>
      </c>
      <c r="IE36">
        <v>-6.54605500343952e-10</v>
      </c>
      <c r="IF36">
        <v>-0.00447537401453317</v>
      </c>
      <c r="IG36">
        <v>-0.0225030831772305</v>
      </c>
      <c r="IH36">
        <v>0.00251729176796863</v>
      </c>
      <c r="II36">
        <v>-2.92013266862578e-05</v>
      </c>
      <c r="IJ36">
        <v>-3</v>
      </c>
      <c r="IK36">
        <v>1614</v>
      </c>
      <c r="IL36">
        <v>1</v>
      </c>
      <c r="IM36">
        <v>27</v>
      </c>
      <c r="IN36">
        <v>118.2</v>
      </c>
      <c r="IO36">
        <v>118.3</v>
      </c>
      <c r="IP36">
        <v>0.391846</v>
      </c>
      <c r="IQ36">
        <v>2.65747</v>
      </c>
      <c r="IR36">
        <v>1.54785</v>
      </c>
      <c r="IS36">
        <v>2.30225</v>
      </c>
      <c r="IT36">
        <v>1.34644</v>
      </c>
      <c r="IU36">
        <v>2.45728</v>
      </c>
      <c r="IV36">
        <v>38.2568</v>
      </c>
      <c r="IW36">
        <v>24.035</v>
      </c>
      <c r="IX36">
        <v>18</v>
      </c>
      <c r="IY36">
        <v>501.44</v>
      </c>
      <c r="IZ36">
        <v>400.31</v>
      </c>
      <c r="JA36">
        <v>24.2387</v>
      </c>
      <c r="JB36">
        <v>27.8226</v>
      </c>
      <c r="JC36">
        <v>30</v>
      </c>
      <c r="JD36">
        <v>27.7144</v>
      </c>
      <c r="JE36">
        <v>27.6516</v>
      </c>
      <c r="JF36">
        <v>7.8237</v>
      </c>
      <c r="JG36">
        <v>29.7121</v>
      </c>
      <c r="JH36">
        <v>94.4223</v>
      </c>
      <c r="JI36">
        <v>24.3504</v>
      </c>
      <c r="JJ36">
        <v>97.0696</v>
      </c>
      <c r="JK36">
        <v>23.2975</v>
      </c>
      <c r="JL36">
        <v>102.111</v>
      </c>
      <c r="JM36">
        <v>102.514</v>
      </c>
    </row>
    <row r="37" spans="1:273">
      <c r="A37">
        <v>21</v>
      </c>
      <c r="B37">
        <v>1510788820.6</v>
      </c>
      <c r="C37">
        <v>100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1510788812.81429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119.049802214755</v>
      </c>
      <c r="AK37">
        <v>132.859993939394</v>
      </c>
      <c r="AL37">
        <v>-3.29971544095635</v>
      </c>
      <c r="AM37">
        <v>64.1108677016949</v>
      </c>
      <c r="AN37">
        <f>(AP37 - AO37 + DI37*1E3/(8.314*(DK37+273.15)) * AR37/DH37 * AQ37) * DH37/(100*CV37) * 1000/(1000 - AP37)</f>
        <v>0</v>
      </c>
      <c r="AO37">
        <v>23.3206743913148</v>
      </c>
      <c r="AP37">
        <v>24.7342957575758</v>
      </c>
      <c r="AQ37">
        <v>0.000821357403748187</v>
      </c>
      <c r="AR37">
        <v>117.015588663011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2.7</v>
      </c>
      <c r="CW37">
        <v>0.5</v>
      </c>
      <c r="CX37" t="s">
        <v>408</v>
      </c>
      <c r="CY37">
        <v>2</v>
      </c>
      <c r="CZ37" t="b">
        <v>1</v>
      </c>
      <c r="DA37">
        <v>1510788812.81429</v>
      </c>
      <c r="DB37">
        <v>153.3245</v>
      </c>
      <c r="DC37">
        <v>132.746678571429</v>
      </c>
      <c r="DD37">
        <v>24.7028642857143</v>
      </c>
      <c r="DE37">
        <v>23.3184142857143</v>
      </c>
      <c r="DF37">
        <v>148.442642857143</v>
      </c>
      <c r="DG37">
        <v>24.1919285714286</v>
      </c>
      <c r="DH37">
        <v>500.081642857143</v>
      </c>
      <c r="DI37">
        <v>90.8275571428571</v>
      </c>
      <c r="DJ37">
        <v>0.0999614357142857</v>
      </c>
      <c r="DK37">
        <v>26.7671964285714</v>
      </c>
      <c r="DL37">
        <v>27.3349464285714</v>
      </c>
      <c r="DM37">
        <v>999.9</v>
      </c>
      <c r="DN37">
        <v>0</v>
      </c>
      <c r="DO37">
        <v>0</v>
      </c>
      <c r="DP37">
        <v>9995.67535714286</v>
      </c>
      <c r="DQ37">
        <v>0</v>
      </c>
      <c r="DR37">
        <v>3.30718071428571</v>
      </c>
      <c r="DS37">
        <v>20.5778785714286</v>
      </c>
      <c r="DT37">
        <v>157.207678571429</v>
      </c>
      <c r="DU37">
        <v>135.915892857143</v>
      </c>
      <c r="DV37">
        <v>1.38444678571429</v>
      </c>
      <c r="DW37">
        <v>132.746678571429</v>
      </c>
      <c r="DX37">
        <v>23.3184142857143</v>
      </c>
      <c r="DY37">
        <v>2.24370035714286</v>
      </c>
      <c r="DZ37">
        <v>2.11795392857143</v>
      </c>
      <c r="EA37">
        <v>19.2777928571429</v>
      </c>
      <c r="EB37">
        <v>18.3548607142857</v>
      </c>
      <c r="EC37">
        <v>1999.99785714286</v>
      </c>
      <c r="ED37">
        <v>0.979998</v>
      </c>
      <c r="EE37">
        <v>0.0200021</v>
      </c>
      <c r="EF37">
        <v>0</v>
      </c>
      <c r="EG37">
        <v>2.22017857142857</v>
      </c>
      <c r="EH37">
        <v>0</v>
      </c>
      <c r="EI37">
        <v>5929.77142857143</v>
      </c>
      <c r="EJ37">
        <v>17300.1107142857</v>
      </c>
      <c r="EK37">
        <v>39</v>
      </c>
      <c r="EL37">
        <v>39.625</v>
      </c>
      <c r="EM37">
        <v>38.75</v>
      </c>
      <c r="EN37">
        <v>38.4415</v>
      </c>
      <c r="EO37">
        <v>38.375</v>
      </c>
      <c r="EP37">
        <v>1959.99785714286</v>
      </c>
      <c r="EQ37">
        <v>40</v>
      </c>
      <c r="ER37">
        <v>0</v>
      </c>
      <c r="ES37">
        <v>1678812423.8</v>
      </c>
      <c r="ET37">
        <v>0</v>
      </c>
      <c r="EU37">
        <v>2.22353846153846</v>
      </c>
      <c r="EV37">
        <v>-0.014160688022617</v>
      </c>
      <c r="EW37">
        <v>119.433846238968</v>
      </c>
      <c r="EX37">
        <v>5930.46384615385</v>
      </c>
      <c r="EY37">
        <v>15</v>
      </c>
      <c r="EZ37">
        <v>0</v>
      </c>
      <c r="FA37" t="s">
        <v>409</v>
      </c>
      <c r="FB37">
        <v>1510781724.6</v>
      </c>
      <c r="FC37">
        <v>1510781718.6</v>
      </c>
      <c r="FD37">
        <v>0</v>
      </c>
      <c r="FE37">
        <v>0.193</v>
      </c>
      <c r="FF37">
        <v>0.167</v>
      </c>
      <c r="FG37">
        <v>6.707</v>
      </c>
      <c r="FH37">
        <v>0.869</v>
      </c>
      <c r="FI37">
        <v>420</v>
      </c>
      <c r="FJ37">
        <v>32</v>
      </c>
      <c r="FK37">
        <v>0.3</v>
      </c>
      <c r="FL37">
        <v>0.13</v>
      </c>
      <c r="FM37">
        <v>1.372766</v>
      </c>
      <c r="FN37">
        <v>0.281086378986865</v>
      </c>
      <c r="FO37">
        <v>0.0271842327278148</v>
      </c>
      <c r="FP37">
        <v>1</v>
      </c>
      <c r="FQ37">
        <v>1</v>
      </c>
      <c r="FR37">
        <v>1</v>
      </c>
      <c r="FS37" t="s">
        <v>410</v>
      </c>
      <c r="FT37">
        <v>2.97226</v>
      </c>
      <c r="FU37">
        <v>2.75373</v>
      </c>
      <c r="FV37">
        <v>0.0319403</v>
      </c>
      <c r="FW37">
        <v>0.0281143</v>
      </c>
      <c r="FX37">
        <v>0.105478</v>
      </c>
      <c r="FY37">
        <v>0.1024</v>
      </c>
      <c r="FZ37">
        <v>37625.4</v>
      </c>
      <c r="GA37">
        <v>41147.7</v>
      </c>
      <c r="GB37">
        <v>35228.9</v>
      </c>
      <c r="GC37">
        <v>38405.2</v>
      </c>
      <c r="GD37">
        <v>44647.2</v>
      </c>
      <c r="GE37">
        <v>49767.7</v>
      </c>
      <c r="GF37">
        <v>55030.2</v>
      </c>
      <c r="GG37">
        <v>61579.5</v>
      </c>
      <c r="GH37">
        <v>1.97175</v>
      </c>
      <c r="GI37">
        <v>1.8134</v>
      </c>
      <c r="GJ37">
        <v>0.0928268</v>
      </c>
      <c r="GK37">
        <v>0</v>
      </c>
      <c r="GL37">
        <v>25.856</v>
      </c>
      <c r="GM37">
        <v>999.9</v>
      </c>
      <c r="GN37">
        <v>54.926</v>
      </c>
      <c r="GO37">
        <v>32.227</v>
      </c>
      <c r="GP37">
        <v>29.2495</v>
      </c>
      <c r="GQ37">
        <v>55.5702</v>
      </c>
      <c r="GR37">
        <v>48.742</v>
      </c>
      <c r="GS37">
        <v>1</v>
      </c>
      <c r="GT37">
        <v>0.0497459</v>
      </c>
      <c r="GU37">
        <v>0.342522</v>
      </c>
      <c r="GV37">
        <v>20.1147</v>
      </c>
      <c r="GW37">
        <v>5.19662</v>
      </c>
      <c r="GX37">
        <v>12.0047</v>
      </c>
      <c r="GY37">
        <v>4.9752</v>
      </c>
      <c r="GZ37">
        <v>3.29345</v>
      </c>
      <c r="HA37">
        <v>9999</v>
      </c>
      <c r="HB37">
        <v>9999</v>
      </c>
      <c r="HC37">
        <v>9999</v>
      </c>
      <c r="HD37">
        <v>999.9</v>
      </c>
      <c r="HE37">
        <v>1.86357</v>
      </c>
      <c r="HF37">
        <v>1.86843</v>
      </c>
      <c r="HG37">
        <v>1.86819</v>
      </c>
      <c r="HH37">
        <v>1.86935</v>
      </c>
      <c r="HI37">
        <v>1.87012</v>
      </c>
      <c r="HJ37">
        <v>1.86616</v>
      </c>
      <c r="HK37">
        <v>1.86728</v>
      </c>
      <c r="HL37">
        <v>1.8686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4.731</v>
      </c>
      <c r="IA37">
        <v>0.5125</v>
      </c>
      <c r="IB37">
        <v>4.00718980108695</v>
      </c>
      <c r="IC37">
        <v>0.0057595372652325</v>
      </c>
      <c r="ID37">
        <v>9.86007892650461e-07</v>
      </c>
      <c r="IE37">
        <v>-6.54605500343952e-10</v>
      </c>
      <c r="IF37">
        <v>-0.00447537401453317</v>
      </c>
      <c r="IG37">
        <v>-0.0225030831772305</v>
      </c>
      <c r="IH37">
        <v>0.00251729176796863</v>
      </c>
      <c r="II37">
        <v>-2.92013266862578e-05</v>
      </c>
      <c r="IJ37">
        <v>-3</v>
      </c>
      <c r="IK37">
        <v>1614</v>
      </c>
      <c r="IL37">
        <v>1</v>
      </c>
      <c r="IM37">
        <v>27</v>
      </c>
      <c r="IN37">
        <v>118.3</v>
      </c>
      <c r="IO37">
        <v>118.4</v>
      </c>
      <c r="IP37">
        <v>0.354004</v>
      </c>
      <c r="IQ37">
        <v>2.67212</v>
      </c>
      <c r="IR37">
        <v>1.54785</v>
      </c>
      <c r="IS37">
        <v>2.30225</v>
      </c>
      <c r="IT37">
        <v>1.34644</v>
      </c>
      <c r="IU37">
        <v>2.37549</v>
      </c>
      <c r="IV37">
        <v>38.2812</v>
      </c>
      <c r="IW37">
        <v>24.035</v>
      </c>
      <c r="IX37">
        <v>18</v>
      </c>
      <c r="IY37">
        <v>501.399</v>
      </c>
      <c r="IZ37">
        <v>400.37</v>
      </c>
      <c r="JA37">
        <v>24.367</v>
      </c>
      <c r="JB37">
        <v>27.8274</v>
      </c>
      <c r="JC37">
        <v>30.0003</v>
      </c>
      <c r="JD37">
        <v>27.7191</v>
      </c>
      <c r="JE37">
        <v>27.6563</v>
      </c>
      <c r="JF37">
        <v>7.05465</v>
      </c>
      <c r="JG37">
        <v>29.7121</v>
      </c>
      <c r="JH37">
        <v>94.4223</v>
      </c>
      <c r="JI37">
        <v>24.4486</v>
      </c>
      <c r="JJ37">
        <v>83.5997</v>
      </c>
      <c r="JK37">
        <v>23.2661</v>
      </c>
      <c r="JL37">
        <v>102.11</v>
      </c>
      <c r="JM37">
        <v>102.514</v>
      </c>
    </row>
    <row r="38" spans="1:273">
      <c r="A38">
        <v>22</v>
      </c>
      <c r="B38">
        <v>1510788825.6</v>
      </c>
      <c r="C38">
        <v>105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1510788818.1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102.08182100983</v>
      </c>
      <c r="AK38">
        <v>116.270345454545</v>
      </c>
      <c r="AL38">
        <v>-3.32295339306981</v>
      </c>
      <c r="AM38">
        <v>64.1108677016949</v>
      </c>
      <c r="AN38">
        <f>(AP38 - AO38 + DI38*1E3/(8.314*(DK38+273.15)) * AR38/DH38 * AQ38) * DH38/(100*CV38) * 1000/(1000 - AP38)</f>
        <v>0</v>
      </c>
      <c r="AO38">
        <v>23.3238873205644</v>
      </c>
      <c r="AP38">
        <v>24.7485478787879</v>
      </c>
      <c r="AQ38">
        <v>0.000330846336690934</v>
      </c>
      <c r="AR38">
        <v>117.015588663011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2.7</v>
      </c>
      <c r="CW38">
        <v>0.5</v>
      </c>
      <c r="CX38" t="s">
        <v>408</v>
      </c>
      <c r="CY38">
        <v>2</v>
      </c>
      <c r="CZ38" t="b">
        <v>1</v>
      </c>
      <c r="DA38">
        <v>1510788818.1</v>
      </c>
      <c r="DB38">
        <v>136.070444444444</v>
      </c>
      <c r="DC38">
        <v>115.349874074074</v>
      </c>
      <c r="DD38">
        <v>24.7250222222222</v>
      </c>
      <c r="DE38">
        <v>23.3195333333333</v>
      </c>
      <c r="DF38">
        <v>131.291407407407</v>
      </c>
      <c r="DG38">
        <v>24.2130666666667</v>
      </c>
      <c r="DH38">
        <v>500.084740740741</v>
      </c>
      <c r="DI38">
        <v>90.8271185185185</v>
      </c>
      <c r="DJ38">
        <v>0.0999706333333333</v>
      </c>
      <c r="DK38">
        <v>26.7853185185185</v>
      </c>
      <c r="DL38">
        <v>27.3601777777778</v>
      </c>
      <c r="DM38">
        <v>999.9</v>
      </c>
      <c r="DN38">
        <v>0</v>
      </c>
      <c r="DO38">
        <v>0</v>
      </c>
      <c r="DP38">
        <v>9994.54111111111</v>
      </c>
      <c r="DQ38">
        <v>0</v>
      </c>
      <c r="DR38">
        <v>3.30984</v>
      </c>
      <c r="DS38">
        <v>20.7205888888889</v>
      </c>
      <c r="DT38">
        <v>139.519814814815</v>
      </c>
      <c r="DU38">
        <v>118.103833333333</v>
      </c>
      <c r="DV38">
        <v>1.40547666666667</v>
      </c>
      <c r="DW38">
        <v>115.349874074074</v>
      </c>
      <c r="DX38">
        <v>23.3195333333333</v>
      </c>
      <c r="DY38">
        <v>2.24570259259259</v>
      </c>
      <c r="DZ38">
        <v>2.1180462962963</v>
      </c>
      <c r="EA38">
        <v>19.2921148148148</v>
      </c>
      <c r="EB38">
        <v>18.3555555555556</v>
      </c>
      <c r="EC38">
        <v>1999.99592592593</v>
      </c>
      <c r="ED38">
        <v>0.979998</v>
      </c>
      <c r="EE38">
        <v>0.0200021</v>
      </c>
      <c r="EF38">
        <v>0</v>
      </c>
      <c r="EG38">
        <v>2.21105555555556</v>
      </c>
      <c r="EH38">
        <v>0</v>
      </c>
      <c r="EI38">
        <v>5940.3662962963</v>
      </c>
      <c r="EJ38">
        <v>17300.0888888889</v>
      </c>
      <c r="EK38">
        <v>39.0068888888889</v>
      </c>
      <c r="EL38">
        <v>39.625</v>
      </c>
      <c r="EM38">
        <v>38.75</v>
      </c>
      <c r="EN38">
        <v>38.4463333333333</v>
      </c>
      <c r="EO38">
        <v>38.375</v>
      </c>
      <c r="EP38">
        <v>1959.99592592593</v>
      </c>
      <c r="EQ38">
        <v>40</v>
      </c>
      <c r="ER38">
        <v>0</v>
      </c>
      <c r="ES38">
        <v>1678812428.6</v>
      </c>
      <c r="ET38">
        <v>0</v>
      </c>
      <c r="EU38">
        <v>2.20691538461538</v>
      </c>
      <c r="EV38">
        <v>-0.49314871497723</v>
      </c>
      <c r="EW38">
        <v>121.914529918957</v>
      </c>
      <c r="EX38">
        <v>5940.11769230769</v>
      </c>
      <c r="EY38">
        <v>15</v>
      </c>
      <c r="EZ38">
        <v>0</v>
      </c>
      <c r="FA38" t="s">
        <v>409</v>
      </c>
      <c r="FB38">
        <v>1510781724.6</v>
      </c>
      <c r="FC38">
        <v>1510781718.6</v>
      </c>
      <c r="FD38">
        <v>0</v>
      </c>
      <c r="FE38">
        <v>0.193</v>
      </c>
      <c r="FF38">
        <v>0.167</v>
      </c>
      <c r="FG38">
        <v>6.707</v>
      </c>
      <c r="FH38">
        <v>0.869</v>
      </c>
      <c r="FI38">
        <v>420</v>
      </c>
      <c r="FJ38">
        <v>32</v>
      </c>
      <c r="FK38">
        <v>0.3</v>
      </c>
      <c r="FL38">
        <v>0.13</v>
      </c>
      <c r="FM38">
        <v>1.39333025</v>
      </c>
      <c r="FN38">
        <v>0.235744727954971</v>
      </c>
      <c r="FO38">
        <v>0.0230865792710289</v>
      </c>
      <c r="FP38">
        <v>1</v>
      </c>
      <c r="FQ38">
        <v>1</v>
      </c>
      <c r="FR38">
        <v>1</v>
      </c>
      <c r="FS38" t="s">
        <v>410</v>
      </c>
      <c r="FT38">
        <v>2.97216</v>
      </c>
      <c r="FU38">
        <v>2.75391</v>
      </c>
      <c r="FV38">
        <v>0.0279819</v>
      </c>
      <c r="FW38">
        <v>0.0239574</v>
      </c>
      <c r="FX38">
        <v>0.105516</v>
      </c>
      <c r="FY38">
        <v>0.102405</v>
      </c>
      <c r="FZ38">
        <v>37778.7</v>
      </c>
      <c r="GA38">
        <v>41323.3</v>
      </c>
      <c r="GB38">
        <v>35228.5</v>
      </c>
      <c r="GC38">
        <v>38404.9</v>
      </c>
      <c r="GD38">
        <v>44644.7</v>
      </c>
      <c r="GE38">
        <v>49766.5</v>
      </c>
      <c r="GF38">
        <v>55029.6</v>
      </c>
      <c r="GG38">
        <v>61578.6</v>
      </c>
      <c r="GH38">
        <v>1.97165</v>
      </c>
      <c r="GI38">
        <v>1.81323</v>
      </c>
      <c r="GJ38">
        <v>0.0943765</v>
      </c>
      <c r="GK38">
        <v>0</v>
      </c>
      <c r="GL38">
        <v>25.8586</v>
      </c>
      <c r="GM38">
        <v>999.9</v>
      </c>
      <c r="GN38">
        <v>54.926</v>
      </c>
      <c r="GO38">
        <v>32.257</v>
      </c>
      <c r="GP38">
        <v>29.2976</v>
      </c>
      <c r="GQ38">
        <v>55.3702</v>
      </c>
      <c r="GR38">
        <v>48.6178</v>
      </c>
      <c r="GS38">
        <v>1</v>
      </c>
      <c r="GT38">
        <v>0.0500407</v>
      </c>
      <c r="GU38">
        <v>0.370645</v>
      </c>
      <c r="GV38">
        <v>20.1146</v>
      </c>
      <c r="GW38">
        <v>5.19692</v>
      </c>
      <c r="GX38">
        <v>12.0041</v>
      </c>
      <c r="GY38">
        <v>4.9752</v>
      </c>
      <c r="GZ38">
        <v>3.29363</v>
      </c>
      <c r="HA38">
        <v>9999</v>
      </c>
      <c r="HB38">
        <v>9999</v>
      </c>
      <c r="HC38">
        <v>9999</v>
      </c>
      <c r="HD38">
        <v>999.9</v>
      </c>
      <c r="HE38">
        <v>1.86356</v>
      </c>
      <c r="HF38">
        <v>1.86844</v>
      </c>
      <c r="HG38">
        <v>1.86817</v>
      </c>
      <c r="HH38">
        <v>1.86935</v>
      </c>
      <c r="HI38">
        <v>1.87012</v>
      </c>
      <c r="HJ38">
        <v>1.86617</v>
      </c>
      <c r="HK38">
        <v>1.86727</v>
      </c>
      <c r="HL38">
        <v>1.86859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4.635</v>
      </c>
      <c r="IA38">
        <v>0.513</v>
      </c>
      <c r="IB38">
        <v>4.00718980108695</v>
      </c>
      <c r="IC38">
        <v>0.0057595372652325</v>
      </c>
      <c r="ID38">
        <v>9.86007892650461e-07</v>
      </c>
      <c r="IE38">
        <v>-6.54605500343952e-10</v>
      </c>
      <c r="IF38">
        <v>-0.00447537401453317</v>
      </c>
      <c r="IG38">
        <v>-0.0225030831772305</v>
      </c>
      <c r="IH38">
        <v>0.00251729176796863</v>
      </c>
      <c r="II38">
        <v>-2.92013266862578e-05</v>
      </c>
      <c r="IJ38">
        <v>-3</v>
      </c>
      <c r="IK38">
        <v>1614</v>
      </c>
      <c r="IL38">
        <v>1</v>
      </c>
      <c r="IM38">
        <v>27</v>
      </c>
      <c r="IN38">
        <v>118.3</v>
      </c>
      <c r="IO38">
        <v>118.5</v>
      </c>
      <c r="IP38">
        <v>0.318604</v>
      </c>
      <c r="IQ38">
        <v>2.67334</v>
      </c>
      <c r="IR38">
        <v>1.54785</v>
      </c>
      <c r="IS38">
        <v>2.30225</v>
      </c>
      <c r="IT38">
        <v>1.34644</v>
      </c>
      <c r="IU38">
        <v>2.3877</v>
      </c>
      <c r="IV38">
        <v>38.2812</v>
      </c>
      <c r="IW38">
        <v>24.035</v>
      </c>
      <c r="IX38">
        <v>18</v>
      </c>
      <c r="IY38">
        <v>501.372</v>
      </c>
      <c r="IZ38">
        <v>400.304</v>
      </c>
      <c r="JA38">
        <v>24.4662</v>
      </c>
      <c r="JB38">
        <v>27.8313</v>
      </c>
      <c r="JC38">
        <v>30.0004</v>
      </c>
      <c r="JD38">
        <v>27.7236</v>
      </c>
      <c r="JE38">
        <v>27.6607</v>
      </c>
      <c r="JF38">
        <v>6.35488</v>
      </c>
      <c r="JG38">
        <v>29.7121</v>
      </c>
      <c r="JH38">
        <v>94.4223</v>
      </c>
      <c r="JI38">
        <v>24.5291</v>
      </c>
      <c r="JJ38">
        <v>63.4761</v>
      </c>
      <c r="JK38">
        <v>23.2318</v>
      </c>
      <c r="JL38">
        <v>102.109</v>
      </c>
      <c r="JM38">
        <v>102.512</v>
      </c>
    </row>
    <row r="39" spans="1:273">
      <c r="A39">
        <v>23</v>
      </c>
      <c r="B39">
        <v>1510788830.6</v>
      </c>
      <c r="C39">
        <v>110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1510788822.81429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84.9390462702182</v>
      </c>
      <c r="AK39">
        <v>99.5148163636363</v>
      </c>
      <c r="AL39">
        <v>-3.35975628628929</v>
      </c>
      <c r="AM39">
        <v>64.1108677016949</v>
      </c>
      <c r="AN39">
        <f>(AP39 - AO39 + DI39*1E3/(8.314*(DK39+273.15)) * AR39/DH39 * AQ39) * DH39/(100*CV39) * 1000/(1000 - AP39)</f>
        <v>0</v>
      </c>
      <c r="AO39">
        <v>23.3265698554037</v>
      </c>
      <c r="AP39">
        <v>24.7595254545454</v>
      </c>
      <c r="AQ39">
        <v>0.000203734669036017</v>
      </c>
      <c r="AR39">
        <v>117.015588663011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2.7</v>
      </c>
      <c r="CW39">
        <v>0.5</v>
      </c>
      <c r="CX39" t="s">
        <v>408</v>
      </c>
      <c r="CY39">
        <v>2</v>
      </c>
      <c r="CZ39" t="b">
        <v>1</v>
      </c>
      <c r="DA39">
        <v>1510788822.81429</v>
      </c>
      <c r="DB39">
        <v>120.757471428571</v>
      </c>
      <c r="DC39">
        <v>99.86605</v>
      </c>
      <c r="DD39">
        <v>24.7404821428571</v>
      </c>
      <c r="DE39">
        <v>23.3225428571429</v>
      </c>
      <c r="DF39">
        <v>116.069364285714</v>
      </c>
      <c r="DG39">
        <v>24.227825</v>
      </c>
      <c r="DH39">
        <v>500.084928571429</v>
      </c>
      <c r="DI39">
        <v>90.8268142857143</v>
      </c>
      <c r="DJ39">
        <v>0.0999969357142857</v>
      </c>
      <c r="DK39">
        <v>26.8034142857143</v>
      </c>
      <c r="DL39">
        <v>27.3861857142857</v>
      </c>
      <c r="DM39">
        <v>999.9</v>
      </c>
      <c r="DN39">
        <v>0</v>
      </c>
      <c r="DO39">
        <v>0</v>
      </c>
      <c r="DP39">
        <v>9996.70178571429</v>
      </c>
      <c r="DQ39">
        <v>0</v>
      </c>
      <c r="DR39">
        <v>3.30984</v>
      </c>
      <c r="DS39">
        <v>20.891425</v>
      </c>
      <c r="DT39">
        <v>123.820617857143</v>
      </c>
      <c r="DU39">
        <v>102.250682142857</v>
      </c>
      <c r="DV39">
        <v>1.4179375</v>
      </c>
      <c r="DW39">
        <v>99.86605</v>
      </c>
      <c r="DX39">
        <v>23.3225428571429</v>
      </c>
      <c r="DY39">
        <v>2.2471</v>
      </c>
      <c r="DZ39">
        <v>2.1183125</v>
      </c>
      <c r="EA39">
        <v>19.3021035714286</v>
      </c>
      <c r="EB39">
        <v>18.35755</v>
      </c>
      <c r="EC39">
        <v>1999.98785714286</v>
      </c>
      <c r="ED39">
        <v>0.979998</v>
      </c>
      <c r="EE39">
        <v>0.0200021</v>
      </c>
      <c r="EF39">
        <v>0</v>
      </c>
      <c r="EG39">
        <v>2.22982142857143</v>
      </c>
      <c r="EH39">
        <v>0</v>
      </c>
      <c r="EI39">
        <v>5950.18</v>
      </c>
      <c r="EJ39">
        <v>17300.0178571429</v>
      </c>
      <c r="EK39">
        <v>39.0155</v>
      </c>
      <c r="EL39">
        <v>39.625</v>
      </c>
      <c r="EM39">
        <v>38.75</v>
      </c>
      <c r="EN39">
        <v>38.45725</v>
      </c>
      <c r="EO39">
        <v>38.375</v>
      </c>
      <c r="EP39">
        <v>1959.98785714286</v>
      </c>
      <c r="EQ39">
        <v>40</v>
      </c>
      <c r="ER39">
        <v>0</v>
      </c>
      <c r="ES39">
        <v>1678812434</v>
      </c>
      <c r="ET39">
        <v>0</v>
      </c>
      <c r="EU39">
        <v>2.22348</v>
      </c>
      <c r="EV39">
        <v>-0.0671076874576959</v>
      </c>
      <c r="EW39">
        <v>127.722307496703</v>
      </c>
      <c r="EX39">
        <v>5951.98</v>
      </c>
      <c r="EY39">
        <v>15</v>
      </c>
      <c r="EZ39">
        <v>0</v>
      </c>
      <c r="FA39" t="s">
        <v>409</v>
      </c>
      <c r="FB39">
        <v>1510781724.6</v>
      </c>
      <c r="FC39">
        <v>1510781718.6</v>
      </c>
      <c r="FD39">
        <v>0</v>
      </c>
      <c r="FE39">
        <v>0.193</v>
      </c>
      <c r="FF39">
        <v>0.167</v>
      </c>
      <c r="FG39">
        <v>6.707</v>
      </c>
      <c r="FH39">
        <v>0.869</v>
      </c>
      <c r="FI39">
        <v>420</v>
      </c>
      <c r="FJ39">
        <v>32</v>
      </c>
      <c r="FK39">
        <v>0.3</v>
      </c>
      <c r="FL39">
        <v>0.13</v>
      </c>
      <c r="FM39">
        <v>1.40754975</v>
      </c>
      <c r="FN39">
        <v>0.175256172607877</v>
      </c>
      <c r="FO39">
        <v>0.0171565090399387</v>
      </c>
      <c r="FP39">
        <v>1</v>
      </c>
      <c r="FQ39">
        <v>1</v>
      </c>
      <c r="FR39">
        <v>1</v>
      </c>
      <c r="FS39" t="s">
        <v>410</v>
      </c>
      <c r="FT39">
        <v>2.97231</v>
      </c>
      <c r="FU39">
        <v>2.75379</v>
      </c>
      <c r="FV39">
        <v>0.0239008</v>
      </c>
      <c r="FW39">
        <v>0.0196249</v>
      </c>
      <c r="FX39">
        <v>0.105545</v>
      </c>
      <c r="FY39">
        <v>0.102402</v>
      </c>
      <c r="FZ39">
        <v>37936.7</v>
      </c>
      <c r="GA39">
        <v>41506.2</v>
      </c>
      <c r="GB39">
        <v>35228</v>
      </c>
      <c r="GC39">
        <v>38404.5</v>
      </c>
      <c r="GD39">
        <v>44642.6</v>
      </c>
      <c r="GE39">
        <v>49766.4</v>
      </c>
      <c r="GF39">
        <v>55028.9</v>
      </c>
      <c r="GG39">
        <v>61578.3</v>
      </c>
      <c r="GH39">
        <v>1.97152</v>
      </c>
      <c r="GI39">
        <v>1.81308</v>
      </c>
      <c r="GJ39">
        <v>0.0952296</v>
      </c>
      <c r="GK39">
        <v>0</v>
      </c>
      <c r="GL39">
        <v>25.863</v>
      </c>
      <c r="GM39">
        <v>999.9</v>
      </c>
      <c r="GN39">
        <v>54.902</v>
      </c>
      <c r="GO39">
        <v>32.237</v>
      </c>
      <c r="GP39">
        <v>29.2525</v>
      </c>
      <c r="GQ39">
        <v>55.2302</v>
      </c>
      <c r="GR39">
        <v>48.4095</v>
      </c>
      <c r="GS39">
        <v>1</v>
      </c>
      <c r="GT39">
        <v>0.0505945</v>
      </c>
      <c r="GU39">
        <v>0.413701</v>
      </c>
      <c r="GV39">
        <v>20.1148</v>
      </c>
      <c r="GW39">
        <v>5.19707</v>
      </c>
      <c r="GX39">
        <v>12.0043</v>
      </c>
      <c r="GY39">
        <v>4.9752</v>
      </c>
      <c r="GZ39">
        <v>3.29345</v>
      </c>
      <c r="HA39">
        <v>9999</v>
      </c>
      <c r="HB39">
        <v>9999</v>
      </c>
      <c r="HC39">
        <v>9999</v>
      </c>
      <c r="HD39">
        <v>999.9</v>
      </c>
      <c r="HE39">
        <v>1.86356</v>
      </c>
      <c r="HF39">
        <v>1.86844</v>
      </c>
      <c r="HG39">
        <v>1.86824</v>
      </c>
      <c r="HH39">
        <v>1.86935</v>
      </c>
      <c r="HI39">
        <v>1.87013</v>
      </c>
      <c r="HJ39">
        <v>1.86618</v>
      </c>
      <c r="HK39">
        <v>1.86726</v>
      </c>
      <c r="HL39">
        <v>1.86861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4.538</v>
      </c>
      <c r="IA39">
        <v>0.5136</v>
      </c>
      <c r="IB39">
        <v>4.00718980108695</v>
      </c>
      <c r="IC39">
        <v>0.0057595372652325</v>
      </c>
      <c r="ID39">
        <v>9.86007892650461e-07</v>
      </c>
      <c r="IE39">
        <v>-6.54605500343952e-10</v>
      </c>
      <c r="IF39">
        <v>-0.00447537401453317</v>
      </c>
      <c r="IG39">
        <v>-0.0225030831772305</v>
      </c>
      <c r="IH39">
        <v>0.00251729176796863</v>
      </c>
      <c r="II39">
        <v>-2.92013266862578e-05</v>
      </c>
      <c r="IJ39">
        <v>-3</v>
      </c>
      <c r="IK39">
        <v>1614</v>
      </c>
      <c r="IL39">
        <v>1</v>
      </c>
      <c r="IM39">
        <v>27</v>
      </c>
      <c r="IN39">
        <v>118.4</v>
      </c>
      <c r="IO39">
        <v>118.5</v>
      </c>
      <c r="IP39">
        <v>0.279541</v>
      </c>
      <c r="IQ39">
        <v>2.67822</v>
      </c>
      <c r="IR39">
        <v>1.54785</v>
      </c>
      <c r="IS39">
        <v>2.30225</v>
      </c>
      <c r="IT39">
        <v>1.34644</v>
      </c>
      <c r="IU39">
        <v>2.47681</v>
      </c>
      <c r="IV39">
        <v>38.2812</v>
      </c>
      <c r="IW39">
        <v>24.035</v>
      </c>
      <c r="IX39">
        <v>18</v>
      </c>
      <c r="IY39">
        <v>501.333</v>
      </c>
      <c r="IZ39">
        <v>400.255</v>
      </c>
      <c r="JA39">
        <v>24.5513</v>
      </c>
      <c r="JB39">
        <v>27.8362</v>
      </c>
      <c r="JC39">
        <v>30.0004</v>
      </c>
      <c r="JD39">
        <v>27.7285</v>
      </c>
      <c r="JE39">
        <v>27.6656</v>
      </c>
      <c r="JF39">
        <v>5.57621</v>
      </c>
      <c r="JG39">
        <v>29.9954</v>
      </c>
      <c r="JH39">
        <v>94.4223</v>
      </c>
      <c r="JI39">
        <v>24.589</v>
      </c>
      <c r="JJ39">
        <v>49.8937</v>
      </c>
      <c r="JK39">
        <v>23.1977</v>
      </c>
      <c r="JL39">
        <v>102.108</v>
      </c>
      <c r="JM39">
        <v>102.512</v>
      </c>
    </row>
    <row r="40" spans="1:273">
      <c r="A40">
        <v>24</v>
      </c>
      <c r="B40">
        <v>1510788835.6</v>
      </c>
      <c r="C40">
        <v>115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1510788828.1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67.7196159918757</v>
      </c>
      <c r="AK40">
        <v>82.6648096969696</v>
      </c>
      <c r="AL40">
        <v>-3.37000804930693</v>
      </c>
      <c r="AM40">
        <v>64.1108677016949</v>
      </c>
      <c r="AN40">
        <f>(AP40 - AO40 + DI40*1E3/(8.314*(DK40+273.15)) * AR40/DH40 * AQ40) * DH40/(100*CV40) * 1000/(1000 - AP40)</f>
        <v>0</v>
      </c>
      <c r="AO40">
        <v>23.2930407372983</v>
      </c>
      <c r="AP40">
        <v>24.76094</v>
      </c>
      <c r="AQ40">
        <v>-4.2507774173309e-05</v>
      </c>
      <c r="AR40">
        <v>117.015588663011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2.7</v>
      </c>
      <c r="CW40">
        <v>0.5</v>
      </c>
      <c r="CX40" t="s">
        <v>408</v>
      </c>
      <c r="CY40">
        <v>2</v>
      </c>
      <c r="CZ40" t="b">
        <v>1</v>
      </c>
      <c r="DA40">
        <v>1510788828.1</v>
      </c>
      <c r="DB40">
        <v>103.560585185185</v>
      </c>
      <c r="DC40">
        <v>82.2250962962963</v>
      </c>
      <c r="DD40">
        <v>24.753362962963</v>
      </c>
      <c r="DE40">
        <v>23.3179111111111</v>
      </c>
      <c r="DF40">
        <v>98.9741370370371</v>
      </c>
      <c r="DG40">
        <v>24.2401222222222</v>
      </c>
      <c r="DH40">
        <v>500.083407407407</v>
      </c>
      <c r="DI40">
        <v>90.826762962963</v>
      </c>
      <c r="DJ40">
        <v>0.0999721185185185</v>
      </c>
      <c r="DK40">
        <v>26.8247481481482</v>
      </c>
      <c r="DL40">
        <v>27.4114740740741</v>
      </c>
      <c r="DM40">
        <v>999.9</v>
      </c>
      <c r="DN40">
        <v>0</v>
      </c>
      <c r="DO40">
        <v>0</v>
      </c>
      <c r="DP40">
        <v>9996.32074074074</v>
      </c>
      <c r="DQ40">
        <v>0</v>
      </c>
      <c r="DR40">
        <v>3.30984</v>
      </c>
      <c r="DS40">
        <v>21.3354259259259</v>
      </c>
      <c r="DT40">
        <v>106.188974074074</v>
      </c>
      <c r="DU40">
        <v>84.1883148148148</v>
      </c>
      <c r="DV40">
        <v>1.43546148148148</v>
      </c>
      <c r="DW40">
        <v>82.2250962962963</v>
      </c>
      <c r="DX40">
        <v>23.3179111111111</v>
      </c>
      <c r="DY40">
        <v>2.24827</v>
      </c>
      <c r="DZ40">
        <v>2.11789037037037</v>
      </c>
      <c r="EA40">
        <v>19.3104740740741</v>
      </c>
      <c r="EB40">
        <v>18.3543703703704</v>
      </c>
      <c r="EC40">
        <v>1999.97814814815</v>
      </c>
      <c r="ED40">
        <v>0.979998</v>
      </c>
      <c r="EE40">
        <v>0.0200021</v>
      </c>
      <c r="EF40">
        <v>0</v>
      </c>
      <c r="EG40">
        <v>2.20841851851852</v>
      </c>
      <c r="EH40">
        <v>0</v>
      </c>
      <c r="EI40">
        <v>5961.57703703704</v>
      </c>
      <c r="EJ40">
        <v>17299.937037037</v>
      </c>
      <c r="EK40">
        <v>39.0367407407407</v>
      </c>
      <c r="EL40">
        <v>39.625</v>
      </c>
      <c r="EM40">
        <v>38.75</v>
      </c>
      <c r="EN40">
        <v>38.4743333333333</v>
      </c>
      <c r="EO40">
        <v>38.3818888888889</v>
      </c>
      <c r="EP40">
        <v>1959.97814814815</v>
      </c>
      <c r="EQ40">
        <v>40</v>
      </c>
      <c r="ER40">
        <v>0</v>
      </c>
      <c r="ES40">
        <v>1678812438.8</v>
      </c>
      <c r="ET40">
        <v>0</v>
      </c>
      <c r="EU40">
        <v>2.183712</v>
      </c>
      <c r="EV40">
        <v>-0.722269225427643</v>
      </c>
      <c r="EW40">
        <v>133.601538670937</v>
      </c>
      <c r="EX40">
        <v>5962.3932</v>
      </c>
      <c r="EY40">
        <v>15</v>
      </c>
      <c r="EZ40">
        <v>0</v>
      </c>
      <c r="FA40" t="s">
        <v>409</v>
      </c>
      <c r="FB40">
        <v>1510781724.6</v>
      </c>
      <c r="FC40">
        <v>1510781718.6</v>
      </c>
      <c r="FD40">
        <v>0</v>
      </c>
      <c r="FE40">
        <v>0.193</v>
      </c>
      <c r="FF40">
        <v>0.167</v>
      </c>
      <c r="FG40">
        <v>6.707</v>
      </c>
      <c r="FH40">
        <v>0.869</v>
      </c>
      <c r="FI40">
        <v>420</v>
      </c>
      <c r="FJ40">
        <v>32</v>
      </c>
      <c r="FK40">
        <v>0.3</v>
      </c>
      <c r="FL40">
        <v>0.13</v>
      </c>
      <c r="FM40">
        <v>1.427331</v>
      </c>
      <c r="FN40">
        <v>0.190729530956847</v>
      </c>
      <c r="FO40">
        <v>0.019175931502798</v>
      </c>
      <c r="FP40">
        <v>1</v>
      </c>
      <c r="FQ40">
        <v>1</v>
      </c>
      <c r="FR40">
        <v>1</v>
      </c>
      <c r="FS40" t="s">
        <v>410</v>
      </c>
      <c r="FT40">
        <v>2.97212</v>
      </c>
      <c r="FU40">
        <v>2.7539</v>
      </c>
      <c r="FV40">
        <v>0.0197289</v>
      </c>
      <c r="FW40">
        <v>0.0152521</v>
      </c>
      <c r="FX40">
        <v>0.105545</v>
      </c>
      <c r="FY40">
        <v>0.102294</v>
      </c>
      <c r="FZ40">
        <v>38098.6</v>
      </c>
      <c r="GA40">
        <v>41690.9</v>
      </c>
      <c r="GB40">
        <v>35227.9</v>
      </c>
      <c r="GC40">
        <v>38404.3</v>
      </c>
      <c r="GD40">
        <v>44642.6</v>
      </c>
      <c r="GE40">
        <v>49771.8</v>
      </c>
      <c r="GF40">
        <v>55029</v>
      </c>
      <c r="GG40">
        <v>61577.8</v>
      </c>
      <c r="GH40">
        <v>1.97158</v>
      </c>
      <c r="GI40">
        <v>1.81308</v>
      </c>
      <c r="GJ40">
        <v>0.0962615</v>
      </c>
      <c r="GK40">
        <v>0</v>
      </c>
      <c r="GL40">
        <v>25.8683</v>
      </c>
      <c r="GM40">
        <v>999.9</v>
      </c>
      <c r="GN40">
        <v>54.902</v>
      </c>
      <c r="GO40">
        <v>32.237</v>
      </c>
      <c r="GP40">
        <v>29.254</v>
      </c>
      <c r="GQ40">
        <v>55.6002</v>
      </c>
      <c r="GR40">
        <v>48.5497</v>
      </c>
      <c r="GS40">
        <v>1</v>
      </c>
      <c r="GT40">
        <v>0.0510315</v>
      </c>
      <c r="GU40">
        <v>0.469572</v>
      </c>
      <c r="GV40">
        <v>20.1147</v>
      </c>
      <c r="GW40">
        <v>5.19677</v>
      </c>
      <c r="GX40">
        <v>12.0044</v>
      </c>
      <c r="GY40">
        <v>4.975</v>
      </c>
      <c r="GZ40">
        <v>3.29355</v>
      </c>
      <c r="HA40">
        <v>9999</v>
      </c>
      <c r="HB40">
        <v>9999</v>
      </c>
      <c r="HC40">
        <v>9999</v>
      </c>
      <c r="HD40">
        <v>999.9</v>
      </c>
      <c r="HE40">
        <v>1.86356</v>
      </c>
      <c r="HF40">
        <v>1.86844</v>
      </c>
      <c r="HG40">
        <v>1.86825</v>
      </c>
      <c r="HH40">
        <v>1.86935</v>
      </c>
      <c r="HI40">
        <v>1.87014</v>
      </c>
      <c r="HJ40">
        <v>1.86618</v>
      </c>
      <c r="HK40">
        <v>1.86725</v>
      </c>
      <c r="HL40">
        <v>1.86862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4.442</v>
      </c>
      <c r="IA40">
        <v>0.5135</v>
      </c>
      <c r="IB40">
        <v>4.00718980108695</v>
      </c>
      <c r="IC40">
        <v>0.0057595372652325</v>
      </c>
      <c r="ID40">
        <v>9.86007892650461e-07</v>
      </c>
      <c r="IE40">
        <v>-6.54605500343952e-10</v>
      </c>
      <c r="IF40">
        <v>-0.00447537401453317</v>
      </c>
      <c r="IG40">
        <v>-0.0225030831772305</v>
      </c>
      <c r="IH40">
        <v>0.00251729176796863</v>
      </c>
      <c r="II40">
        <v>-2.92013266862578e-05</v>
      </c>
      <c r="IJ40">
        <v>-3</v>
      </c>
      <c r="IK40">
        <v>1614</v>
      </c>
      <c r="IL40">
        <v>1</v>
      </c>
      <c r="IM40">
        <v>27</v>
      </c>
      <c r="IN40">
        <v>118.5</v>
      </c>
      <c r="IO40">
        <v>118.6</v>
      </c>
      <c r="IP40">
        <v>0.241699</v>
      </c>
      <c r="IQ40">
        <v>2.69531</v>
      </c>
      <c r="IR40">
        <v>1.54785</v>
      </c>
      <c r="IS40">
        <v>2.30225</v>
      </c>
      <c r="IT40">
        <v>1.34644</v>
      </c>
      <c r="IU40">
        <v>2.3291</v>
      </c>
      <c r="IV40">
        <v>38.2812</v>
      </c>
      <c r="IW40">
        <v>24.0262</v>
      </c>
      <c r="IX40">
        <v>18</v>
      </c>
      <c r="IY40">
        <v>501.407</v>
      </c>
      <c r="IZ40">
        <v>400.286</v>
      </c>
      <c r="JA40">
        <v>24.6099</v>
      </c>
      <c r="JB40">
        <v>27.8403</v>
      </c>
      <c r="JC40">
        <v>30.0004</v>
      </c>
      <c r="JD40">
        <v>27.7331</v>
      </c>
      <c r="JE40">
        <v>27.6701</v>
      </c>
      <c r="JF40">
        <v>4.87546</v>
      </c>
      <c r="JG40">
        <v>30.2772</v>
      </c>
      <c r="JH40">
        <v>94.4223</v>
      </c>
      <c r="JI40">
        <v>24.6369</v>
      </c>
      <c r="JJ40">
        <v>29.8253</v>
      </c>
      <c r="JK40">
        <v>23.172</v>
      </c>
      <c r="JL40">
        <v>102.108</v>
      </c>
      <c r="JM40">
        <v>102.511</v>
      </c>
    </row>
    <row r="41" spans="1:273">
      <c r="A41">
        <v>25</v>
      </c>
      <c r="B41">
        <v>1510788932.6</v>
      </c>
      <c r="C41">
        <v>212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1510788924.6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429.835995463183</v>
      </c>
      <c r="AK41">
        <v>425.256678787879</v>
      </c>
      <c r="AL41">
        <v>-0.0155983952211113</v>
      </c>
      <c r="AM41">
        <v>64.1108677016949</v>
      </c>
      <c r="AN41">
        <f>(AP41 - AO41 + DI41*1E3/(8.314*(DK41+273.15)) * AR41/DH41 * AQ41) * DH41/(100*CV41) * 1000/(1000 - AP41)</f>
        <v>0</v>
      </c>
      <c r="AO41">
        <v>22.8677410433783</v>
      </c>
      <c r="AP41">
        <v>24.5269496969697</v>
      </c>
      <c r="AQ41">
        <v>-0.0151685206445958</v>
      </c>
      <c r="AR41">
        <v>117.015588663011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2.7</v>
      </c>
      <c r="CW41">
        <v>0.5</v>
      </c>
      <c r="CX41" t="s">
        <v>408</v>
      </c>
      <c r="CY41">
        <v>2</v>
      </c>
      <c r="CZ41" t="b">
        <v>1</v>
      </c>
      <c r="DA41">
        <v>1510788924.6</v>
      </c>
      <c r="DB41">
        <v>414.946612903226</v>
      </c>
      <c r="DC41">
        <v>420.022193548387</v>
      </c>
      <c r="DD41">
        <v>24.6884903225806</v>
      </c>
      <c r="DE41">
        <v>22.9169741935484</v>
      </c>
      <c r="DF41">
        <v>408.466774193548</v>
      </c>
      <c r="DG41">
        <v>24.1782129032258</v>
      </c>
      <c r="DH41">
        <v>500.09835483871</v>
      </c>
      <c r="DI41">
        <v>90.8252774193548</v>
      </c>
      <c r="DJ41">
        <v>0.10002165483871</v>
      </c>
      <c r="DK41">
        <v>26.7610612903226</v>
      </c>
      <c r="DL41">
        <v>27.5194967741935</v>
      </c>
      <c r="DM41">
        <v>999.9</v>
      </c>
      <c r="DN41">
        <v>0</v>
      </c>
      <c r="DO41">
        <v>0</v>
      </c>
      <c r="DP41">
        <v>9993.77258064516</v>
      </c>
      <c r="DQ41">
        <v>0</v>
      </c>
      <c r="DR41">
        <v>3.30984</v>
      </c>
      <c r="DS41">
        <v>-5.07560870967742</v>
      </c>
      <c r="DT41">
        <v>425.450290322581</v>
      </c>
      <c r="DU41">
        <v>429.873483870968</v>
      </c>
      <c r="DV41">
        <v>1.77151451612903</v>
      </c>
      <c r="DW41">
        <v>420.022193548387</v>
      </c>
      <c r="DX41">
        <v>22.9169741935484</v>
      </c>
      <c r="DY41">
        <v>2.24233903225806</v>
      </c>
      <c r="DZ41">
        <v>2.08144064516129</v>
      </c>
      <c r="EA41">
        <v>19.2679</v>
      </c>
      <c r="EB41">
        <v>18.0778225806452</v>
      </c>
      <c r="EC41">
        <v>2000.00387096774</v>
      </c>
      <c r="ED41">
        <v>0.979998483870968</v>
      </c>
      <c r="EE41">
        <v>0.0200015838709677</v>
      </c>
      <c r="EF41">
        <v>0</v>
      </c>
      <c r="EG41">
        <v>2.20834838709677</v>
      </c>
      <c r="EH41">
        <v>0</v>
      </c>
      <c r="EI41">
        <v>5839.37258064516</v>
      </c>
      <c r="EJ41">
        <v>17300.1870967742</v>
      </c>
      <c r="EK41">
        <v>39.137</v>
      </c>
      <c r="EL41">
        <v>39.75</v>
      </c>
      <c r="EM41">
        <v>38.875</v>
      </c>
      <c r="EN41">
        <v>38.562</v>
      </c>
      <c r="EO41">
        <v>38.5</v>
      </c>
      <c r="EP41">
        <v>1960.00290322581</v>
      </c>
      <c r="EQ41">
        <v>40.0009677419355</v>
      </c>
      <c r="ER41">
        <v>0</v>
      </c>
      <c r="ES41">
        <v>1678812536</v>
      </c>
      <c r="ET41">
        <v>0</v>
      </c>
      <c r="EU41">
        <v>2.19558</v>
      </c>
      <c r="EV41">
        <v>-0.690953852100395</v>
      </c>
      <c r="EW41">
        <v>25.5492306891617</v>
      </c>
      <c r="EX41">
        <v>5839.7236</v>
      </c>
      <c r="EY41">
        <v>15</v>
      </c>
      <c r="EZ41">
        <v>0</v>
      </c>
      <c r="FA41" t="s">
        <v>409</v>
      </c>
      <c r="FB41">
        <v>1510781724.6</v>
      </c>
      <c r="FC41">
        <v>1510781718.6</v>
      </c>
      <c r="FD41">
        <v>0</v>
      </c>
      <c r="FE41">
        <v>0.193</v>
      </c>
      <c r="FF41">
        <v>0.167</v>
      </c>
      <c r="FG41">
        <v>6.707</v>
      </c>
      <c r="FH41">
        <v>0.869</v>
      </c>
      <c r="FI41">
        <v>420</v>
      </c>
      <c r="FJ41">
        <v>32</v>
      </c>
      <c r="FK41">
        <v>0.3</v>
      </c>
      <c r="FL41">
        <v>0.13</v>
      </c>
      <c r="FM41">
        <v>1.782832</v>
      </c>
      <c r="FN41">
        <v>-0.342978011257039</v>
      </c>
      <c r="FO41">
        <v>0.0657439094213297</v>
      </c>
      <c r="FP41">
        <v>1</v>
      </c>
      <c r="FQ41">
        <v>1</v>
      </c>
      <c r="FR41">
        <v>1</v>
      </c>
      <c r="FS41" t="s">
        <v>410</v>
      </c>
      <c r="FT41">
        <v>2.97201</v>
      </c>
      <c r="FU41">
        <v>2.75407</v>
      </c>
      <c r="FV41">
        <v>0.0896942</v>
      </c>
      <c r="FW41">
        <v>0.0917772</v>
      </c>
      <c r="FX41">
        <v>0.104824</v>
      </c>
      <c r="FY41">
        <v>0.100979</v>
      </c>
      <c r="FZ41">
        <v>35376.8</v>
      </c>
      <c r="GA41">
        <v>38446.5</v>
      </c>
      <c r="GB41">
        <v>35224.5</v>
      </c>
      <c r="GC41">
        <v>38398.9</v>
      </c>
      <c r="GD41">
        <v>44677.4</v>
      </c>
      <c r="GE41">
        <v>49840.7</v>
      </c>
      <c r="GF41">
        <v>55024.6</v>
      </c>
      <c r="GG41">
        <v>61570.2</v>
      </c>
      <c r="GH41">
        <v>1.9705</v>
      </c>
      <c r="GI41">
        <v>1.81227</v>
      </c>
      <c r="GJ41">
        <v>0.100635</v>
      </c>
      <c r="GK41">
        <v>0</v>
      </c>
      <c r="GL41">
        <v>25.8817</v>
      </c>
      <c r="GM41">
        <v>999.9</v>
      </c>
      <c r="GN41">
        <v>54.706</v>
      </c>
      <c r="GO41">
        <v>32.297</v>
      </c>
      <c r="GP41">
        <v>29.2463</v>
      </c>
      <c r="GQ41">
        <v>56.0402</v>
      </c>
      <c r="GR41">
        <v>48.1851</v>
      </c>
      <c r="GS41">
        <v>1</v>
      </c>
      <c r="GT41">
        <v>0.0581047</v>
      </c>
      <c r="GU41">
        <v>1.51991</v>
      </c>
      <c r="GV41">
        <v>20.1083</v>
      </c>
      <c r="GW41">
        <v>5.19737</v>
      </c>
      <c r="GX41">
        <v>12.0047</v>
      </c>
      <c r="GY41">
        <v>4.9753</v>
      </c>
      <c r="GZ41">
        <v>3.29348</v>
      </c>
      <c r="HA41">
        <v>9999</v>
      </c>
      <c r="HB41">
        <v>9999</v>
      </c>
      <c r="HC41">
        <v>9999</v>
      </c>
      <c r="HD41">
        <v>999.9</v>
      </c>
      <c r="HE41">
        <v>1.86356</v>
      </c>
      <c r="HF41">
        <v>1.86844</v>
      </c>
      <c r="HG41">
        <v>1.86821</v>
      </c>
      <c r="HH41">
        <v>1.86935</v>
      </c>
      <c r="HI41">
        <v>1.87012</v>
      </c>
      <c r="HJ41">
        <v>1.86615</v>
      </c>
      <c r="HK41">
        <v>1.86723</v>
      </c>
      <c r="HL41">
        <v>1.8686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6.479</v>
      </c>
      <c r="IA41">
        <v>0.5026</v>
      </c>
      <c r="IB41">
        <v>4.00718980108695</v>
      </c>
      <c r="IC41">
        <v>0.0057595372652325</v>
      </c>
      <c r="ID41">
        <v>9.86007892650461e-07</v>
      </c>
      <c r="IE41">
        <v>-6.54605500343952e-10</v>
      </c>
      <c r="IF41">
        <v>-0.00447537401453317</v>
      </c>
      <c r="IG41">
        <v>-0.0225030831772305</v>
      </c>
      <c r="IH41">
        <v>0.00251729176796863</v>
      </c>
      <c r="II41">
        <v>-2.92013266862578e-05</v>
      </c>
      <c r="IJ41">
        <v>-3</v>
      </c>
      <c r="IK41">
        <v>1614</v>
      </c>
      <c r="IL41">
        <v>1</v>
      </c>
      <c r="IM41">
        <v>27</v>
      </c>
      <c r="IN41">
        <v>120.1</v>
      </c>
      <c r="IO41">
        <v>120.2</v>
      </c>
      <c r="IP41">
        <v>1.03638</v>
      </c>
      <c r="IQ41">
        <v>2.63916</v>
      </c>
      <c r="IR41">
        <v>1.54785</v>
      </c>
      <c r="IS41">
        <v>2.30225</v>
      </c>
      <c r="IT41">
        <v>1.34644</v>
      </c>
      <c r="IU41">
        <v>2.38281</v>
      </c>
      <c r="IV41">
        <v>38.3301</v>
      </c>
      <c r="IW41">
        <v>24.035</v>
      </c>
      <c r="IX41">
        <v>18</v>
      </c>
      <c r="IY41">
        <v>501.417</v>
      </c>
      <c r="IZ41">
        <v>400.409</v>
      </c>
      <c r="JA41">
        <v>23.6907</v>
      </c>
      <c r="JB41">
        <v>27.9195</v>
      </c>
      <c r="JC41">
        <v>30.0006</v>
      </c>
      <c r="JD41">
        <v>27.8144</v>
      </c>
      <c r="JE41">
        <v>27.7515</v>
      </c>
      <c r="JF41">
        <v>20.7591</v>
      </c>
      <c r="JG41">
        <v>31.2236</v>
      </c>
      <c r="JH41">
        <v>93.2978</v>
      </c>
      <c r="JI41">
        <v>23.6626</v>
      </c>
      <c r="JJ41">
        <v>426.729</v>
      </c>
      <c r="JK41">
        <v>22.8873</v>
      </c>
      <c r="JL41">
        <v>102.099</v>
      </c>
      <c r="JM41">
        <v>102.498</v>
      </c>
    </row>
    <row r="42" spans="1:273">
      <c r="A42">
        <v>26</v>
      </c>
      <c r="B42">
        <v>1510788937.6</v>
      </c>
      <c r="C42">
        <v>217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1510788929.75517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429.96402313007</v>
      </c>
      <c r="AK42">
        <v>425.244648484848</v>
      </c>
      <c r="AL42">
        <v>0.00711152905714433</v>
      </c>
      <c r="AM42">
        <v>64.1108677016949</v>
      </c>
      <c r="AN42">
        <f>(AP42 - AO42 + DI42*1E3/(8.314*(DK42+273.15)) * AR42/DH42 * AQ42) * DH42/(100*CV42) * 1000/(1000 - AP42)</f>
        <v>0</v>
      </c>
      <c r="AO42">
        <v>22.8458114311725</v>
      </c>
      <c r="AP42">
        <v>24.4693848484848</v>
      </c>
      <c r="AQ42">
        <v>-0.010710904031562</v>
      </c>
      <c r="AR42">
        <v>117.015588663011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2.7</v>
      </c>
      <c r="CW42">
        <v>0.5</v>
      </c>
      <c r="CX42" t="s">
        <v>408</v>
      </c>
      <c r="CY42">
        <v>2</v>
      </c>
      <c r="CZ42" t="b">
        <v>1</v>
      </c>
      <c r="DA42">
        <v>1510788929.75517</v>
      </c>
      <c r="DB42">
        <v>414.871448275862</v>
      </c>
      <c r="DC42">
        <v>420.162965517241</v>
      </c>
      <c r="DD42">
        <v>24.5772206896552</v>
      </c>
      <c r="DE42">
        <v>22.8744344827586</v>
      </c>
      <c r="DF42">
        <v>408.392</v>
      </c>
      <c r="DG42">
        <v>24.0720344827586</v>
      </c>
      <c r="DH42">
        <v>500.085862068966</v>
      </c>
      <c r="DI42">
        <v>90.8249310344828</v>
      </c>
      <c r="DJ42">
        <v>0.100048917241379</v>
      </c>
      <c r="DK42">
        <v>26.7640620689655</v>
      </c>
      <c r="DL42">
        <v>27.5258448275862</v>
      </c>
      <c r="DM42">
        <v>999.9</v>
      </c>
      <c r="DN42">
        <v>0</v>
      </c>
      <c r="DO42">
        <v>0</v>
      </c>
      <c r="DP42">
        <v>9991.38068965517</v>
      </c>
      <c r="DQ42">
        <v>0</v>
      </c>
      <c r="DR42">
        <v>3.30984</v>
      </c>
      <c r="DS42">
        <v>-5.29163689655172</v>
      </c>
      <c r="DT42">
        <v>425.324724137931</v>
      </c>
      <c r="DU42">
        <v>429.998965517241</v>
      </c>
      <c r="DV42">
        <v>1.70277793103448</v>
      </c>
      <c r="DW42">
        <v>420.162965517241</v>
      </c>
      <c r="DX42">
        <v>22.8744344827586</v>
      </c>
      <c r="DY42">
        <v>2.23222413793104</v>
      </c>
      <c r="DZ42">
        <v>2.07757</v>
      </c>
      <c r="EA42">
        <v>19.1954034482759</v>
      </c>
      <c r="EB42">
        <v>18.0482275862069</v>
      </c>
      <c r="EC42">
        <v>1999.98137931035</v>
      </c>
      <c r="ED42">
        <v>0.979998517241379</v>
      </c>
      <c r="EE42">
        <v>0.0200015482758621</v>
      </c>
      <c r="EF42">
        <v>0</v>
      </c>
      <c r="EG42">
        <v>2.13304482758621</v>
      </c>
      <c r="EH42">
        <v>0</v>
      </c>
      <c r="EI42">
        <v>5841.48793103448</v>
      </c>
      <c r="EJ42">
        <v>17299.9862068966</v>
      </c>
      <c r="EK42">
        <v>39.1442413793103</v>
      </c>
      <c r="EL42">
        <v>39.75</v>
      </c>
      <c r="EM42">
        <v>38.875</v>
      </c>
      <c r="EN42">
        <v>38.562</v>
      </c>
      <c r="EO42">
        <v>38.5</v>
      </c>
      <c r="EP42">
        <v>1959.98103448276</v>
      </c>
      <c r="EQ42">
        <v>40.0003448275862</v>
      </c>
      <c r="ER42">
        <v>0</v>
      </c>
      <c r="ES42">
        <v>1678812540.8</v>
      </c>
      <c r="ET42">
        <v>0</v>
      </c>
      <c r="EU42">
        <v>2.145088</v>
      </c>
      <c r="EV42">
        <v>0.298761526492805</v>
      </c>
      <c r="EW42">
        <v>26.9800000133252</v>
      </c>
      <c r="EX42">
        <v>5841.8216</v>
      </c>
      <c r="EY42">
        <v>15</v>
      </c>
      <c r="EZ42">
        <v>0</v>
      </c>
      <c r="FA42" t="s">
        <v>409</v>
      </c>
      <c r="FB42">
        <v>1510781724.6</v>
      </c>
      <c r="FC42">
        <v>1510781718.6</v>
      </c>
      <c r="FD42">
        <v>0</v>
      </c>
      <c r="FE42">
        <v>0.193</v>
      </c>
      <c r="FF42">
        <v>0.167</v>
      </c>
      <c r="FG42">
        <v>6.707</v>
      </c>
      <c r="FH42">
        <v>0.869</v>
      </c>
      <c r="FI42">
        <v>420</v>
      </c>
      <c r="FJ42">
        <v>32</v>
      </c>
      <c r="FK42">
        <v>0.3</v>
      </c>
      <c r="FL42">
        <v>0.13</v>
      </c>
      <c r="FM42">
        <v>1.748946</v>
      </c>
      <c r="FN42">
        <v>-0.836135684803011</v>
      </c>
      <c r="FO42">
        <v>0.0808458105222528</v>
      </c>
      <c r="FP42">
        <v>1</v>
      </c>
      <c r="FQ42">
        <v>1</v>
      </c>
      <c r="FR42">
        <v>1</v>
      </c>
      <c r="FS42" t="s">
        <v>410</v>
      </c>
      <c r="FT42">
        <v>2.97226</v>
      </c>
      <c r="FU42">
        <v>2.75371</v>
      </c>
      <c r="FV42">
        <v>0.0897099</v>
      </c>
      <c r="FW42">
        <v>0.0922239</v>
      </c>
      <c r="FX42">
        <v>0.104654</v>
      </c>
      <c r="FY42">
        <v>0.100914</v>
      </c>
      <c r="FZ42">
        <v>35375.2</v>
      </c>
      <c r="GA42">
        <v>38427.3</v>
      </c>
      <c r="GB42">
        <v>35223.6</v>
      </c>
      <c r="GC42">
        <v>38398.6</v>
      </c>
      <c r="GD42">
        <v>44685</v>
      </c>
      <c r="GE42">
        <v>49843.8</v>
      </c>
      <c r="GF42">
        <v>55023.3</v>
      </c>
      <c r="GG42">
        <v>61569.5</v>
      </c>
      <c r="GH42">
        <v>1.97065</v>
      </c>
      <c r="GI42">
        <v>1.81205</v>
      </c>
      <c r="GJ42">
        <v>0.100821</v>
      </c>
      <c r="GK42">
        <v>0</v>
      </c>
      <c r="GL42">
        <v>25.8817</v>
      </c>
      <c r="GM42">
        <v>999.9</v>
      </c>
      <c r="GN42">
        <v>54.706</v>
      </c>
      <c r="GO42">
        <v>32.307</v>
      </c>
      <c r="GP42">
        <v>29.2638</v>
      </c>
      <c r="GQ42">
        <v>56.1402</v>
      </c>
      <c r="GR42">
        <v>48.5337</v>
      </c>
      <c r="GS42">
        <v>1</v>
      </c>
      <c r="GT42">
        <v>0.0584654</v>
      </c>
      <c r="GU42">
        <v>1.56173</v>
      </c>
      <c r="GV42">
        <v>20.1076</v>
      </c>
      <c r="GW42">
        <v>5.19692</v>
      </c>
      <c r="GX42">
        <v>12.005</v>
      </c>
      <c r="GY42">
        <v>4.97505</v>
      </c>
      <c r="GZ42">
        <v>3.29332</v>
      </c>
      <c r="HA42">
        <v>9999</v>
      </c>
      <c r="HB42">
        <v>9999</v>
      </c>
      <c r="HC42">
        <v>9999</v>
      </c>
      <c r="HD42">
        <v>999.9</v>
      </c>
      <c r="HE42">
        <v>1.86356</v>
      </c>
      <c r="HF42">
        <v>1.86844</v>
      </c>
      <c r="HG42">
        <v>1.86821</v>
      </c>
      <c r="HH42">
        <v>1.86935</v>
      </c>
      <c r="HI42">
        <v>1.87012</v>
      </c>
      <c r="HJ42">
        <v>1.86615</v>
      </c>
      <c r="HK42">
        <v>1.86727</v>
      </c>
      <c r="HL42">
        <v>1.8686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6.48</v>
      </c>
      <c r="IA42">
        <v>0.5</v>
      </c>
      <c r="IB42">
        <v>4.00718980108695</v>
      </c>
      <c r="IC42">
        <v>0.0057595372652325</v>
      </c>
      <c r="ID42">
        <v>9.86007892650461e-07</v>
      </c>
      <c r="IE42">
        <v>-6.54605500343952e-10</v>
      </c>
      <c r="IF42">
        <v>-0.00447537401453317</v>
      </c>
      <c r="IG42">
        <v>-0.0225030831772305</v>
      </c>
      <c r="IH42">
        <v>0.00251729176796863</v>
      </c>
      <c r="II42">
        <v>-2.92013266862578e-05</v>
      </c>
      <c r="IJ42">
        <v>-3</v>
      </c>
      <c r="IK42">
        <v>1614</v>
      </c>
      <c r="IL42">
        <v>1</v>
      </c>
      <c r="IM42">
        <v>27</v>
      </c>
      <c r="IN42">
        <v>120.2</v>
      </c>
      <c r="IO42">
        <v>120.3</v>
      </c>
      <c r="IP42">
        <v>1.06079</v>
      </c>
      <c r="IQ42">
        <v>2.63794</v>
      </c>
      <c r="IR42">
        <v>1.54785</v>
      </c>
      <c r="IS42">
        <v>2.30225</v>
      </c>
      <c r="IT42">
        <v>1.34644</v>
      </c>
      <c r="IU42">
        <v>2.45972</v>
      </c>
      <c r="IV42">
        <v>38.3301</v>
      </c>
      <c r="IW42">
        <v>24.035</v>
      </c>
      <c r="IX42">
        <v>18</v>
      </c>
      <c r="IY42">
        <v>501.552</v>
      </c>
      <c r="IZ42">
        <v>400.316</v>
      </c>
      <c r="JA42">
        <v>23.6571</v>
      </c>
      <c r="JB42">
        <v>27.9238</v>
      </c>
      <c r="JC42">
        <v>30.0004</v>
      </c>
      <c r="JD42">
        <v>27.8183</v>
      </c>
      <c r="JE42">
        <v>27.7561</v>
      </c>
      <c r="JF42">
        <v>21.2979</v>
      </c>
      <c r="JG42">
        <v>31.2236</v>
      </c>
      <c r="JH42">
        <v>93.2978</v>
      </c>
      <c r="JI42">
        <v>23.6326</v>
      </c>
      <c r="JJ42">
        <v>440.166</v>
      </c>
      <c r="JK42">
        <v>22.9077</v>
      </c>
      <c r="JL42">
        <v>102.097</v>
      </c>
      <c r="JM42">
        <v>102.496</v>
      </c>
    </row>
    <row r="43" spans="1:273">
      <c r="A43">
        <v>27</v>
      </c>
      <c r="B43">
        <v>1510788942.6</v>
      </c>
      <c r="C43">
        <v>222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1510788934.83214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437.798371784204</v>
      </c>
      <c r="AK43">
        <v>428.763466666667</v>
      </c>
      <c r="AL43">
        <v>0.929310311842611</v>
      </c>
      <c r="AM43">
        <v>64.1108677016949</v>
      </c>
      <c r="AN43">
        <f>(AP43 - AO43 + DI43*1E3/(8.314*(DK43+273.15)) * AR43/DH43 * AQ43) * DH43/(100*CV43) * 1000/(1000 - AP43)</f>
        <v>0</v>
      </c>
      <c r="AO43">
        <v>22.8406517087391</v>
      </c>
      <c r="AP43">
        <v>24.4303563636364</v>
      </c>
      <c r="AQ43">
        <v>-0.0061569988524044</v>
      </c>
      <c r="AR43">
        <v>117.015588663011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2.7</v>
      </c>
      <c r="CW43">
        <v>0.5</v>
      </c>
      <c r="CX43" t="s">
        <v>408</v>
      </c>
      <c r="CY43">
        <v>2</v>
      </c>
      <c r="CZ43" t="b">
        <v>1</v>
      </c>
      <c r="DA43">
        <v>1510788934.83214</v>
      </c>
      <c r="DB43">
        <v>415.312642857143</v>
      </c>
      <c r="DC43">
        <v>422.904428571429</v>
      </c>
      <c r="DD43">
        <v>24.5017678571429</v>
      </c>
      <c r="DE43">
        <v>22.855675</v>
      </c>
      <c r="DF43">
        <v>408.830464285714</v>
      </c>
      <c r="DG43">
        <v>24.0000321428571</v>
      </c>
      <c r="DH43">
        <v>500.076035714286</v>
      </c>
      <c r="DI43">
        <v>90.8241142857143</v>
      </c>
      <c r="DJ43">
        <v>0.0999788071428571</v>
      </c>
      <c r="DK43">
        <v>26.7637392857143</v>
      </c>
      <c r="DL43">
        <v>27.5272857142857</v>
      </c>
      <c r="DM43">
        <v>999.9</v>
      </c>
      <c r="DN43">
        <v>0</v>
      </c>
      <c r="DO43">
        <v>0</v>
      </c>
      <c r="DP43">
        <v>10003.8617857143</v>
      </c>
      <c r="DQ43">
        <v>0</v>
      </c>
      <c r="DR43">
        <v>3.30984</v>
      </c>
      <c r="DS43">
        <v>-7.59185821428571</v>
      </c>
      <c r="DT43">
        <v>425.744071428571</v>
      </c>
      <c r="DU43">
        <v>432.796214285714</v>
      </c>
      <c r="DV43">
        <v>1.64608785714286</v>
      </c>
      <c r="DW43">
        <v>422.904428571429</v>
      </c>
      <c r="DX43">
        <v>22.855675</v>
      </c>
      <c r="DY43">
        <v>2.22535107142857</v>
      </c>
      <c r="DZ43">
        <v>2.0758475</v>
      </c>
      <c r="EA43">
        <v>19.1459642857143</v>
      </c>
      <c r="EB43">
        <v>18.0350357142857</v>
      </c>
      <c r="EC43">
        <v>2000.01285714286</v>
      </c>
      <c r="ED43">
        <v>0.979998857142857</v>
      </c>
      <c r="EE43">
        <v>0.0200011857142857</v>
      </c>
      <c r="EF43">
        <v>0</v>
      </c>
      <c r="EG43">
        <v>2.12726785714286</v>
      </c>
      <c r="EH43">
        <v>0</v>
      </c>
      <c r="EI43">
        <v>5843.2225</v>
      </c>
      <c r="EJ43">
        <v>17300.25</v>
      </c>
      <c r="EK43">
        <v>39.1537857142857</v>
      </c>
      <c r="EL43">
        <v>39.75</v>
      </c>
      <c r="EM43">
        <v>38.875</v>
      </c>
      <c r="EN43">
        <v>38.562</v>
      </c>
      <c r="EO43">
        <v>38.5</v>
      </c>
      <c r="EP43">
        <v>1960.0125</v>
      </c>
      <c r="EQ43">
        <v>40.0003571428571</v>
      </c>
      <c r="ER43">
        <v>0</v>
      </c>
      <c r="ES43">
        <v>1678812545.6</v>
      </c>
      <c r="ET43">
        <v>0</v>
      </c>
      <c r="EU43">
        <v>2.12984</v>
      </c>
      <c r="EV43">
        <v>-0.51670000570462</v>
      </c>
      <c r="EW43">
        <v>14.3753846222727</v>
      </c>
      <c r="EX43">
        <v>5843.292</v>
      </c>
      <c r="EY43">
        <v>15</v>
      </c>
      <c r="EZ43">
        <v>0</v>
      </c>
      <c r="FA43" t="s">
        <v>409</v>
      </c>
      <c r="FB43">
        <v>1510781724.6</v>
      </c>
      <c r="FC43">
        <v>1510781718.6</v>
      </c>
      <c r="FD43">
        <v>0</v>
      </c>
      <c r="FE43">
        <v>0.193</v>
      </c>
      <c r="FF43">
        <v>0.167</v>
      </c>
      <c r="FG43">
        <v>6.707</v>
      </c>
      <c r="FH43">
        <v>0.869</v>
      </c>
      <c r="FI43">
        <v>420</v>
      </c>
      <c r="FJ43">
        <v>32</v>
      </c>
      <c r="FK43">
        <v>0.3</v>
      </c>
      <c r="FL43">
        <v>0.13</v>
      </c>
      <c r="FM43">
        <v>1.67698825</v>
      </c>
      <c r="FN43">
        <v>-0.660002138836778</v>
      </c>
      <c r="FO43">
        <v>0.0646834000299729</v>
      </c>
      <c r="FP43">
        <v>1</v>
      </c>
      <c r="FQ43">
        <v>1</v>
      </c>
      <c r="FR43">
        <v>1</v>
      </c>
      <c r="FS43" t="s">
        <v>410</v>
      </c>
      <c r="FT43">
        <v>2.97208</v>
      </c>
      <c r="FU43">
        <v>2.75384</v>
      </c>
      <c r="FV43">
        <v>0.0903846</v>
      </c>
      <c r="FW43">
        <v>0.0943483</v>
      </c>
      <c r="FX43">
        <v>0.104542</v>
      </c>
      <c r="FY43">
        <v>0.100899</v>
      </c>
      <c r="FZ43">
        <v>35349.2</v>
      </c>
      <c r="GA43">
        <v>38337.1</v>
      </c>
      <c r="GB43">
        <v>35223.9</v>
      </c>
      <c r="GC43">
        <v>38398.4</v>
      </c>
      <c r="GD43">
        <v>44690.9</v>
      </c>
      <c r="GE43">
        <v>49844.7</v>
      </c>
      <c r="GF43">
        <v>55023.6</v>
      </c>
      <c r="GG43">
        <v>61569.5</v>
      </c>
      <c r="GH43">
        <v>1.9703</v>
      </c>
      <c r="GI43">
        <v>1.8121</v>
      </c>
      <c r="GJ43">
        <v>0.100046</v>
      </c>
      <c r="GK43">
        <v>0</v>
      </c>
      <c r="GL43">
        <v>25.8817</v>
      </c>
      <c r="GM43">
        <v>999.9</v>
      </c>
      <c r="GN43">
        <v>54.682</v>
      </c>
      <c r="GO43">
        <v>32.307</v>
      </c>
      <c r="GP43">
        <v>29.2534</v>
      </c>
      <c r="GQ43">
        <v>56.1802</v>
      </c>
      <c r="GR43">
        <v>48.2212</v>
      </c>
      <c r="GS43">
        <v>1</v>
      </c>
      <c r="GT43">
        <v>0.0587221</v>
      </c>
      <c r="GU43">
        <v>1.58261</v>
      </c>
      <c r="GV43">
        <v>20.1073</v>
      </c>
      <c r="GW43">
        <v>5.19707</v>
      </c>
      <c r="GX43">
        <v>12.0058</v>
      </c>
      <c r="GY43">
        <v>4.9753</v>
      </c>
      <c r="GZ43">
        <v>3.29343</v>
      </c>
      <c r="HA43">
        <v>9999</v>
      </c>
      <c r="HB43">
        <v>9999</v>
      </c>
      <c r="HC43">
        <v>9999</v>
      </c>
      <c r="HD43">
        <v>999.9</v>
      </c>
      <c r="HE43">
        <v>1.86356</v>
      </c>
      <c r="HF43">
        <v>1.86844</v>
      </c>
      <c r="HG43">
        <v>1.86819</v>
      </c>
      <c r="HH43">
        <v>1.86934</v>
      </c>
      <c r="HI43">
        <v>1.87012</v>
      </c>
      <c r="HJ43">
        <v>1.86616</v>
      </c>
      <c r="HK43">
        <v>1.86724</v>
      </c>
      <c r="HL43">
        <v>1.86861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6.505</v>
      </c>
      <c r="IA43">
        <v>0.4983</v>
      </c>
      <c r="IB43">
        <v>4.00718980108695</v>
      </c>
      <c r="IC43">
        <v>0.0057595372652325</v>
      </c>
      <c r="ID43">
        <v>9.86007892650461e-07</v>
      </c>
      <c r="IE43">
        <v>-6.54605500343952e-10</v>
      </c>
      <c r="IF43">
        <v>-0.00447537401453317</v>
      </c>
      <c r="IG43">
        <v>-0.0225030831772305</v>
      </c>
      <c r="IH43">
        <v>0.00251729176796863</v>
      </c>
      <c r="II43">
        <v>-2.92013266862578e-05</v>
      </c>
      <c r="IJ43">
        <v>-3</v>
      </c>
      <c r="IK43">
        <v>1614</v>
      </c>
      <c r="IL43">
        <v>1</v>
      </c>
      <c r="IM43">
        <v>27</v>
      </c>
      <c r="IN43">
        <v>120.3</v>
      </c>
      <c r="IO43">
        <v>120.4</v>
      </c>
      <c r="IP43">
        <v>1.09253</v>
      </c>
      <c r="IQ43">
        <v>2.64038</v>
      </c>
      <c r="IR43">
        <v>1.54785</v>
      </c>
      <c r="IS43">
        <v>2.30225</v>
      </c>
      <c r="IT43">
        <v>1.34644</v>
      </c>
      <c r="IU43">
        <v>2.42554</v>
      </c>
      <c r="IV43">
        <v>38.3301</v>
      </c>
      <c r="IW43">
        <v>24.035</v>
      </c>
      <c r="IX43">
        <v>18</v>
      </c>
      <c r="IY43">
        <v>501.356</v>
      </c>
      <c r="IZ43">
        <v>400.372</v>
      </c>
      <c r="JA43">
        <v>23.6235</v>
      </c>
      <c r="JB43">
        <v>27.9273</v>
      </c>
      <c r="JC43">
        <v>30.0004</v>
      </c>
      <c r="JD43">
        <v>27.8224</v>
      </c>
      <c r="JE43">
        <v>27.7601</v>
      </c>
      <c r="JF43">
        <v>21.9018</v>
      </c>
      <c r="JG43">
        <v>31.2236</v>
      </c>
      <c r="JH43">
        <v>93.2978</v>
      </c>
      <c r="JI43">
        <v>23.6028</v>
      </c>
      <c r="JJ43">
        <v>460.281</v>
      </c>
      <c r="JK43">
        <v>22.9229</v>
      </c>
      <c r="JL43">
        <v>102.097</v>
      </c>
      <c r="JM43">
        <v>102.496</v>
      </c>
    </row>
    <row r="44" spans="1:273">
      <c r="A44">
        <v>28</v>
      </c>
      <c r="B44">
        <v>1510788947.6</v>
      </c>
      <c r="C44">
        <v>227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1510788940.1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453.401697452223</v>
      </c>
      <c r="AK44">
        <v>438.517163636363</v>
      </c>
      <c r="AL44">
        <v>2.14369869805392</v>
      </c>
      <c r="AM44">
        <v>64.1108677016949</v>
      </c>
      <c r="AN44">
        <f>(AP44 - AO44 + DI44*1E3/(8.314*(DK44+273.15)) * AR44/DH44 * AQ44) * DH44/(100*CV44) * 1000/(1000 - AP44)</f>
        <v>0</v>
      </c>
      <c r="AO44">
        <v>22.8363886312801</v>
      </c>
      <c r="AP44">
        <v>24.4041490909091</v>
      </c>
      <c r="AQ44">
        <v>-0.00279100629598715</v>
      </c>
      <c r="AR44">
        <v>117.015588663011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2.7</v>
      </c>
      <c r="CW44">
        <v>0.5</v>
      </c>
      <c r="CX44" t="s">
        <v>408</v>
      </c>
      <c r="CY44">
        <v>2</v>
      </c>
      <c r="CZ44" t="b">
        <v>1</v>
      </c>
      <c r="DA44">
        <v>1510788940.1</v>
      </c>
      <c r="DB44">
        <v>418.223777777778</v>
      </c>
      <c r="DC44">
        <v>430.951185185185</v>
      </c>
      <c r="DD44">
        <v>24.4494259259259</v>
      </c>
      <c r="DE44">
        <v>22.8434037037037</v>
      </c>
      <c r="DF44">
        <v>411.72362962963</v>
      </c>
      <c r="DG44">
        <v>23.9500777777778</v>
      </c>
      <c r="DH44">
        <v>500.080481481482</v>
      </c>
      <c r="DI44">
        <v>90.8223518518518</v>
      </c>
      <c r="DJ44">
        <v>0.100002955555556</v>
      </c>
      <c r="DK44">
        <v>26.7621222222222</v>
      </c>
      <c r="DL44">
        <v>27.5264037037037</v>
      </c>
      <c r="DM44">
        <v>999.9</v>
      </c>
      <c r="DN44">
        <v>0</v>
      </c>
      <c r="DO44">
        <v>0</v>
      </c>
      <c r="DP44">
        <v>10004.6981481481</v>
      </c>
      <c r="DQ44">
        <v>0</v>
      </c>
      <c r="DR44">
        <v>3.30984</v>
      </c>
      <c r="DS44">
        <v>-12.7274003703704</v>
      </c>
      <c r="DT44">
        <v>428.705222222222</v>
      </c>
      <c r="DU44">
        <v>441.025592592593</v>
      </c>
      <c r="DV44">
        <v>1.60602111111111</v>
      </c>
      <c r="DW44">
        <v>430.951185185185</v>
      </c>
      <c r="DX44">
        <v>22.8434037037037</v>
      </c>
      <c r="DY44">
        <v>2.2205537037037</v>
      </c>
      <c r="DZ44">
        <v>2.07469222222222</v>
      </c>
      <c r="EA44">
        <v>19.1113666666667</v>
      </c>
      <c r="EB44">
        <v>18.0261925925926</v>
      </c>
      <c r="EC44">
        <v>1999.99962962963</v>
      </c>
      <c r="ED44">
        <v>0.979998888888889</v>
      </c>
      <c r="EE44">
        <v>0.0200011518518519</v>
      </c>
      <c r="EF44">
        <v>0</v>
      </c>
      <c r="EG44">
        <v>2.11827037037037</v>
      </c>
      <c r="EH44">
        <v>0</v>
      </c>
      <c r="EI44">
        <v>5843.5037037037</v>
      </c>
      <c r="EJ44">
        <v>17300.1444444444</v>
      </c>
      <c r="EK44">
        <v>39.1617407407407</v>
      </c>
      <c r="EL44">
        <v>39.75</v>
      </c>
      <c r="EM44">
        <v>38.8841851851852</v>
      </c>
      <c r="EN44">
        <v>38.562</v>
      </c>
      <c r="EO44">
        <v>38.5</v>
      </c>
      <c r="EP44">
        <v>1959.99962962963</v>
      </c>
      <c r="EQ44">
        <v>40</v>
      </c>
      <c r="ER44">
        <v>0</v>
      </c>
      <c r="ES44">
        <v>1678812551</v>
      </c>
      <c r="ET44">
        <v>0</v>
      </c>
      <c r="EU44">
        <v>2.12905769230769</v>
      </c>
      <c r="EV44">
        <v>0.469206831458747</v>
      </c>
      <c r="EW44">
        <v>-10.7432478547509</v>
      </c>
      <c r="EX44">
        <v>5843.35230769231</v>
      </c>
      <c r="EY44">
        <v>15</v>
      </c>
      <c r="EZ44">
        <v>0</v>
      </c>
      <c r="FA44" t="s">
        <v>409</v>
      </c>
      <c r="FB44">
        <v>1510781724.6</v>
      </c>
      <c r="FC44">
        <v>1510781718.6</v>
      </c>
      <c r="FD44">
        <v>0</v>
      </c>
      <c r="FE44">
        <v>0.193</v>
      </c>
      <c r="FF44">
        <v>0.167</v>
      </c>
      <c r="FG44">
        <v>6.707</v>
      </c>
      <c r="FH44">
        <v>0.869</v>
      </c>
      <c r="FI44">
        <v>420</v>
      </c>
      <c r="FJ44">
        <v>32</v>
      </c>
      <c r="FK44">
        <v>0.3</v>
      </c>
      <c r="FL44">
        <v>0.13</v>
      </c>
      <c r="FM44">
        <v>1.636917</v>
      </c>
      <c r="FN44">
        <v>-0.494760675422142</v>
      </c>
      <c r="FO44">
        <v>0.0484698531151065</v>
      </c>
      <c r="FP44">
        <v>1</v>
      </c>
      <c r="FQ44">
        <v>1</v>
      </c>
      <c r="FR44">
        <v>1</v>
      </c>
      <c r="FS44" t="s">
        <v>410</v>
      </c>
      <c r="FT44">
        <v>2.97227</v>
      </c>
      <c r="FU44">
        <v>2.75395</v>
      </c>
      <c r="FV44">
        <v>0.0920473</v>
      </c>
      <c r="FW44">
        <v>0.0970297</v>
      </c>
      <c r="FX44">
        <v>0.10447</v>
      </c>
      <c r="FY44">
        <v>0.100888</v>
      </c>
      <c r="FZ44">
        <v>35284.4</v>
      </c>
      <c r="GA44">
        <v>38223.7</v>
      </c>
      <c r="GB44">
        <v>35223.7</v>
      </c>
      <c r="GC44">
        <v>38398.4</v>
      </c>
      <c r="GD44">
        <v>44694.5</v>
      </c>
      <c r="GE44">
        <v>49845.1</v>
      </c>
      <c r="GF44">
        <v>55023.5</v>
      </c>
      <c r="GG44">
        <v>61569.1</v>
      </c>
      <c r="GH44">
        <v>1.97027</v>
      </c>
      <c r="GI44">
        <v>1.812</v>
      </c>
      <c r="GJ44">
        <v>0.100665</v>
      </c>
      <c r="GK44">
        <v>0</v>
      </c>
      <c r="GL44">
        <v>25.8817</v>
      </c>
      <c r="GM44">
        <v>999.9</v>
      </c>
      <c r="GN44">
        <v>54.682</v>
      </c>
      <c r="GO44">
        <v>32.307</v>
      </c>
      <c r="GP44">
        <v>29.2535</v>
      </c>
      <c r="GQ44">
        <v>56.4902</v>
      </c>
      <c r="GR44">
        <v>48.117</v>
      </c>
      <c r="GS44">
        <v>1</v>
      </c>
      <c r="GT44">
        <v>0.05906</v>
      </c>
      <c r="GU44">
        <v>1.57266</v>
      </c>
      <c r="GV44">
        <v>20.1074</v>
      </c>
      <c r="GW44">
        <v>5.19722</v>
      </c>
      <c r="GX44">
        <v>12.0047</v>
      </c>
      <c r="GY44">
        <v>4.97515</v>
      </c>
      <c r="GZ44">
        <v>3.29353</v>
      </c>
      <c r="HA44">
        <v>9999</v>
      </c>
      <c r="HB44">
        <v>9999</v>
      </c>
      <c r="HC44">
        <v>9999</v>
      </c>
      <c r="HD44">
        <v>999.9</v>
      </c>
      <c r="HE44">
        <v>1.86356</v>
      </c>
      <c r="HF44">
        <v>1.86844</v>
      </c>
      <c r="HG44">
        <v>1.86817</v>
      </c>
      <c r="HH44">
        <v>1.86935</v>
      </c>
      <c r="HI44">
        <v>1.87012</v>
      </c>
      <c r="HJ44">
        <v>1.86616</v>
      </c>
      <c r="HK44">
        <v>1.86724</v>
      </c>
      <c r="HL44">
        <v>1.86859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6.567</v>
      </c>
      <c r="IA44">
        <v>0.4972</v>
      </c>
      <c r="IB44">
        <v>4.00718980108695</v>
      </c>
      <c r="IC44">
        <v>0.0057595372652325</v>
      </c>
      <c r="ID44">
        <v>9.86007892650461e-07</v>
      </c>
      <c r="IE44">
        <v>-6.54605500343952e-10</v>
      </c>
      <c r="IF44">
        <v>-0.00447537401453317</v>
      </c>
      <c r="IG44">
        <v>-0.0225030831772305</v>
      </c>
      <c r="IH44">
        <v>0.00251729176796863</v>
      </c>
      <c r="II44">
        <v>-2.92013266862578e-05</v>
      </c>
      <c r="IJ44">
        <v>-3</v>
      </c>
      <c r="IK44">
        <v>1614</v>
      </c>
      <c r="IL44">
        <v>1</v>
      </c>
      <c r="IM44">
        <v>27</v>
      </c>
      <c r="IN44">
        <v>120.4</v>
      </c>
      <c r="IO44">
        <v>120.5</v>
      </c>
      <c r="IP44">
        <v>1.12427</v>
      </c>
      <c r="IQ44">
        <v>2.63428</v>
      </c>
      <c r="IR44">
        <v>1.54785</v>
      </c>
      <c r="IS44">
        <v>2.30225</v>
      </c>
      <c r="IT44">
        <v>1.34644</v>
      </c>
      <c r="IU44">
        <v>2.37671</v>
      </c>
      <c r="IV44">
        <v>38.3301</v>
      </c>
      <c r="IW44">
        <v>24.0262</v>
      </c>
      <c r="IX44">
        <v>18</v>
      </c>
      <c r="IY44">
        <v>501.38</v>
      </c>
      <c r="IZ44">
        <v>400.345</v>
      </c>
      <c r="JA44">
        <v>23.5913</v>
      </c>
      <c r="JB44">
        <v>27.9309</v>
      </c>
      <c r="JC44">
        <v>30.0003</v>
      </c>
      <c r="JD44">
        <v>27.827</v>
      </c>
      <c r="JE44">
        <v>27.7643</v>
      </c>
      <c r="JF44">
        <v>22.5868</v>
      </c>
      <c r="JG44">
        <v>31.2236</v>
      </c>
      <c r="JH44">
        <v>93.2978</v>
      </c>
      <c r="JI44">
        <v>23.5825</v>
      </c>
      <c r="JJ44">
        <v>473.73</v>
      </c>
      <c r="JK44">
        <v>22.9229</v>
      </c>
      <c r="JL44">
        <v>102.097</v>
      </c>
      <c r="JM44">
        <v>102.496</v>
      </c>
    </row>
    <row r="45" spans="1:273">
      <c r="A45">
        <v>29</v>
      </c>
      <c r="B45">
        <v>1510788952.6</v>
      </c>
      <c r="C45">
        <v>232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1510788944.81429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470.550908585975</v>
      </c>
      <c r="AK45">
        <v>452.280703030303</v>
      </c>
      <c r="AL45">
        <v>2.84454195751666</v>
      </c>
      <c r="AM45">
        <v>64.1108677016949</v>
      </c>
      <c r="AN45">
        <f>(AP45 - AO45 + DI45*1E3/(8.314*(DK45+273.15)) * AR45/DH45 * AQ45) * DH45/(100*CV45) * 1000/(1000 - AP45)</f>
        <v>0</v>
      </c>
      <c r="AO45">
        <v>22.8433881410587</v>
      </c>
      <c r="AP45">
        <v>24.3903351515151</v>
      </c>
      <c r="AQ45">
        <v>-0.000601873978235894</v>
      </c>
      <c r="AR45">
        <v>117.015588663011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2.7</v>
      </c>
      <c r="CW45">
        <v>0.5</v>
      </c>
      <c r="CX45" t="s">
        <v>408</v>
      </c>
      <c r="CY45">
        <v>2</v>
      </c>
      <c r="CZ45" t="b">
        <v>1</v>
      </c>
      <c r="DA45">
        <v>1510788944.81429</v>
      </c>
      <c r="DB45">
        <v>424.810607142857</v>
      </c>
      <c r="DC45">
        <v>443.480071428571</v>
      </c>
      <c r="DD45">
        <v>24.4192821428571</v>
      </c>
      <c r="DE45">
        <v>22.83945</v>
      </c>
      <c r="DF45">
        <v>418.26975</v>
      </c>
      <c r="DG45">
        <v>23.9213071428571</v>
      </c>
      <c r="DH45">
        <v>500.075642857143</v>
      </c>
      <c r="DI45">
        <v>90.8215535714286</v>
      </c>
      <c r="DJ45">
        <v>0.0999416464285714</v>
      </c>
      <c r="DK45">
        <v>26.7601571428571</v>
      </c>
      <c r="DL45">
        <v>27.5243107142857</v>
      </c>
      <c r="DM45">
        <v>999.9</v>
      </c>
      <c r="DN45">
        <v>0</v>
      </c>
      <c r="DO45">
        <v>0</v>
      </c>
      <c r="DP45">
        <v>10009.9307142857</v>
      </c>
      <c r="DQ45">
        <v>0</v>
      </c>
      <c r="DR45">
        <v>3.30984</v>
      </c>
      <c r="DS45">
        <v>-18.6693675</v>
      </c>
      <c r="DT45">
        <v>435.443714285714</v>
      </c>
      <c r="DU45">
        <v>453.845642857143</v>
      </c>
      <c r="DV45">
        <v>1.57982928571429</v>
      </c>
      <c r="DW45">
        <v>443.480071428571</v>
      </c>
      <c r="DX45">
        <v>22.83945</v>
      </c>
      <c r="DY45">
        <v>2.21779607142857</v>
      </c>
      <c r="DZ45">
        <v>2.07431464285714</v>
      </c>
      <c r="EA45">
        <v>19.0914464285714</v>
      </c>
      <c r="EB45">
        <v>18.0233</v>
      </c>
      <c r="EC45">
        <v>1999.99142857143</v>
      </c>
      <c r="ED45">
        <v>0.979998857142857</v>
      </c>
      <c r="EE45">
        <v>0.0200011857142857</v>
      </c>
      <c r="EF45">
        <v>0</v>
      </c>
      <c r="EG45">
        <v>2.16086428571429</v>
      </c>
      <c r="EH45">
        <v>0</v>
      </c>
      <c r="EI45">
        <v>5842.35535714286</v>
      </c>
      <c r="EJ45">
        <v>17300.0714285714</v>
      </c>
      <c r="EK45">
        <v>39.1759285714286</v>
      </c>
      <c r="EL45">
        <v>39.75</v>
      </c>
      <c r="EM45">
        <v>38.9037857142857</v>
      </c>
      <c r="EN45">
        <v>38.562</v>
      </c>
      <c r="EO45">
        <v>38.5088571428571</v>
      </c>
      <c r="EP45">
        <v>1959.99142857143</v>
      </c>
      <c r="EQ45">
        <v>40</v>
      </c>
      <c r="ER45">
        <v>0</v>
      </c>
      <c r="ES45">
        <v>1678812555.8</v>
      </c>
      <c r="ET45">
        <v>0</v>
      </c>
      <c r="EU45">
        <v>2.17961923076923</v>
      </c>
      <c r="EV45">
        <v>0.506225631860985</v>
      </c>
      <c r="EW45">
        <v>-22.5015384834709</v>
      </c>
      <c r="EX45">
        <v>5842.17115384615</v>
      </c>
      <c r="EY45">
        <v>15</v>
      </c>
      <c r="EZ45">
        <v>0</v>
      </c>
      <c r="FA45" t="s">
        <v>409</v>
      </c>
      <c r="FB45">
        <v>1510781724.6</v>
      </c>
      <c r="FC45">
        <v>1510781718.6</v>
      </c>
      <c r="FD45">
        <v>0</v>
      </c>
      <c r="FE45">
        <v>0.193</v>
      </c>
      <c r="FF45">
        <v>0.167</v>
      </c>
      <c r="FG45">
        <v>6.707</v>
      </c>
      <c r="FH45">
        <v>0.869</v>
      </c>
      <c r="FI45">
        <v>420</v>
      </c>
      <c r="FJ45">
        <v>32</v>
      </c>
      <c r="FK45">
        <v>0.3</v>
      </c>
      <c r="FL45">
        <v>0.13</v>
      </c>
      <c r="FM45">
        <v>1.594985</v>
      </c>
      <c r="FN45">
        <v>-0.336647729831145</v>
      </c>
      <c r="FO45">
        <v>0.0327442319348004</v>
      </c>
      <c r="FP45">
        <v>1</v>
      </c>
      <c r="FQ45">
        <v>1</v>
      </c>
      <c r="FR45">
        <v>1</v>
      </c>
      <c r="FS45" t="s">
        <v>410</v>
      </c>
      <c r="FT45">
        <v>2.97223</v>
      </c>
      <c r="FU45">
        <v>2.75396</v>
      </c>
      <c r="FV45">
        <v>0.0942839</v>
      </c>
      <c r="FW45">
        <v>0.099667</v>
      </c>
      <c r="FX45">
        <v>0.104433</v>
      </c>
      <c r="FY45">
        <v>0.100938</v>
      </c>
      <c r="FZ45">
        <v>35197.5</v>
      </c>
      <c r="GA45">
        <v>38111.7</v>
      </c>
      <c r="GB45">
        <v>35223.7</v>
      </c>
      <c r="GC45">
        <v>38398</v>
      </c>
      <c r="GD45">
        <v>44696.5</v>
      </c>
      <c r="GE45">
        <v>49842</v>
      </c>
      <c r="GF45">
        <v>55023.5</v>
      </c>
      <c r="GG45">
        <v>61568.6</v>
      </c>
      <c r="GH45">
        <v>1.97053</v>
      </c>
      <c r="GI45">
        <v>1.81185</v>
      </c>
      <c r="GJ45">
        <v>0.0996143</v>
      </c>
      <c r="GK45">
        <v>0</v>
      </c>
      <c r="GL45">
        <v>25.8832</v>
      </c>
      <c r="GM45">
        <v>999.9</v>
      </c>
      <c r="GN45">
        <v>54.658</v>
      </c>
      <c r="GO45">
        <v>32.307</v>
      </c>
      <c r="GP45">
        <v>29.2396</v>
      </c>
      <c r="GQ45">
        <v>56.2902</v>
      </c>
      <c r="GR45">
        <v>48.4776</v>
      </c>
      <c r="GS45">
        <v>1</v>
      </c>
      <c r="GT45">
        <v>0.0593877</v>
      </c>
      <c r="GU45">
        <v>1.58361</v>
      </c>
      <c r="GV45">
        <v>20.1074</v>
      </c>
      <c r="GW45">
        <v>5.19707</v>
      </c>
      <c r="GX45">
        <v>12.0065</v>
      </c>
      <c r="GY45">
        <v>4.97525</v>
      </c>
      <c r="GZ45">
        <v>3.29343</v>
      </c>
      <c r="HA45">
        <v>9999</v>
      </c>
      <c r="HB45">
        <v>9999</v>
      </c>
      <c r="HC45">
        <v>9999</v>
      </c>
      <c r="HD45">
        <v>999.9</v>
      </c>
      <c r="HE45">
        <v>1.86356</v>
      </c>
      <c r="HF45">
        <v>1.86844</v>
      </c>
      <c r="HG45">
        <v>1.86818</v>
      </c>
      <c r="HH45">
        <v>1.86934</v>
      </c>
      <c r="HI45">
        <v>1.87012</v>
      </c>
      <c r="HJ45">
        <v>1.86616</v>
      </c>
      <c r="HK45">
        <v>1.86723</v>
      </c>
      <c r="HL45">
        <v>1.86861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6.652</v>
      </c>
      <c r="IA45">
        <v>0.4966</v>
      </c>
      <c r="IB45">
        <v>4.00718980108695</v>
      </c>
      <c r="IC45">
        <v>0.0057595372652325</v>
      </c>
      <c r="ID45">
        <v>9.86007892650461e-07</v>
      </c>
      <c r="IE45">
        <v>-6.54605500343952e-10</v>
      </c>
      <c r="IF45">
        <v>-0.00447537401453317</v>
      </c>
      <c r="IG45">
        <v>-0.0225030831772305</v>
      </c>
      <c r="IH45">
        <v>0.00251729176796863</v>
      </c>
      <c r="II45">
        <v>-2.92013266862578e-05</v>
      </c>
      <c r="IJ45">
        <v>-3</v>
      </c>
      <c r="IK45">
        <v>1614</v>
      </c>
      <c r="IL45">
        <v>1</v>
      </c>
      <c r="IM45">
        <v>27</v>
      </c>
      <c r="IN45">
        <v>120.5</v>
      </c>
      <c r="IO45">
        <v>120.6</v>
      </c>
      <c r="IP45">
        <v>1.15723</v>
      </c>
      <c r="IQ45">
        <v>2.62939</v>
      </c>
      <c r="IR45">
        <v>1.54785</v>
      </c>
      <c r="IS45">
        <v>2.30225</v>
      </c>
      <c r="IT45">
        <v>1.34644</v>
      </c>
      <c r="IU45">
        <v>2.46948</v>
      </c>
      <c r="IV45">
        <v>38.3301</v>
      </c>
      <c r="IW45">
        <v>24.035</v>
      </c>
      <c r="IX45">
        <v>18</v>
      </c>
      <c r="IY45">
        <v>501.585</v>
      </c>
      <c r="IZ45">
        <v>400.29</v>
      </c>
      <c r="JA45">
        <v>23.5693</v>
      </c>
      <c r="JB45">
        <v>27.9351</v>
      </c>
      <c r="JC45">
        <v>30.0002</v>
      </c>
      <c r="JD45">
        <v>27.8314</v>
      </c>
      <c r="JE45">
        <v>27.7683</v>
      </c>
      <c r="JF45">
        <v>23.2009</v>
      </c>
      <c r="JG45">
        <v>30.942</v>
      </c>
      <c r="JH45">
        <v>93.2978</v>
      </c>
      <c r="JI45">
        <v>23.555</v>
      </c>
      <c r="JJ45">
        <v>493.887</v>
      </c>
      <c r="JK45">
        <v>22.9229</v>
      </c>
      <c r="JL45">
        <v>102.097</v>
      </c>
      <c r="JM45">
        <v>102.495</v>
      </c>
    </row>
    <row r="46" spans="1:273">
      <c r="A46">
        <v>30</v>
      </c>
      <c r="B46">
        <v>1510788957.6</v>
      </c>
      <c r="C46">
        <v>237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1510788950.1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487.712140202901</v>
      </c>
      <c r="AK46">
        <v>467.84543030303</v>
      </c>
      <c r="AL46">
        <v>3.16545757809974</v>
      </c>
      <c r="AM46">
        <v>64.1108677016949</v>
      </c>
      <c r="AN46">
        <f>(AP46 - AO46 + DI46*1E3/(8.314*(DK46+273.15)) * AR46/DH46 * AQ46) * DH46/(100*CV46) * 1000/(1000 - AP46)</f>
        <v>0</v>
      </c>
      <c r="AO46">
        <v>22.8718967238138</v>
      </c>
      <c r="AP46">
        <v>24.3924787878788</v>
      </c>
      <c r="AQ46">
        <v>0.000320525503187384</v>
      </c>
      <c r="AR46">
        <v>117.015588663011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2.7</v>
      </c>
      <c r="CW46">
        <v>0.5</v>
      </c>
      <c r="CX46" t="s">
        <v>408</v>
      </c>
      <c r="CY46">
        <v>2</v>
      </c>
      <c r="CZ46" t="b">
        <v>1</v>
      </c>
      <c r="DA46">
        <v>1510788950.1</v>
      </c>
      <c r="DB46">
        <v>436.476814814815</v>
      </c>
      <c r="DC46">
        <v>460.532407407407</v>
      </c>
      <c r="DD46">
        <v>24.3992851851852</v>
      </c>
      <c r="DE46">
        <v>22.8478740740741</v>
      </c>
      <c r="DF46">
        <v>429.863555555556</v>
      </c>
      <c r="DG46">
        <v>23.9022148148148</v>
      </c>
      <c r="DH46">
        <v>500.074925925926</v>
      </c>
      <c r="DI46">
        <v>90.8219555555555</v>
      </c>
      <c r="DJ46">
        <v>0.0998601296296296</v>
      </c>
      <c r="DK46">
        <v>26.7559962962963</v>
      </c>
      <c r="DL46">
        <v>27.4933703703704</v>
      </c>
      <c r="DM46">
        <v>999.9</v>
      </c>
      <c r="DN46">
        <v>0</v>
      </c>
      <c r="DO46">
        <v>0</v>
      </c>
      <c r="DP46">
        <v>10026.1822222222</v>
      </c>
      <c r="DQ46">
        <v>0</v>
      </c>
      <c r="DR46">
        <v>3.30892074074074</v>
      </c>
      <c r="DS46">
        <v>-24.0555333333333</v>
      </c>
      <c r="DT46">
        <v>447.392814814815</v>
      </c>
      <c r="DU46">
        <v>471.300925925926</v>
      </c>
      <c r="DV46">
        <v>1.55139814814815</v>
      </c>
      <c r="DW46">
        <v>460.532407407407</v>
      </c>
      <c r="DX46">
        <v>22.8478740740741</v>
      </c>
      <c r="DY46">
        <v>2.21598888888889</v>
      </c>
      <c r="DZ46">
        <v>2.07508888888889</v>
      </c>
      <c r="EA46">
        <v>19.0783814814815</v>
      </c>
      <c r="EB46">
        <v>18.0292444444444</v>
      </c>
      <c r="EC46">
        <v>1999.97185185185</v>
      </c>
      <c r="ED46">
        <v>0.979998777777778</v>
      </c>
      <c r="EE46">
        <v>0.0200012703703704</v>
      </c>
      <c r="EF46">
        <v>0</v>
      </c>
      <c r="EG46">
        <v>2.21911481481482</v>
      </c>
      <c r="EH46">
        <v>0</v>
      </c>
      <c r="EI46">
        <v>5839.84814814815</v>
      </c>
      <c r="EJ46">
        <v>17299.9296296296</v>
      </c>
      <c r="EK46">
        <v>39.1801111111111</v>
      </c>
      <c r="EL46">
        <v>39.7545925925926</v>
      </c>
      <c r="EM46">
        <v>38.9255185185185</v>
      </c>
      <c r="EN46">
        <v>38.562</v>
      </c>
      <c r="EO46">
        <v>38.5091851851852</v>
      </c>
      <c r="EP46">
        <v>1959.97185185185</v>
      </c>
      <c r="EQ46">
        <v>40</v>
      </c>
      <c r="ER46">
        <v>0</v>
      </c>
      <c r="ES46">
        <v>1678812560.6</v>
      </c>
      <c r="ET46">
        <v>0</v>
      </c>
      <c r="EU46">
        <v>2.20122692307692</v>
      </c>
      <c r="EV46">
        <v>0.124817083794319</v>
      </c>
      <c r="EW46">
        <v>-31.4988034159834</v>
      </c>
      <c r="EX46">
        <v>5839.92538461539</v>
      </c>
      <c r="EY46">
        <v>15</v>
      </c>
      <c r="EZ46">
        <v>0</v>
      </c>
      <c r="FA46" t="s">
        <v>409</v>
      </c>
      <c r="FB46">
        <v>1510781724.6</v>
      </c>
      <c r="FC46">
        <v>1510781718.6</v>
      </c>
      <c r="FD46">
        <v>0</v>
      </c>
      <c r="FE46">
        <v>0.193</v>
      </c>
      <c r="FF46">
        <v>0.167</v>
      </c>
      <c r="FG46">
        <v>6.707</v>
      </c>
      <c r="FH46">
        <v>0.869</v>
      </c>
      <c r="FI46">
        <v>420</v>
      </c>
      <c r="FJ46">
        <v>32</v>
      </c>
      <c r="FK46">
        <v>0.3</v>
      </c>
      <c r="FL46">
        <v>0.13</v>
      </c>
      <c r="FM46">
        <v>1.57086</v>
      </c>
      <c r="FN46">
        <v>-0.322062664165105</v>
      </c>
      <c r="FO46">
        <v>0.0312381023751444</v>
      </c>
      <c r="FP46">
        <v>1</v>
      </c>
      <c r="FQ46">
        <v>1</v>
      </c>
      <c r="FR46">
        <v>1</v>
      </c>
      <c r="FS46" t="s">
        <v>410</v>
      </c>
      <c r="FT46">
        <v>2.97201</v>
      </c>
      <c r="FU46">
        <v>2.75414</v>
      </c>
      <c r="FV46">
        <v>0.0967503</v>
      </c>
      <c r="FW46">
        <v>0.102335</v>
      </c>
      <c r="FX46">
        <v>0.104445</v>
      </c>
      <c r="FY46">
        <v>0.100997</v>
      </c>
      <c r="FZ46">
        <v>35101.5</v>
      </c>
      <c r="GA46">
        <v>37998.7</v>
      </c>
      <c r="GB46">
        <v>35223.5</v>
      </c>
      <c r="GC46">
        <v>38398</v>
      </c>
      <c r="GD46">
        <v>44695.7</v>
      </c>
      <c r="GE46">
        <v>49838.9</v>
      </c>
      <c r="GF46">
        <v>55023.2</v>
      </c>
      <c r="GG46">
        <v>61568.8</v>
      </c>
      <c r="GH46">
        <v>1.9702</v>
      </c>
      <c r="GI46">
        <v>1.81203</v>
      </c>
      <c r="GJ46">
        <v>0.0891313</v>
      </c>
      <c r="GK46">
        <v>0</v>
      </c>
      <c r="GL46">
        <v>25.8839</v>
      </c>
      <c r="GM46">
        <v>999.9</v>
      </c>
      <c r="GN46">
        <v>54.658</v>
      </c>
      <c r="GO46">
        <v>32.307</v>
      </c>
      <c r="GP46">
        <v>29.2395</v>
      </c>
      <c r="GQ46">
        <v>55.6102</v>
      </c>
      <c r="GR46">
        <v>48.4495</v>
      </c>
      <c r="GS46">
        <v>1</v>
      </c>
      <c r="GT46">
        <v>0.059375</v>
      </c>
      <c r="GU46">
        <v>1.28612</v>
      </c>
      <c r="GV46">
        <v>20.1097</v>
      </c>
      <c r="GW46">
        <v>5.19692</v>
      </c>
      <c r="GX46">
        <v>12.0052</v>
      </c>
      <c r="GY46">
        <v>4.9752</v>
      </c>
      <c r="GZ46">
        <v>3.29345</v>
      </c>
      <c r="HA46">
        <v>9999</v>
      </c>
      <c r="HB46">
        <v>9999</v>
      </c>
      <c r="HC46">
        <v>9999</v>
      </c>
      <c r="HD46">
        <v>999.9</v>
      </c>
      <c r="HE46">
        <v>1.86356</v>
      </c>
      <c r="HF46">
        <v>1.86844</v>
      </c>
      <c r="HG46">
        <v>1.86819</v>
      </c>
      <c r="HH46">
        <v>1.86935</v>
      </c>
      <c r="HI46">
        <v>1.87012</v>
      </c>
      <c r="HJ46">
        <v>1.86617</v>
      </c>
      <c r="HK46">
        <v>1.86724</v>
      </c>
      <c r="HL46">
        <v>1.86861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6.747</v>
      </c>
      <c r="IA46">
        <v>0.4968</v>
      </c>
      <c r="IB46">
        <v>4.00718980108695</v>
      </c>
      <c r="IC46">
        <v>0.0057595372652325</v>
      </c>
      <c r="ID46">
        <v>9.86007892650461e-07</v>
      </c>
      <c r="IE46">
        <v>-6.54605500343952e-10</v>
      </c>
      <c r="IF46">
        <v>-0.00447537401453317</v>
      </c>
      <c r="IG46">
        <v>-0.0225030831772305</v>
      </c>
      <c r="IH46">
        <v>0.00251729176796863</v>
      </c>
      <c r="II46">
        <v>-2.92013266862578e-05</v>
      </c>
      <c r="IJ46">
        <v>-3</v>
      </c>
      <c r="IK46">
        <v>1614</v>
      </c>
      <c r="IL46">
        <v>1</v>
      </c>
      <c r="IM46">
        <v>27</v>
      </c>
      <c r="IN46">
        <v>120.5</v>
      </c>
      <c r="IO46">
        <v>120.7</v>
      </c>
      <c r="IP46">
        <v>1.19019</v>
      </c>
      <c r="IQ46">
        <v>2.63794</v>
      </c>
      <c r="IR46">
        <v>1.54785</v>
      </c>
      <c r="IS46">
        <v>2.30225</v>
      </c>
      <c r="IT46">
        <v>1.34644</v>
      </c>
      <c r="IU46">
        <v>2.33643</v>
      </c>
      <c r="IV46">
        <v>38.3301</v>
      </c>
      <c r="IW46">
        <v>24.0262</v>
      </c>
      <c r="IX46">
        <v>18</v>
      </c>
      <c r="IY46">
        <v>501.4</v>
      </c>
      <c r="IZ46">
        <v>400.412</v>
      </c>
      <c r="JA46">
        <v>23.5539</v>
      </c>
      <c r="JB46">
        <v>27.938</v>
      </c>
      <c r="JC46">
        <v>30.0002</v>
      </c>
      <c r="JD46">
        <v>27.8348</v>
      </c>
      <c r="JE46">
        <v>27.7719</v>
      </c>
      <c r="JF46">
        <v>23.8885</v>
      </c>
      <c r="JG46">
        <v>30.942</v>
      </c>
      <c r="JH46">
        <v>93.2978</v>
      </c>
      <c r="JI46">
        <v>23.63</v>
      </c>
      <c r="JJ46">
        <v>507.402</v>
      </c>
      <c r="JK46">
        <v>22.9229</v>
      </c>
      <c r="JL46">
        <v>102.096</v>
      </c>
      <c r="JM46">
        <v>102.495</v>
      </c>
    </row>
    <row r="47" spans="1:273">
      <c r="A47">
        <v>31</v>
      </c>
      <c r="B47">
        <v>1510788962.6</v>
      </c>
      <c r="C47">
        <v>242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1510788954.81429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505.091080149674</v>
      </c>
      <c r="AK47">
        <v>484.312303030303</v>
      </c>
      <c r="AL47">
        <v>3.31000025997179</v>
      </c>
      <c r="AM47">
        <v>64.1108677016949</v>
      </c>
      <c r="AN47">
        <f>(AP47 - AO47 + DI47*1E3/(8.314*(DK47+273.15)) * AR47/DH47 * AQ47) * DH47/(100*CV47) * 1000/(1000 - AP47)</f>
        <v>0</v>
      </c>
      <c r="AO47">
        <v>22.8720739140882</v>
      </c>
      <c r="AP47">
        <v>24.4063842424242</v>
      </c>
      <c r="AQ47">
        <v>0.000323920213649593</v>
      </c>
      <c r="AR47">
        <v>117.015588663011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2.7</v>
      </c>
      <c r="CW47">
        <v>0.5</v>
      </c>
      <c r="CX47" t="s">
        <v>408</v>
      </c>
      <c r="CY47">
        <v>2</v>
      </c>
      <c r="CZ47" t="b">
        <v>1</v>
      </c>
      <c r="DA47">
        <v>1510788954.81429</v>
      </c>
      <c r="DB47">
        <v>449.825607142857</v>
      </c>
      <c r="DC47">
        <v>476.390678571429</v>
      </c>
      <c r="DD47">
        <v>24.3953928571429</v>
      </c>
      <c r="DE47">
        <v>22.8586785714286</v>
      </c>
      <c r="DF47">
        <v>443.129428571429</v>
      </c>
      <c r="DG47">
        <v>23.8985</v>
      </c>
      <c r="DH47">
        <v>500.081035714286</v>
      </c>
      <c r="DI47">
        <v>90.8229357142857</v>
      </c>
      <c r="DJ47">
        <v>0.0999580571428571</v>
      </c>
      <c r="DK47">
        <v>26.7539642857143</v>
      </c>
      <c r="DL47">
        <v>27.4294821428571</v>
      </c>
      <c r="DM47">
        <v>999.9</v>
      </c>
      <c r="DN47">
        <v>0</v>
      </c>
      <c r="DO47">
        <v>0</v>
      </c>
      <c r="DP47">
        <v>10022.505</v>
      </c>
      <c r="DQ47">
        <v>0</v>
      </c>
      <c r="DR47">
        <v>3.29718285714286</v>
      </c>
      <c r="DS47">
        <v>-26.5651392857143</v>
      </c>
      <c r="DT47">
        <v>461.073678571429</v>
      </c>
      <c r="DU47">
        <v>487.5355</v>
      </c>
      <c r="DV47">
        <v>1.536705</v>
      </c>
      <c r="DW47">
        <v>476.390678571429</v>
      </c>
      <c r="DX47">
        <v>22.8586785714286</v>
      </c>
      <c r="DY47">
        <v>2.21565964285714</v>
      </c>
      <c r="DZ47">
        <v>2.07609285714286</v>
      </c>
      <c r="EA47">
        <v>19.0760035714286</v>
      </c>
      <c r="EB47">
        <v>18.0369285714286</v>
      </c>
      <c r="EC47">
        <v>2000.00535714286</v>
      </c>
      <c r="ED47">
        <v>0.979998964285714</v>
      </c>
      <c r="EE47">
        <v>0.0200010714285714</v>
      </c>
      <c r="EF47">
        <v>0</v>
      </c>
      <c r="EG47">
        <v>2.21999285714286</v>
      </c>
      <c r="EH47">
        <v>0</v>
      </c>
      <c r="EI47">
        <v>5837.50642857143</v>
      </c>
      <c r="EJ47">
        <v>17300.2071428571</v>
      </c>
      <c r="EK47">
        <v>39.1847857142857</v>
      </c>
      <c r="EL47">
        <v>39.7544285714286</v>
      </c>
      <c r="EM47">
        <v>38.9347857142857</v>
      </c>
      <c r="EN47">
        <v>38.562</v>
      </c>
      <c r="EO47">
        <v>38.5221428571429</v>
      </c>
      <c r="EP47">
        <v>1960.00464285714</v>
      </c>
      <c r="EQ47">
        <v>40.0007142857143</v>
      </c>
      <c r="ER47">
        <v>0</v>
      </c>
      <c r="ES47">
        <v>1678812566</v>
      </c>
      <c r="ET47">
        <v>0</v>
      </c>
      <c r="EU47">
        <v>2.218564</v>
      </c>
      <c r="EV47">
        <v>0.0468153806740861</v>
      </c>
      <c r="EW47">
        <v>-33.626922998319</v>
      </c>
      <c r="EX47">
        <v>5837.072</v>
      </c>
      <c r="EY47">
        <v>15</v>
      </c>
      <c r="EZ47">
        <v>0</v>
      </c>
      <c r="FA47" t="s">
        <v>409</v>
      </c>
      <c r="FB47">
        <v>1510781724.6</v>
      </c>
      <c r="FC47">
        <v>1510781718.6</v>
      </c>
      <c r="FD47">
        <v>0</v>
      </c>
      <c r="FE47">
        <v>0.193</v>
      </c>
      <c r="FF47">
        <v>0.167</v>
      </c>
      <c r="FG47">
        <v>6.707</v>
      </c>
      <c r="FH47">
        <v>0.869</v>
      </c>
      <c r="FI47">
        <v>420</v>
      </c>
      <c r="FJ47">
        <v>32</v>
      </c>
      <c r="FK47">
        <v>0.3</v>
      </c>
      <c r="FL47">
        <v>0.13</v>
      </c>
      <c r="FM47">
        <v>1.5463875</v>
      </c>
      <c r="FN47">
        <v>-0.213718424015009</v>
      </c>
      <c r="FO47">
        <v>0.0227699151019498</v>
      </c>
      <c r="FP47">
        <v>1</v>
      </c>
      <c r="FQ47">
        <v>1</v>
      </c>
      <c r="FR47">
        <v>1</v>
      </c>
      <c r="FS47" t="s">
        <v>410</v>
      </c>
      <c r="FT47">
        <v>2.97229</v>
      </c>
      <c r="FU47">
        <v>2.75396</v>
      </c>
      <c r="FV47">
        <v>0.0993039</v>
      </c>
      <c r="FW47">
        <v>0.104917</v>
      </c>
      <c r="FX47">
        <v>0.104488</v>
      </c>
      <c r="FY47">
        <v>0.100998</v>
      </c>
      <c r="FZ47">
        <v>35002.2</v>
      </c>
      <c r="GA47">
        <v>37889.1</v>
      </c>
      <c r="GB47">
        <v>35223.4</v>
      </c>
      <c r="GC47">
        <v>38397.6</v>
      </c>
      <c r="GD47">
        <v>44693.3</v>
      </c>
      <c r="GE47">
        <v>49838.6</v>
      </c>
      <c r="GF47">
        <v>55022.9</v>
      </c>
      <c r="GG47">
        <v>61568.4</v>
      </c>
      <c r="GH47">
        <v>1.97035</v>
      </c>
      <c r="GI47">
        <v>1.81185</v>
      </c>
      <c r="GJ47">
        <v>0.0872836</v>
      </c>
      <c r="GK47">
        <v>0</v>
      </c>
      <c r="GL47">
        <v>25.886</v>
      </c>
      <c r="GM47">
        <v>999.9</v>
      </c>
      <c r="GN47">
        <v>54.658</v>
      </c>
      <c r="GO47">
        <v>32.327</v>
      </c>
      <c r="GP47">
        <v>29.271</v>
      </c>
      <c r="GQ47">
        <v>55.9202</v>
      </c>
      <c r="GR47">
        <v>48.105</v>
      </c>
      <c r="GS47">
        <v>1</v>
      </c>
      <c r="GT47">
        <v>0.0590701</v>
      </c>
      <c r="GU47">
        <v>0.959055</v>
      </c>
      <c r="GV47">
        <v>20.1117</v>
      </c>
      <c r="GW47">
        <v>5.19707</v>
      </c>
      <c r="GX47">
        <v>12.0061</v>
      </c>
      <c r="GY47">
        <v>4.97515</v>
      </c>
      <c r="GZ47">
        <v>3.29353</v>
      </c>
      <c r="HA47">
        <v>9999</v>
      </c>
      <c r="HB47">
        <v>9999</v>
      </c>
      <c r="HC47">
        <v>9999</v>
      </c>
      <c r="HD47">
        <v>999.9</v>
      </c>
      <c r="HE47">
        <v>1.86356</v>
      </c>
      <c r="HF47">
        <v>1.86844</v>
      </c>
      <c r="HG47">
        <v>1.86823</v>
      </c>
      <c r="HH47">
        <v>1.86934</v>
      </c>
      <c r="HI47">
        <v>1.87012</v>
      </c>
      <c r="HJ47">
        <v>1.86615</v>
      </c>
      <c r="HK47">
        <v>1.86724</v>
      </c>
      <c r="HL47">
        <v>1.86861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6.847</v>
      </c>
      <c r="IA47">
        <v>0.4975</v>
      </c>
      <c r="IB47">
        <v>4.00718980108695</v>
      </c>
      <c r="IC47">
        <v>0.0057595372652325</v>
      </c>
      <c r="ID47">
        <v>9.86007892650461e-07</v>
      </c>
      <c r="IE47">
        <v>-6.54605500343952e-10</v>
      </c>
      <c r="IF47">
        <v>-0.00447537401453317</v>
      </c>
      <c r="IG47">
        <v>-0.0225030831772305</v>
      </c>
      <c r="IH47">
        <v>0.00251729176796863</v>
      </c>
      <c r="II47">
        <v>-2.92013266862578e-05</v>
      </c>
      <c r="IJ47">
        <v>-3</v>
      </c>
      <c r="IK47">
        <v>1614</v>
      </c>
      <c r="IL47">
        <v>1</v>
      </c>
      <c r="IM47">
        <v>27</v>
      </c>
      <c r="IN47">
        <v>120.6</v>
      </c>
      <c r="IO47">
        <v>120.7</v>
      </c>
      <c r="IP47">
        <v>1.2207</v>
      </c>
      <c r="IQ47">
        <v>2.63306</v>
      </c>
      <c r="IR47">
        <v>1.54785</v>
      </c>
      <c r="IS47">
        <v>2.30225</v>
      </c>
      <c r="IT47">
        <v>1.34644</v>
      </c>
      <c r="IU47">
        <v>2.39258</v>
      </c>
      <c r="IV47">
        <v>38.3545</v>
      </c>
      <c r="IW47">
        <v>24.035</v>
      </c>
      <c r="IX47">
        <v>18</v>
      </c>
      <c r="IY47">
        <v>501.536</v>
      </c>
      <c r="IZ47">
        <v>400.343</v>
      </c>
      <c r="JA47">
        <v>23.6307</v>
      </c>
      <c r="JB47">
        <v>27.9416</v>
      </c>
      <c r="JC47">
        <v>29.9999</v>
      </c>
      <c r="JD47">
        <v>27.8389</v>
      </c>
      <c r="JE47">
        <v>27.776</v>
      </c>
      <c r="JF47">
        <v>24.4924</v>
      </c>
      <c r="JG47">
        <v>30.942</v>
      </c>
      <c r="JH47">
        <v>92.9229</v>
      </c>
      <c r="JI47">
        <v>23.7345</v>
      </c>
      <c r="JJ47">
        <v>520.81</v>
      </c>
      <c r="JK47">
        <v>22.9229</v>
      </c>
      <c r="JL47">
        <v>102.096</v>
      </c>
      <c r="JM47">
        <v>102.494</v>
      </c>
    </row>
    <row r="48" spans="1:273">
      <c r="A48">
        <v>32</v>
      </c>
      <c r="B48">
        <v>1510788967.6</v>
      </c>
      <c r="C48">
        <v>247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1510788960.1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522.397254576344</v>
      </c>
      <c r="AK48">
        <v>501.200618181818</v>
      </c>
      <c r="AL48">
        <v>3.39347284597333</v>
      </c>
      <c r="AM48">
        <v>64.1108677016949</v>
      </c>
      <c r="AN48">
        <f>(AP48 - AO48 + DI48*1E3/(8.314*(DK48+273.15)) * AR48/DH48 * AQ48) * DH48/(100*CV48) * 1000/(1000 - AP48)</f>
        <v>0</v>
      </c>
      <c r="AO48">
        <v>22.8586967994676</v>
      </c>
      <c r="AP48">
        <v>24.4287951515151</v>
      </c>
      <c r="AQ48">
        <v>0.00236174614774813</v>
      </c>
      <c r="AR48">
        <v>117.015588663011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2.7</v>
      </c>
      <c r="CW48">
        <v>0.5</v>
      </c>
      <c r="CX48" t="s">
        <v>408</v>
      </c>
      <c r="CY48">
        <v>2</v>
      </c>
      <c r="CZ48" t="b">
        <v>1</v>
      </c>
      <c r="DA48">
        <v>1510788960.1</v>
      </c>
      <c r="DB48">
        <v>466.200222222222</v>
      </c>
      <c r="DC48">
        <v>494.244407407407</v>
      </c>
      <c r="DD48">
        <v>24.4033333333333</v>
      </c>
      <c r="DE48">
        <v>22.8678925925926</v>
      </c>
      <c r="DF48">
        <v>459.40237037037</v>
      </c>
      <c r="DG48">
        <v>23.9060851851852</v>
      </c>
      <c r="DH48">
        <v>500.082444444444</v>
      </c>
      <c r="DI48">
        <v>90.8234962962963</v>
      </c>
      <c r="DJ48">
        <v>0.099940362962963</v>
      </c>
      <c r="DK48">
        <v>26.7527185185185</v>
      </c>
      <c r="DL48">
        <v>27.354962962963</v>
      </c>
      <c r="DM48">
        <v>999.9</v>
      </c>
      <c r="DN48">
        <v>0</v>
      </c>
      <c r="DO48">
        <v>0</v>
      </c>
      <c r="DP48">
        <v>10025.0959259259</v>
      </c>
      <c r="DQ48">
        <v>0</v>
      </c>
      <c r="DR48">
        <v>3.29124925925926</v>
      </c>
      <c r="DS48">
        <v>-28.044262962963</v>
      </c>
      <c r="DT48">
        <v>477.861777777778</v>
      </c>
      <c r="DU48">
        <v>505.81137037037</v>
      </c>
      <c r="DV48">
        <v>1.53542777777778</v>
      </c>
      <c r="DW48">
        <v>494.244407407407</v>
      </c>
      <c r="DX48">
        <v>22.8678925925926</v>
      </c>
      <c r="DY48">
        <v>2.21639481481481</v>
      </c>
      <c r="DZ48">
        <v>2.07694296296296</v>
      </c>
      <c r="EA48">
        <v>19.0813185185185</v>
      </c>
      <c r="EB48">
        <v>18.0434444444444</v>
      </c>
      <c r="EC48">
        <v>2000.01333333333</v>
      </c>
      <c r="ED48">
        <v>0.979999111111111</v>
      </c>
      <c r="EE48">
        <v>0.0200009148148148</v>
      </c>
      <c r="EF48">
        <v>0</v>
      </c>
      <c r="EG48">
        <v>2.20192592592593</v>
      </c>
      <c r="EH48">
        <v>0</v>
      </c>
      <c r="EI48">
        <v>5834.60777777778</v>
      </c>
      <c r="EJ48">
        <v>17300.2740740741</v>
      </c>
      <c r="EK48">
        <v>39.187</v>
      </c>
      <c r="EL48">
        <v>39.7660740740741</v>
      </c>
      <c r="EM48">
        <v>38.937</v>
      </c>
      <c r="EN48">
        <v>38.562</v>
      </c>
      <c r="EO48">
        <v>38.5344444444444</v>
      </c>
      <c r="EP48">
        <v>1960.01259259259</v>
      </c>
      <c r="EQ48">
        <v>40.0007407407407</v>
      </c>
      <c r="ER48">
        <v>0</v>
      </c>
      <c r="ES48">
        <v>1678812570.8</v>
      </c>
      <c r="ET48">
        <v>0</v>
      </c>
      <c r="EU48">
        <v>2.191192</v>
      </c>
      <c r="EV48">
        <v>0.00278462539447384</v>
      </c>
      <c r="EW48">
        <v>-30.2869231165455</v>
      </c>
      <c r="EX48">
        <v>5834.396</v>
      </c>
      <c r="EY48">
        <v>15</v>
      </c>
      <c r="EZ48">
        <v>0</v>
      </c>
      <c r="FA48" t="s">
        <v>409</v>
      </c>
      <c r="FB48">
        <v>1510781724.6</v>
      </c>
      <c r="FC48">
        <v>1510781718.6</v>
      </c>
      <c r="FD48">
        <v>0</v>
      </c>
      <c r="FE48">
        <v>0.193</v>
      </c>
      <c r="FF48">
        <v>0.167</v>
      </c>
      <c r="FG48">
        <v>6.707</v>
      </c>
      <c r="FH48">
        <v>0.869</v>
      </c>
      <c r="FI48">
        <v>420</v>
      </c>
      <c r="FJ48">
        <v>32</v>
      </c>
      <c r="FK48">
        <v>0.3</v>
      </c>
      <c r="FL48">
        <v>0.13</v>
      </c>
      <c r="FM48">
        <v>1.54061475</v>
      </c>
      <c r="FN48">
        <v>-0.00401977485928911</v>
      </c>
      <c r="FO48">
        <v>0.0170385631711568</v>
      </c>
      <c r="FP48">
        <v>1</v>
      </c>
      <c r="FQ48">
        <v>1</v>
      </c>
      <c r="FR48">
        <v>1</v>
      </c>
      <c r="FS48" t="s">
        <v>410</v>
      </c>
      <c r="FT48">
        <v>2.97211</v>
      </c>
      <c r="FU48">
        <v>2.7541</v>
      </c>
      <c r="FV48">
        <v>0.101877</v>
      </c>
      <c r="FW48">
        <v>0.107483</v>
      </c>
      <c r="FX48">
        <v>0.104552</v>
      </c>
      <c r="FY48">
        <v>0.100943</v>
      </c>
      <c r="FZ48">
        <v>34902.6</v>
      </c>
      <c r="GA48">
        <v>37780.1</v>
      </c>
      <c r="GB48">
        <v>35223.7</v>
      </c>
      <c r="GC48">
        <v>38397.3</v>
      </c>
      <c r="GD48">
        <v>44690.3</v>
      </c>
      <c r="GE48">
        <v>49841.3</v>
      </c>
      <c r="GF48">
        <v>55023.1</v>
      </c>
      <c r="GG48">
        <v>61567.9</v>
      </c>
      <c r="GH48">
        <v>1.97035</v>
      </c>
      <c r="GI48">
        <v>1.81175</v>
      </c>
      <c r="GJ48">
        <v>0.0866428</v>
      </c>
      <c r="GK48">
        <v>0</v>
      </c>
      <c r="GL48">
        <v>25.8875</v>
      </c>
      <c r="GM48">
        <v>999.9</v>
      </c>
      <c r="GN48">
        <v>54.633</v>
      </c>
      <c r="GO48">
        <v>32.327</v>
      </c>
      <c r="GP48">
        <v>29.2609</v>
      </c>
      <c r="GQ48">
        <v>55.7802</v>
      </c>
      <c r="GR48">
        <v>48.6939</v>
      </c>
      <c r="GS48">
        <v>1</v>
      </c>
      <c r="GT48">
        <v>0.0585823</v>
      </c>
      <c r="GU48">
        <v>0.684145</v>
      </c>
      <c r="GV48">
        <v>20.1132</v>
      </c>
      <c r="GW48">
        <v>5.19722</v>
      </c>
      <c r="GX48">
        <v>12.0058</v>
      </c>
      <c r="GY48">
        <v>4.97505</v>
      </c>
      <c r="GZ48">
        <v>3.29345</v>
      </c>
      <c r="HA48">
        <v>9999</v>
      </c>
      <c r="HB48">
        <v>9999</v>
      </c>
      <c r="HC48">
        <v>9999</v>
      </c>
      <c r="HD48">
        <v>999.9</v>
      </c>
      <c r="HE48">
        <v>1.86356</v>
      </c>
      <c r="HF48">
        <v>1.86844</v>
      </c>
      <c r="HG48">
        <v>1.86823</v>
      </c>
      <c r="HH48">
        <v>1.86935</v>
      </c>
      <c r="HI48">
        <v>1.87012</v>
      </c>
      <c r="HJ48">
        <v>1.86616</v>
      </c>
      <c r="HK48">
        <v>1.86725</v>
      </c>
      <c r="HL48">
        <v>1.86861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6.949</v>
      </c>
      <c r="IA48">
        <v>0.4985</v>
      </c>
      <c r="IB48">
        <v>4.00718980108695</v>
      </c>
      <c r="IC48">
        <v>0.0057595372652325</v>
      </c>
      <c r="ID48">
        <v>9.86007892650461e-07</v>
      </c>
      <c r="IE48">
        <v>-6.54605500343952e-10</v>
      </c>
      <c r="IF48">
        <v>-0.00447537401453317</v>
      </c>
      <c r="IG48">
        <v>-0.0225030831772305</v>
      </c>
      <c r="IH48">
        <v>0.00251729176796863</v>
      </c>
      <c r="II48">
        <v>-2.92013266862578e-05</v>
      </c>
      <c r="IJ48">
        <v>-3</v>
      </c>
      <c r="IK48">
        <v>1614</v>
      </c>
      <c r="IL48">
        <v>1</v>
      </c>
      <c r="IM48">
        <v>27</v>
      </c>
      <c r="IN48">
        <v>120.7</v>
      </c>
      <c r="IO48">
        <v>120.8</v>
      </c>
      <c r="IP48">
        <v>1.24878</v>
      </c>
      <c r="IQ48">
        <v>2.63062</v>
      </c>
      <c r="IR48">
        <v>1.54785</v>
      </c>
      <c r="IS48">
        <v>2.30103</v>
      </c>
      <c r="IT48">
        <v>1.34644</v>
      </c>
      <c r="IU48">
        <v>2.45239</v>
      </c>
      <c r="IV48">
        <v>38.3301</v>
      </c>
      <c r="IW48">
        <v>24.035</v>
      </c>
      <c r="IX48">
        <v>18</v>
      </c>
      <c r="IY48">
        <v>501.571</v>
      </c>
      <c r="IZ48">
        <v>400.314</v>
      </c>
      <c r="JA48">
        <v>23.751</v>
      </c>
      <c r="JB48">
        <v>27.9451</v>
      </c>
      <c r="JC48">
        <v>29.9999</v>
      </c>
      <c r="JD48">
        <v>27.843</v>
      </c>
      <c r="JE48">
        <v>27.7799</v>
      </c>
      <c r="JF48">
        <v>25.1224</v>
      </c>
      <c r="JG48">
        <v>30.942</v>
      </c>
      <c r="JH48">
        <v>92.9229</v>
      </c>
      <c r="JI48">
        <v>23.8639</v>
      </c>
      <c r="JJ48">
        <v>541.045</v>
      </c>
      <c r="JK48">
        <v>22.9095</v>
      </c>
      <c r="JL48">
        <v>102.097</v>
      </c>
      <c r="JM48">
        <v>102.494</v>
      </c>
    </row>
    <row r="49" spans="1:273">
      <c r="A49">
        <v>33</v>
      </c>
      <c r="B49">
        <v>1510788972.6</v>
      </c>
      <c r="C49">
        <v>252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1510788964.81429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539.071908961675</v>
      </c>
      <c r="AK49">
        <v>517.887442424243</v>
      </c>
      <c r="AL49">
        <v>3.30814338436669</v>
      </c>
      <c r="AM49">
        <v>64.1108677016949</v>
      </c>
      <c r="AN49">
        <f>(AP49 - AO49 + DI49*1E3/(8.314*(DK49+273.15)) * AR49/DH49 * AQ49) * DH49/(100*CV49) * 1000/(1000 - AP49)</f>
        <v>0</v>
      </c>
      <c r="AO49">
        <v>22.8508957759095</v>
      </c>
      <c r="AP49">
        <v>24.4502351515151</v>
      </c>
      <c r="AQ49">
        <v>0.00106379082237652</v>
      </c>
      <c r="AR49">
        <v>117.015588663011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2.7</v>
      </c>
      <c r="CW49">
        <v>0.5</v>
      </c>
      <c r="CX49" t="s">
        <v>408</v>
      </c>
      <c r="CY49">
        <v>2</v>
      </c>
      <c r="CZ49" t="b">
        <v>1</v>
      </c>
      <c r="DA49">
        <v>1510788964.81429</v>
      </c>
      <c r="DB49">
        <v>481.45725</v>
      </c>
      <c r="DC49">
        <v>510.002178571429</v>
      </c>
      <c r="DD49">
        <v>24.4196821428571</v>
      </c>
      <c r="DE49">
        <v>22.8630857142857</v>
      </c>
      <c r="DF49">
        <v>474.564714285714</v>
      </c>
      <c r="DG49">
        <v>23.9216964285714</v>
      </c>
      <c r="DH49">
        <v>500.091321428571</v>
      </c>
      <c r="DI49">
        <v>90.8234571428572</v>
      </c>
      <c r="DJ49">
        <v>0.100046264285714</v>
      </c>
      <c r="DK49">
        <v>26.7564642857143</v>
      </c>
      <c r="DL49">
        <v>27.3182678571429</v>
      </c>
      <c r="DM49">
        <v>999.9</v>
      </c>
      <c r="DN49">
        <v>0</v>
      </c>
      <c r="DO49">
        <v>0</v>
      </c>
      <c r="DP49">
        <v>10007.5910714286</v>
      </c>
      <c r="DQ49">
        <v>0</v>
      </c>
      <c r="DR49">
        <v>3.25911107142857</v>
      </c>
      <c r="DS49">
        <v>-28.544975</v>
      </c>
      <c r="DT49">
        <v>493.508785714286</v>
      </c>
      <c r="DU49">
        <v>521.935178571429</v>
      </c>
      <c r="DV49">
        <v>1.55659428571429</v>
      </c>
      <c r="DW49">
        <v>510.002178571429</v>
      </c>
      <c r="DX49">
        <v>22.8630857142857</v>
      </c>
      <c r="DY49">
        <v>2.21787892857143</v>
      </c>
      <c r="DZ49">
        <v>2.07650535714286</v>
      </c>
      <c r="EA49">
        <v>19.0920535714286</v>
      </c>
      <c r="EB49">
        <v>18.0400892857143</v>
      </c>
      <c r="EC49">
        <v>2000.03678571429</v>
      </c>
      <c r="ED49">
        <v>0.979999071428571</v>
      </c>
      <c r="EE49">
        <v>0.0200009571428571</v>
      </c>
      <c r="EF49">
        <v>0</v>
      </c>
      <c r="EG49">
        <v>2.25618214285714</v>
      </c>
      <c r="EH49">
        <v>0</v>
      </c>
      <c r="EI49">
        <v>5832.25392857143</v>
      </c>
      <c r="EJ49">
        <v>17300.4678571429</v>
      </c>
      <c r="EK49">
        <v>39.187</v>
      </c>
      <c r="EL49">
        <v>39.7832142857143</v>
      </c>
      <c r="EM49">
        <v>38.937</v>
      </c>
      <c r="EN49">
        <v>38.562</v>
      </c>
      <c r="EO49">
        <v>38.5531428571429</v>
      </c>
      <c r="EP49">
        <v>1960.035</v>
      </c>
      <c r="EQ49">
        <v>40.0017857142857</v>
      </c>
      <c r="ER49">
        <v>0</v>
      </c>
      <c r="ES49">
        <v>1678812575.6</v>
      </c>
      <c r="ET49">
        <v>0</v>
      </c>
      <c r="EU49">
        <v>2.237108</v>
      </c>
      <c r="EV49">
        <v>0.623684631226871</v>
      </c>
      <c r="EW49">
        <v>-32.0653846657881</v>
      </c>
      <c r="EX49">
        <v>5831.9708</v>
      </c>
      <c r="EY49">
        <v>15</v>
      </c>
      <c r="EZ49">
        <v>0</v>
      </c>
      <c r="FA49" t="s">
        <v>409</v>
      </c>
      <c r="FB49">
        <v>1510781724.6</v>
      </c>
      <c r="FC49">
        <v>1510781718.6</v>
      </c>
      <c r="FD49">
        <v>0</v>
      </c>
      <c r="FE49">
        <v>0.193</v>
      </c>
      <c r="FF49">
        <v>0.167</v>
      </c>
      <c r="FG49">
        <v>6.707</v>
      </c>
      <c r="FH49">
        <v>0.869</v>
      </c>
      <c r="FI49">
        <v>420</v>
      </c>
      <c r="FJ49">
        <v>32</v>
      </c>
      <c r="FK49">
        <v>0.3</v>
      </c>
      <c r="FL49">
        <v>0.13</v>
      </c>
      <c r="FM49">
        <v>1.5457075</v>
      </c>
      <c r="FN49">
        <v>0.21576472795497</v>
      </c>
      <c r="FO49">
        <v>0.0244627215115163</v>
      </c>
      <c r="FP49">
        <v>1</v>
      </c>
      <c r="FQ49">
        <v>1</v>
      </c>
      <c r="FR49">
        <v>1</v>
      </c>
      <c r="FS49" t="s">
        <v>410</v>
      </c>
      <c r="FT49">
        <v>2.97209</v>
      </c>
      <c r="FU49">
        <v>2.75391</v>
      </c>
      <c r="FV49">
        <v>0.104362</v>
      </c>
      <c r="FW49">
        <v>0.109816</v>
      </c>
      <c r="FX49">
        <v>0.104615</v>
      </c>
      <c r="FY49">
        <v>0.100931</v>
      </c>
      <c r="FZ49">
        <v>34805.6</v>
      </c>
      <c r="GA49">
        <v>37681.4</v>
      </c>
      <c r="GB49">
        <v>35223.3</v>
      </c>
      <c r="GC49">
        <v>38397.3</v>
      </c>
      <c r="GD49">
        <v>44687.1</v>
      </c>
      <c r="GE49">
        <v>49841.6</v>
      </c>
      <c r="GF49">
        <v>55023</v>
      </c>
      <c r="GG49">
        <v>61567.4</v>
      </c>
      <c r="GH49">
        <v>1.97032</v>
      </c>
      <c r="GI49">
        <v>1.81183</v>
      </c>
      <c r="GJ49">
        <v>0.0879914</v>
      </c>
      <c r="GK49">
        <v>0</v>
      </c>
      <c r="GL49">
        <v>25.8882</v>
      </c>
      <c r="GM49">
        <v>999.9</v>
      </c>
      <c r="GN49">
        <v>54.609</v>
      </c>
      <c r="GO49">
        <v>32.337</v>
      </c>
      <c r="GP49">
        <v>29.2656</v>
      </c>
      <c r="GQ49">
        <v>56.0602</v>
      </c>
      <c r="GR49">
        <v>48.3654</v>
      </c>
      <c r="GS49">
        <v>1</v>
      </c>
      <c r="GT49">
        <v>0.058628</v>
      </c>
      <c r="GU49">
        <v>0.51332</v>
      </c>
      <c r="GV49">
        <v>20.1139</v>
      </c>
      <c r="GW49">
        <v>5.19722</v>
      </c>
      <c r="GX49">
        <v>12.0049</v>
      </c>
      <c r="GY49">
        <v>4.97495</v>
      </c>
      <c r="GZ49">
        <v>3.29345</v>
      </c>
      <c r="HA49">
        <v>9999</v>
      </c>
      <c r="HB49">
        <v>9999</v>
      </c>
      <c r="HC49">
        <v>9999</v>
      </c>
      <c r="HD49">
        <v>999.9</v>
      </c>
      <c r="HE49">
        <v>1.86356</v>
      </c>
      <c r="HF49">
        <v>1.86844</v>
      </c>
      <c r="HG49">
        <v>1.86823</v>
      </c>
      <c r="HH49">
        <v>1.86935</v>
      </c>
      <c r="HI49">
        <v>1.87013</v>
      </c>
      <c r="HJ49">
        <v>1.86617</v>
      </c>
      <c r="HK49">
        <v>1.86726</v>
      </c>
      <c r="HL49">
        <v>1.86862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7.05</v>
      </c>
      <c r="IA49">
        <v>0.4995</v>
      </c>
      <c r="IB49">
        <v>4.00718980108695</v>
      </c>
      <c r="IC49">
        <v>0.0057595372652325</v>
      </c>
      <c r="ID49">
        <v>9.86007892650461e-07</v>
      </c>
      <c r="IE49">
        <v>-6.54605500343952e-10</v>
      </c>
      <c r="IF49">
        <v>-0.00447537401453317</v>
      </c>
      <c r="IG49">
        <v>-0.0225030831772305</v>
      </c>
      <c r="IH49">
        <v>0.00251729176796863</v>
      </c>
      <c r="II49">
        <v>-2.92013266862578e-05</v>
      </c>
      <c r="IJ49">
        <v>-3</v>
      </c>
      <c r="IK49">
        <v>1614</v>
      </c>
      <c r="IL49">
        <v>1</v>
      </c>
      <c r="IM49">
        <v>27</v>
      </c>
      <c r="IN49">
        <v>120.8</v>
      </c>
      <c r="IO49">
        <v>120.9</v>
      </c>
      <c r="IP49">
        <v>1.28174</v>
      </c>
      <c r="IQ49">
        <v>2.63306</v>
      </c>
      <c r="IR49">
        <v>1.54785</v>
      </c>
      <c r="IS49">
        <v>2.30103</v>
      </c>
      <c r="IT49">
        <v>1.34644</v>
      </c>
      <c r="IU49">
        <v>2.35474</v>
      </c>
      <c r="IV49">
        <v>38.3545</v>
      </c>
      <c r="IW49">
        <v>24.0262</v>
      </c>
      <c r="IX49">
        <v>18</v>
      </c>
      <c r="IY49">
        <v>501.588</v>
      </c>
      <c r="IZ49">
        <v>400.382</v>
      </c>
      <c r="JA49">
        <v>23.8979</v>
      </c>
      <c r="JB49">
        <v>27.9487</v>
      </c>
      <c r="JC49">
        <v>30</v>
      </c>
      <c r="JD49">
        <v>27.8466</v>
      </c>
      <c r="JE49">
        <v>27.7836</v>
      </c>
      <c r="JF49">
        <v>25.7192</v>
      </c>
      <c r="JG49">
        <v>30.942</v>
      </c>
      <c r="JH49">
        <v>92.9229</v>
      </c>
      <c r="JI49">
        <v>23.997</v>
      </c>
      <c r="JJ49">
        <v>554.667</v>
      </c>
      <c r="JK49">
        <v>22.8887</v>
      </c>
      <c r="JL49">
        <v>102.096</v>
      </c>
      <c r="JM49">
        <v>102.493</v>
      </c>
    </row>
    <row r="50" spans="1:273">
      <c r="A50">
        <v>34</v>
      </c>
      <c r="B50">
        <v>1510788977.6</v>
      </c>
      <c r="C50">
        <v>257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1510788970.1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555.514034548157</v>
      </c>
      <c r="AK50">
        <v>534.303145454545</v>
      </c>
      <c r="AL50">
        <v>3.28513237671521</v>
      </c>
      <c r="AM50">
        <v>64.1108677016949</v>
      </c>
      <c r="AN50">
        <f>(AP50 - AO50 + DI50*1E3/(8.314*(DK50+273.15)) * AR50/DH50 * AQ50) * DH50/(100*CV50) * 1000/(1000 - AP50)</f>
        <v>0</v>
      </c>
      <c r="AO50">
        <v>22.8529438772315</v>
      </c>
      <c r="AP50">
        <v>24.4727018181818</v>
      </c>
      <c r="AQ50">
        <v>0.000677376681692907</v>
      </c>
      <c r="AR50">
        <v>117.015588663011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2.7</v>
      </c>
      <c r="CW50">
        <v>0.5</v>
      </c>
      <c r="CX50" t="s">
        <v>408</v>
      </c>
      <c r="CY50">
        <v>2</v>
      </c>
      <c r="CZ50" t="b">
        <v>1</v>
      </c>
      <c r="DA50">
        <v>1510788970.1</v>
      </c>
      <c r="DB50">
        <v>498.649555555555</v>
      </c>
      <c r="DC50">
        <v>527.348518518519</v>
      </c>
      <c r="DD50">
        <v>24.4417703703704</v>
      </c>
      <c r="DE50">
        <v>22.8561074074074</v>
      </c>
      <c r="DF50">
        <v>491.650185185185</v>
      </c>
      <c r="DG50">
        <v>23.9427814814815</v>
      </c>
      <c r="DH50">
        <v>500.095814814815</v>
      </c>
      <c r="DI50">
        <v>90.8233777777778</v>
      </c>
      <c r="DJ50">
        <v>0.100045155555556</v>
      </c>
      <c r="DK50">
        <v>26.7632037037037</v>
      </c>
      <c r="DL50">
        <v>27.3243592592593</v>
      </c>
      <c r="DM50">
        <v>999.9</v>
      </c>
      <c r="DN50">
        <v>0</v>
      </c>
      <c r="DO50">
        <v>0</v>
      </c>
      <c r="DP50">
        <v>9998.26111111111</v>
      </c>
      <c r="DQ50">
        <v>0</v>
      </c>
      <c r="DR50">
        <v>3.22525703703704</v>
      </c>
      <c r="DS50">
        <v>-28.6989481481481</v>
      </c>
      <c r="DT50">
        <v>511.143</v>
      </c>
      <c r="DU50">
        <v>539.683444444444</v>
      </c>
      <c r="DV50">
        <v>1.58566148148148</v>
      </c>
      <c r="DW50">
        <v>527.348518518519</v>
      </c>
      <c r="DX50">
        <v>22.8561074074074</v>
      </c>
      <c r="DY50">
        <v>2.21988296296296</v>
      </c>
      <c r="DZ50">
        <v>2.07586888888889</v>
      </c>
      <c r="EA50">
        <v>19.106537037037</v>
      </c>
      <c r="EB50">
        <v>18.0352222222222</v>
      </c>
      <c r="EC50">
        <v>2000.01592592593</v>
      </c>
      <c r="ED50">
        <v>0.979999111111111</v>
      </c>
      <c r="EE50">
        <v>0.0200009148148148</v>
      </c>
      <c r="EF50">
        <v>0</v>
      </c>
      <c r="EG50">
        <v>2.25512592592593</v>
      </c>
      <c r="EH50">
        <v>0</v>
      </c>
      <c r="EI50">
        <v>5829.33111111111</v>
      </c>
      <c r="EJ50">
        <v>17300.2851851852</v>
      </c>
      <c r="EK50">
        <v>39.187</v>
      </c>
      <c r="EL50">
        <v>39.7959259259259</v>
      </c>
      <c r="EM50">
        <v>38.937</v>
      </c>
      <c r="EN50">
        <v>38.562</v>
      </c>
      <c r="EO50">
        <v>38.562</v>
      </c>
      <c r="EP50">
        <v>1960.01481481481</v>
      </c>
      <c r="EQ50">
        <v>40.0011111111111</v>
      </c>
      <c r="ER50">
        <v>0</v>
      </c>
      <c r="ES50">
        <v>1678812581</v>
      </c>
      <c r="ET50">
        <v>0</v>
      </c>
      <c r="EU50">
        <v>2.21159615384615</v>
      </c>
      <c r="EV50">
        <v>-0.33430083834194</v>
      </c>
      <c r="EW50">
        <v>-32.8772649184011</v>
      </c>
      <c r="EX50">
        <v>5829.12153846154</v>
      </c>
      <c r="EY50">
        <v>15</v>
      </c>
      <c r="EZ50">
        <v>0</v>
      </c>
      <c r="FA50" t="s">
        <v>409</v>
      </c>
      <c r="FB50">
        <v>1510781724.6</v>
      </c>
      <c r="FC50">
        <v>1510781718.6</v>
      </c>
      <c r="FD50">
        <v>0</v>
      </c>
      <c r="FE50">
        <v>0.193</v>
      </c>
      <c r="FF50">
        <v>0.167</v>
      </c>
      <c r="FG50">
        <v>6.707</v>
      </c>
      <c r="FH50">
        <v>0.869</v>
      </c>
      <c r="FI50">
        <v>420</v>
      </c>
      <c r="FJ50">
        <v>32</v>
      </c>
      <c r="FK50">
        <v>0.3</v>
      </c>
      <c r="FL50">
        <v>0.13</v>
      </c>
      <c r="FM50">
        <v>1.56517475</v>
      </c>
      <c r="FN50">
        <v>0.334326191369602</v>
      </c>
      <c r="FO50">
        <v>0.0324306971854985</v>
      </c>
      <c r="FP50">
        <v>1</v>
      </c>
      <c r="FQ50">
        <v>1</v>
      </c>
      <c r="FR50">
        <v>1</v>
      </c>
      <c r="FS50" t="s">
        <v>410</v>
      </c>
      <c r="FT50">
        <v>2.97227</v>
      </c>
      <c r="FU50">
        <v>2.75371</v>
      </c>
      <c r="FV50">
        <v>0.106777</v>
      </c>
      <c r="FW50">
        <v>0.112161</v>
      </c>
      <c r="FX50">
        <v>0.104678</v>
      </c>
      <c r="FY50">
        <v>0.100936</v>
      </c>
      <c r="FZ50">
        <v>34711.8</v>
      </c>
      <c r="GA50">
        <v>37581.8</v>
      </c>
      <c r="GB50">
        <v>35223.3</v>
      </c>
      <c r="GC50">
        <v>38397</v>
      </c>
      <c r="GD50">
        <v>44684</v>
      </c>
      <c r="GE50">
        <v>49841.2</v>
      </c>
      <c r="GF50">
        <v>55022.9</v>
      </c>
      <c r="GG50">
        <v>61567.1</v>
      </c>
      <c r="GH50">
        <v>1.97035</v>
      </c>
      <c r="GI50">
        <v>1.812</v>
      </c>
      <c r="GJ50">
        <v>0.0893027</v>
      </c>
      <c r="GK50">
        <v>0</v>
      </c>
      <c r="GL50">
        <v>25.8904</v>
      </c>
      <c r="GM50">
        <v>999.9</v>
      </c>
      <c r="GN50">
        <v>54.609</v>
      </c>
      <c r="GO50">
        <v>32.337</v>
      </c>
      <c r="GP50">
        <v>29.261</v>
      </c>
      <c r="GQ50">
        <v>55.7402</v>
      </c>
      <c r="GR50">
        <v>48.133</v>
      </c>
      <c r="GS50">
        <v>1</v>
      </c>
      <c r="GT50">
        <v>0.0587119</v>
      </c>
      <c r="GU50">
        <v>0.461571</v>
      </c>
      <c r="GV50">
        <v>20.1138</v>
      </c>
      <c r="GW50">
        <v>5.19588</v>
      </c>
      <c r="GX50">
        <v>12.0046</v>
      </c>
      <c r="GY50">
        <v>4.9749</v>
      </c>
      <c r="GZ50">
        <v>3.29335</v>
      </c>
      <c r="HA50">
        <v>9999</v>
      </c>
      <c r="HB50">
        <v>9999</v>
      </c>
      <c r="HC50">
        <v>9999</v>
      </c>
      <c r="HD50">
        <v>999.9</v>
      </c>
      <c r="HE50">
        <v>1.86356</v>
      </c>
      <c r="HF50">
        <v>1.86844</v>
      </c>
      <c r="HG50">
        <v>1.86823</v>
      </c>
      <c r="HH50">
        <v>1.86935</v>
      </c>
      <c r="HI50">
        <v>1.87014</v>
      </c>
      <c r="HJ50">
        <v>1.86616</v>
      </c>
      <c r="HK50">
        <v>1.86726</v>
      </c>
      <c r="HL50">
        <v>1.86862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7.15</v>
      </c>
      <c r="IA50">
        <v>0.5005</v>
      </c>
      <c r="IB50">
        <v>4.00718980108695</v>
      </c>
      <c r="IC50">
        <v>0.0057595372652325</v>
      </c>
      <c r="ID50">
        <v>9.86007892650461e-07</v>
      </c>
      <c r="IE50">
        <v>-6.54605500343952e-10</v>
      </c>
      <c r="IF50">
        <v>-0.00447537401453317</v>
      </c>
      <c r="IG50">
        <v>-0.0225030831772305</v>
      </c>
      <c r="IH50">
        <v>0.00251729176796863</v>
      </c>
      <c r="II50">
        <v>-2.92013266862578e-05</v>
      </c>
      <c r="IJ50">
        <v>-3</v>
      </c>
      <c r="IK50">
        <v>1614</v>
      </c>
      <c r="IL50">
        <v>1</v>
      </c>
      <c r="IM50">
        <v>27</v>
      </c>
      <c r="IN50">
        <v>120.9</v>
      </c>
      <c r="IO50">
        <v>121</v>
      </c>
      <c r="IP50">
        <v>1.31104</v>
      </c>
      <c r="IQ50">
        <v>2.63306</v>
      </c>
      <c r="IR50">
        <v>1.54785</v>
      </c>
      <c r="IS50">
        <v>2.30225</v>
      </c>
      <c r="IT50">
        <v>1.34644</v>
      </c>
      <c r="IU50">
        <v>2.35962</v>
      </c>
      <c r="IV50">
        <v>38.3545</v>
      </c>
      <c r="IW50">
        <v>24.035</v>
      </c>
      <c r="IX50">
        <v>18</v>
      </c>
      <c r="IY50">
        <v>501.64</v>
      </c>
      <c r="IZ50">
        <v>400.508</v>
      </c>
      <c r="JA50">
        <v>24.0434</v>
      </c>
      <c r="JB50">
        <v>27.9522</v>
      </c>
      <c r="JC50">
        <v>30.0001</v>
      </c>
      <c r="JD50">
        <v>27.8506</v>
      </c>
      <c r="JE50">
        <v>27.7877</v>
      </c>
      <c r="JF50">
        <v>26.3792</v>
      </c>
      <c r="JG50">
        <v>30.942</v>
      </c>
      <c r="JH50">
        <v>92.9229</v>
      </c>
      <c r="JI50">
        <v>24.1152</v>
      </c>
      <c r="JJ50">
        <v>574.832</v>
      </c>
      <c r="JK50">
        <v>22.8561</v>
      </c>
      <c r="JL50">
        <v>102.096</v>
      </c>
      <c r="JM50">
        <v>102.492</v>
      </c>
    </row>
    <row r="51" spans="1:273">
      <c r="A51">
        <v>35</v>
      </c>
      <c r="B51">
        <v>1510788982.6</v>
      </c>
      <c r="C51">
        <v>262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1510788974.81429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572.181112813608</v>
      </c>
      <c r="AK51">
        <v>550.811751515152</v>
      </c>
      <c r="AL51">
        <v>3.32787808035895</v>
      </c>
      <c r="AM51">
        <v>64.1108677016949</v>
      </c>
      <c r="AN51">
        <f>(AP51 - AO51 + DI51*1E3/(8.314*(DK51+273.15)) * AR51/DH51 * AQ51) * DH51/(100*CV51) * 1000/(1000 - AP51)</f>
        <v>0</v>
      </c>
      <c r="AO51">
        <v>22.8546478258405</v>
      </c>
      <c r="AP51">
        <v>24.4909890909091</v>
      </c>
      <c r="AQ51">
        <v>0.000349407481160278</v>
      </c>
      <c r="AR51">
        <v>117.015588663011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2.7</v>
      </c>
      <c r="CW51">
        <v>0.5</v>
      </c>
      <c r="CX51" t="s">
        <v>408</v>
      </c>
      <c r="CY51">
        <v>2</v>
      </c>
      <c r="CZ51" t="b">
        <v>1</v>
      </c>
      <c r="DA51">
        <v>1510788974.81429</v>
      </c>
      <c r="DB51">
        <v>513.884357142857</v>
      </c>
      <c r="DC51">
        <v>542.680642857143</v>
      </c>
      <c r="DD51">
        <v>24.4619285714286</v>
      </c>
      <c r="DE51">
        <v>22.8527607142857</v>
      </c>
      <c r="DF51">
        <v>506.790285714286</v>
      </c>
      <c r="DG51">
        <v>23.9620142857143</v>
      </c>
      <c r="DH51">
        <v>500.095642857143</v>
      </c>
      <c r="DI51">
        <v>90.8233678571429</v>
      </c>
      <c r="DJ51">
        <v>0.100109482142857</v>
      </c>
      <c r="DK51">
        <v>26.7731178571429</v>
      </c>
      <c r="DL51">
        <v>27.3387071428571</v>
      </c>
      <c r="DM51">
        <v>999.9</v>
      </c>
      <c r="DN51">
        <v>0</v>
      </c>
      <c r="DO51">
        <v>0</v>
      </c>
      <c r="DP51">
        <v>9976.13571428571</v>
      </c>
      <c r="DQ51">
        <v>0</v>
      </c>
      <c r="DR51">
        <v>3.2319225</v>
      </c>
      <c r="DS51">
        <v>-28.7962321428571</v>
      </c>
      <c r="DT51">
        <v>526.770464285714</v>
      </c>
      <c r="DU51">
        <v>555.372321428571</v>
      </c>
      <c r="DV51">
        <v>1.60917214285714</v>
      </c>
      <c r="DW51">
        <v>542.680642857143</v>
      </c>
      <c r="DX51">
        <v>22.8527607142857</v>
      </c>
      <c r="DY51">
        <v>2.22171357142857</v>
      </c>
      <c r="DZ51">
        <v>2.07556464285714</v>
      </c>
      <c r="EA51">
        <v>19.1197571428571</v>
      </c>
      <c r="EB51">
        <v>18.0328857142857</v>
      </c>
      <c r="EC51">
        <v>2000.01892857143</v>
      </c>
      <c r="ED51">
        <v>0.979999071428571</v>
      </c>
      <c r="EE51">
        <v>0.0200009571428571</v>
      </c>
      <c r="EF51">
        <v>0</v>
      </c>
      <c r="EG51">
        <v>2.25439285714286</v>
      </c>
      <c r="EH51">
        <v>0</v>
      </c>
      <c r="EI51">
        <v>5826.65107142857</v>
      </c>
      <c r="EJ51">
        <v>17300.3142857143</v>
      </c>
      <c r="EK51">
        <v>39.1915</v>
      </c>
      <c r="EL51">
        <v>39.8053571428571</v>
      </c>
      <c r="EM51">
        <v>38.937</v>
      </c>
      <c r="EN51">
        <v>38.562</v>
      </c>
      <c r="EO51">
        <v>38.562</v>
      </c>
      <c r="EP51">
        <v>1960.0175</v>
      </c>
      <c r="EQ51">
        <v>40.0014285714286</v>
      </c>
      <c r="ER51">
        <v>0</v>
      </c>
      <c r="ES51">
        <v>1678812585.8</v>
      </c>
      <c r="ET51">
        <v>0</v>
      </c>
      <c r="EU51">
        <v>2.21689230769231</v>
      </c>
      <c r="EV51">
        <v>-0.693066659340905</v>
      </c>
      <c r="EW51">
        <v>-36.2143589650689</v>
      </c>
      <c r="EX51">
        <v>5826.42423076923</v>
      </c>
      <c r="EY51">
        <v>15</v>
      </c>
      <c r="EZ51">
        <v>0</v>
      </c>
      <c r="FA51" t="s">
        <v>409</v>
      </c>
      <c r="FB51">
        <v>1510781724.6</v>
      </c>
      <c r="FC51">
        <v>1510781718.6</v>
      </c>
      <c r="FD51">
        <v>0</v>
      </c>
      <c r="FE51">
        <v>0.193</v>
      </c>
      <c r="FF51">
        <v>0.167</v>
      </c>
      <c r="FG51">
        <v>6.707</v>
      </c>
      <c r="FH51">
        <v>0.869</v>
      </c>
      <c r="FI51">
        <v>420</v>
      </c>
      <c r="FJ51">
        <v>32</v>
      </c>
      <c r="FK51">
        <v>0.3</v>
      </c>
      <c r="FL51">
        <v>0.13</v>
      </c>
      <c r="FM51">
        <v>1.595572</v>
      </c>
      <c r="FN51">
        <v>0.299255459662282</v>
      </c>
      <c r="FO51">
        <v>0.0291985438164303</v>
      </c>
      <c r="FP51">
        <v>1</v>
      </c>
      <c r="FQ51">
        <v>1</v>
      </c>
      <c r="FR51">
        <v>1</v>
      </c>
      <c r="FS51" t="s">
        <v>410</v>
      </c>
      <c r="FT51">
        <v>2.97209</v>
      </c>
      <c r="FU51">
        <v>2.75357</v>
      </c>
      <c r="FV51">
        <v>0.109186</v>
      </c>
      <c r="FW51">
        <v>0.114689</v>
      </c>
      <c r="FX51">
        <v>0.104733</v>
      </c>
      <c r="FY51">
        <v>0.100947</v>
      </c>
      <c r="FZ51">
        <v>34618.1</v>
      </c>
      <c r="GA51">
        <v>37475.1</v>
      </c>
      <c r="GB51">
        <v>35223.2</v>
      </c>
      <c r="GC51">
        <v>38397.3</v>
      </c>
      <c r="GD51">
        <v>44680.9</v>
      </c>
      <c r="GE51">
        <v>49841.1</v>
      </c>
      <c r="GF51">
        <v>55022.6</v>
      </c>
      <c r="GG51">
        <v>61567.6</v>
      </c>
      <c r="GH51">
        <v>1.97035</v>
      </c>
      <c r="GI51">
        <v>1.81183</v>
      </c>
      <c r="GJ51">
        <v>0.0895709</v>
      </c>
      <c r="GK51">
        <v>0</v>
      </c>
      <c r="GL51">
        <v>25.8913</v>
      </c>
      <c r="GM51">
        <v>999.9</v>
      </c>
      <c r="GN51">
        <v>54.584</v>
      </c>
      <c r="GO51">
        <v>32.337</v>
      </c>
      <c r="GP51">
        <v>29.2491</v>
      </c>
      <c r="GQ51">
        <v>55.8702</v>
      </c>
      <c r="GR51">
        <v>48.7059</v>
      </c>
      <c r="GS51">
        <v>1</v>
      </c>
      <c r="GT51">
        <v>0.0589329</v>
      </c>
      <c r="GU51">
        <v>0.464545</v>
      </c>
      <c r="GV51">
        <v>20.1139</v>
      </c>
      <c r="GW51">
        <v>5.19588</v>
      </c>
      <c r="GX51">
        <v>12.0047</v>
      </c>
      <c r="GY51">
        <v>4.9751</v>
      </c>
      <c r="GZ51">
        <v>3.29345</v>
      </c>
      <c r="HA51">
        <v>9999</v>
      </c>
      <c r="HB51">
        <v>9999</v>
      </c>
      <c r="HC51">
        <v>9999</v>
      </c>
      <c r="HD51">
        <v>999.9</v>
      </c>
      <c r="HE51">
        <v>1.86356</v>
      </c>
      <c r="HF51">
        <v>1.86844</v>
      </c>
      <c r="HG51">
        <v>1.86819</v>
      </c>
      <c r="HH51">
        <v>1.86935</v>
      </c>
      <c r="HI51">
        <v>1.87012</v>
      </c>
      <c r="HJ51">
        <v>1.86617</v>
      </c>
      <c r="HK51">
        <v>1.86728</v>
      </c>
      <c r="HL51">
        <v>1.8686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7.25</v>
      </c>
      <c r="IA51">
        <v>0.5013</v>
      </c>
      <c r="IB51">
        <v>4.00718980108695</v>
      </c>
      <c r="IC51">
        <v>0.0057595372652325</v>
      </c>
      <c r="ID51">
        <v>9.86007892650461e-07</v>
      </c>
      <c r="IE51">
        <v>-6.54605500343952e-10</v>
      </c>
      <c r="IF51">
        <v>-0.00447537401453317</v>
      </c>
      <c r="IG51">
        <v>-0.0225030831772305</v>
      </c>
      <c r="IH51">
        <v>0.00251729176796863</v>
      </c>
      <c r="II51">
        <v>-2.92013266862578e-05</v>
      </c>
      <c r="IJ51">
        <v>-3</v>
      </c>
      <c r="IK51">
        <v>1614</v>
      </c>
      <c r="IL51">
        <v>1</v>
      </c>
      <c r="IM51">
        <v>27</v>
      </c>
      <c r="IN51">
        <v>121</v>
      </c>
      <c r="IO51">
        <v>121.1</v>
      </c>
      <c r="IP51">
        <v>1.34399</v>
      </c>
      <c r="IQ51">
        <v>2.62573</v>
      </c>
      <c r="IR51">
        <v>1.54785</v>
      </c>
      <c r="IS51">
        <v>2.30225</v>
      </c>
      <c r="IT51">
        <v>1.34644</v>
      </c>
      <c r="IU51">
        <v>2.46216</v>
      </c>
      <c r="IV51">
        <v>38.3545</v>
      </c>
      <c r="IW51">
        <v>24.035</v>
      </c>
      <c r="IX51">
        <v>18</v>
      </c>
      <c r="IY51">
        <v>501.668</v>
      </c>
      <c r="IZ51">
        <v>400.431</v>
      </c>
      <c r="JA51">
        <v>24.1678</v>
      </c>
      <c r="JB51">
        <v>27.9552</v>
      </c>
      <c r="JC51">
        <v>30.0002</v>
      </c>
      <c r="JD51">
        <v>27.8537</v>
      </c>
      <c r="JE51">
        <v>27.7906</v>
      </c>
      <c r="JF51">
        <v>26.9766</v>
      </c>
      <c r="JG51">
        <v>30.942</v>
      </c>
      <c r="JH51">
        <v>92.9229</v>
      </c>
      <c r="JI51">
        <v>24.2172</v>
      </c>
      <c r="JJ51">
        <v>588.205</v>
      </c>
      <c r="JK51">
        <v>22.822</v>
      </c>
      <c r="JL51">
        <v>102.095</v>
      </c>
      <c r="JM51">
        <v>102.493</v>
      </c>
    </row>
    <row r="52" spans="1:273">
      <c r="A52">
        <v>36</v>
      </c>
      <c r="B52">
        <v>1510788987.6</v>
      </c>
      <c r="C52">
        <v>267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1510788980.1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590.075245630412</v>
      </c>
      <c r="AK52">
        <v>567.914642424242</v>
      </c>
      <c r="AL52">
        <v>3.41623062194076</v>
      </c>
      <c r="AM52">
        <v>64.1108677016949</v>
      </c>
      <c r="AN52">
        <f>(AP52 - AO52 + DI52*1E3/(8.314*(DK52+273.15)) * AR52/DH52 * AQ52) * DH52/(100*CV52) * 1000/(1000 - AP52)</f>
        <v>0</v>
      </c>
      <c r="AO52">
        <v>22.856559891946</v>
      </c>
      <c r="AP52">
        <v>24.5073345454545</v>
      </c>
      <c r="AQ52">
        <v>0.000290765310609132</v>
      </c>
      <c r="AR52">
        <v>117.015588663011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2.7</v>
      </c>
      <c r="CW52">
        <v>0.5</v>
      </c>
      <c r="CX52" t="s">
        <v>408</v>
      </c>
      <c r="CY52">
        <v>2</v>
      </c>
      <c r="CZ52" t="b">
        <v>1</v>
      </c>
      <c r="DA52">
        <v>1510788980.1</v>
      </c>
      <c r="DB52">
        <v>530.992444444444</v>
      </c>
      <c r="DC52">
        <v>560.171185185185</v>
      </c>
      <c r="DD52">
        <v>24.4829407407407</v>
      </c>
      <c r="DE52">
        <v>22.8542074074074</v>
      </c>
      <c r="DF52">
        <v>523.792037037037</v>
      </c>
      <c r="DG52">
        <v>23.9820666666667</v>
      </c>
      <c r="DH52">
        <v>500.087333333333</v>
      </c>
      <c r="DI52">
        <v>90.8241629629629</v>
      </c>
      <c r="DJ52">
        <v>0.0999352703703704</v>
      </c>
      <c r="DK52">
        <v>26.7895740740741</v>
      </c>
      <c r="DL52">
        <v>27.3624777777778</v>
      </c>
      <c r="DM52">
        <v>999.9</v>
      </c>
      <c r="DN52">
        <v>0</v>
      </c>
      <c r="DO52">
        <v>0</v>
      </c>
      <c r="DP52">
        <v>9992.95888888889</v>
      </c>
      <c r="DQ52">
        <v>0</v>
      </c>
      <c r="DR52">
        <v>3.26443259259259</v>
      </c>
      <c r="DS52">
        <v>-29.1786444444444</v>
      </c>
      <c r="DT52">
        <v>544.319333333333</v>
      </c>
      <c r="DU52">
        <v>573.272814814815</v>
      </c>
      <c r="DV52">
        <v>1.62873407407407</v>
      </c>
      <c r="DW52">
        <v>560.171185185185</v>
      </c>
      <c r="DX52">
        <v>22.8542074074074</v>
      </c>
      <c r="DY52">
        <v>2.22364185185185</v>
      </c>
      <c r="DZ52">
        <v>2.0757137037037</v>
      </c>
      <c r="EA52">
        <v>19.1336703703704</v>
      </c>
      <c r="EB52">
        <v>18.034037037037</v>
      </c>
      <c r="EC52">
        <v>1999.99</v>
      </c>
      <c r="ED52">
        <v>0.979999</v>
      </c>
      <c r="EE52">
        <v>0.0200010333333333</v>
      </c>
      <c r="EF52">
        <v>0</v>
      </c>
      <c r="EG52">
        <v>2.14326666666667</v>
      </c>
      <c r="EH52">
        <v>0</v>
      </c>
      <c r="EI52">
        <v>5823.71518518518</v>
      </c>
      <c r="EJ52">
        <v>17300.0555555556</v>
      </c>
      <c r="EK52">
        <v>39.201</v>
      </c>
      <c r="EL52">
        <v>39.8051111111111</v>
      </c>
      <c r="EM52">
        <v>38.937</v>
      </c>
      <c r="EN52">
        <v>38.5643333333333</v>
      </c>
      <c r="EO52">
        <v>38.562</v>
      </c>
      <c r="EP52">
        <v>1959.98925925926</v>
      </c>
      <c r="EQ52">
        <v>40.0007407407407</v>
      </c>
      <c r="ER52">
        <v>0</v>
      </c>
      <c r="ES52">
        <v>1678812590.6</v>
      </c>
      <c r="ET52">
        <v>0</v>
      </c>
      <c r="EU52">
        <v>2.14986153846154</v>
      </c>
      <c r="EV52">
        <v>-0.61658119168012</v>
      </c>
      <c r="EW52">
        <v>-29.1883760610377</v>
      </c>
      <c r="EX52">
        <v>5823.86615384615</v>
      </c>
      <c r="EY52">
        <v>15</v>
      </c>
      <c r="EZ52">
        <v>0</v>
      </c>
      <c r="FA52" t="s">
        <v>409</v>
      </c>
      <c r="FB52">
        <v>1510781724.6</v>
      </c>
      <c r="FC52">
        <v>1510781718.6</v>
      </c>
      <c r="FD52">
        <v>0</v>
      </c>
      <c r="FE52">
        <v>0.193</v>
      </c>
      <c r="FF52">
        <v>0.167</v>
      </c>
      <c r="FG52">
        <v>6.707</v>
      </c>
      <c r="FH52">
        <v>0.869</v>
      </c>
      <c r="FI52">
        <v>420</v>
      </c>
      <c r="FJ52">
        <v>32</v>
      </c>
      <c r="FK52">
        <v>0.3</v>
      </c>
      <c r="FL52">
        <v>0.13</v>
      </c>
      <c r="FM52">
        <v>1.6179625</v>
      </c>
      <c r="FN52">
        <v>0.222007429643522</v>
      </c>
      <c r="FO52">
        <v>0.0214959362147826</v>
      </c>
      <c r="FP52">
        <v>1</v>
      </c>
      <c r="FQ52">
        <v>1</v>
      </c>
      <c r="FR52">
        <v>1</v>
      </c>
      <c r="FS52" t="s">
        <v>410</v>
      </c>
      <c r="FT52">
        <v>2.97203</v>
      </c>
      <c r="FU52">
        <v>2.75402</v>
      </c>
      <c r="FV52">
        <v>0.111624</v>
      </c>
      <c r="FW52">
        <v>0.117</v>
      </c>
      <c r="FX52">
        <v>0.104779</v>
      </c>
      <c r="FY52">
        <v>0.100948</v>
      </c>
      <c r="FZ52">
        <v>34522.7</v>
      </c>
      <c r="GA52">
        <v>37377.3</v>
      </c>
      <c r="GB52">
        <v>35222.5</v>
      </c>
      <c r="GC52">
        <v>38397.2</v>
      </c>
      <c r="GD52">
        <v>44678.3</v>
      </c>
      <c r="GE52">
        <v>49841</v>
      </c>
      <c r="GF52">
        <v>55022.1</v>
      </c>
      <c r="GG52">
        <v>61567.5</v>
      </c>
      <c r="GH52">
        <v>1.97012</v>
      </c>
      <c r="GI52">
        <v>1.81203</v>
      </c>
      <c r="GJ52">
        <v>0.0954047</v>
      </c>
      <c r="GK52">
        <v>0</v>
      </c>
      <c r="GL52">
        <v>25.8935</v>
      </c>
      <c r="GM52">
        <v>999.9</v>
      </c>
      <c r="GN52">
        <v>54.584</v>
      </c>
      <c r="GO52">
        <v>32.337</v>
      </c>
      <c r="GP52">
        <v>29.2476</v>
      </c>
      <c r="GQ52">
        <v>56.2402</v>
      </c>
      <c r="GR52">
        <v>48.3694</v>
      </c>
      <c r="GS52">
        <v>1</v>
      </c>
      <c r="GT52">
        <v>0.0592607</v>
      </c>
      <c r="GU52">
        <v>0.472854</v>
      </c>
      <c r="GV52">
        <v>20.1138</v>
      </c>
      <c r="GW52">
        <v>5.19647</v>
      </c>
      <c r="GX52">
        <v>12.004</v>
      </c>
      <c r="GY52">
        <v>4.97505</v>
      </c>
      <c r="GZ52">
        <v>3.29348</v>
      </c>
      <c r="HA52">
        <v>9999</v>
      </c>
      <c r="HB52">
        <v>9999</v>
      </c>
      <c r="HC52">
        <v>9999</v>
      </c>
      <c r="HD52">
        <v>999.9</v>
      </c>
      <c r="HE52">
        <v>1.86356</v>
      </c>
      <c r="HF52">
        <v>1.86844</v>
      </c>
      <c r="HG52">
        <v>1.86821</v>
      </c>
      <c r="HH52">
        <v>1.86935</v>
      </c>
      <c r="HI52">
        <v>1.87014</v>
      </c>
      <c r="HJ52">
        <v>1.86618</v>
      </c>
      <c r="HK52">
        <v>1.86727</v>
      </c>
      <c r="HL52">
        <v>1.86862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7.354</v>
      </c>
      <c r="IA52">
        <v>0.5021</v>
      </c>
      <c r="IB52">
        <v>4.00718980108695</v>
      </c>
      <c r="IC52">
        <v>0.0057595372652325</v>
      </c>
      <c r="ID52">
        <v>9.86007892650461e-07</v>
      </c>
      <c r="IE52">
        <v>-6.54605500343952e-10</v>
      </c>
      <c r="IF52">
        <v>-0.00447537401453317</v>
      </c>
      <c r="IG52">
        <v>-0.0225030831772305</v>
      </c>
      <c r="IH52">
        <v>0.00251729176796863</v>
      </c>
      <c r="II52">
        <v>-2.92013266862578e-05</v>
      </c>
      <c r="IJ52">
        <v>-3</v>
      </c>
      <c r="IK52">
        <v>1614</v>
      </c>
      <c r="IL52">
        <v>1</v>
      </c>
      <c r="IM52">
        <v>27</v>
      </c>
      <c r="IN52">
        <v>121</v>
      </c>
      <c r="IO52">
        <v>121.2</v>
      </c>
      <c r="IP52">
        <v>1.37329</v>
      </c>
      <c r="IQ52">
        <v>2.63184</v>
      </c>
      <c r="IR52">
        <v>1.54785</v>
      </c>
      <c r="IS52">
        <v>2.30225</v>
      </c>
      <c r="IT52">
        <v>1.34644</v>
      </c>
      <c r="IU52">
        <v>2.37427</v>
      </c>
      <c r="IV52">
        <v>38.3545</v>
      </c>
      <c r="IW52">
        <v>24.0262</v>
      </c>
      <c r="IX52">
        <v>18</v>
      </c>
      <c r="IY52">
        <v>501.555</v>
      </c>
      <c r="IZ52">
        <v>400.571</v>
      </c>
      <c r="JA52">
        <v>24.2705</v>
      </c>
      <c r="JB52">
        <v>27.9588</v>
      </c>
      <c r="JC52">
        <v>30.0004</v>
      </c>
      <c r="JD52">
        <v>27.8579</v>
      </c>
      <c r="JE52">
        <v>27.7947</v>
      </c>
      <c r="JF52">
        <v>27.6302</v>
      </c>
      <c r="JG52">
        <v>30.942</v>
      </c>
      <c r="JH52">
        <v>92.5466</v>
      </c>
      <c r="JI52">
        <v>24.3144</v>
      </c>
      <c r="JJ52">
        <v>608.386</v>
      </c>
      <c r="JK52">
        <v>22.7826</v>
      </c>
      <c r="JL52">
        <v>102.094</v>
      </c>
      <c r="JM52">
        <v>102.493</v>
      </c>
    </row>
    <row r="53" spans="1:273">
      <c r="A53">
        <v>37</v>
      </c>
      <c r="B53">
        <v>1510788992.6</v>
      </c>
      <c r="C53">
        <v>272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1510788984.81429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606.696017717535</v>
      </c>
      <c r="AK53">
        <v>584.719957575757</v>
      </c>
      <c r="AL53">
        <v>3.37333156031787</v>
      </c>
      <c r="AM53">
        <v>64.1108677016949</v>
      </c>
      <c r="AN53">
        <f>(AP53 - AO53 + DI53*1E3/(8.314*(DK53+273.15)) * AR53/DH53 * AQ53) * DH53/(100*CV53) * 1000/(1000 - AP53)</f>
        <v>0</v>
      </c>
      <c r="AO53">
        <v>22.8517700847603</v>
      </c>
      <c r="AP53">
        <v>24.5155727272727</v>
      </c>
      <c r="AQ53">
        <v>4.08280501732481e-05</v>
      </c>
      <c r="AR53">
        <v>117.015588663011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2.7</v>
      </c>
      <c r="CW53">
        <v>0.5</v>
      </c>
      <c r="CX53" t="s">
        <v>408</v>
      </c>
      <c r="CY53">
        <v>2</v>
      </c>
      <c r="CZ53" t="b">
        <v>1</v>
      </c>
      <c r="DA53">
        <v>1510788984.81429</v>
      </c>
      <c r="DB53">
        <v>546.383178571429</v>
      </c>
      <c r="DC53">
        <v>575.947571428571</v>
      </c>
      <c r="DD53">
        <v>24.4985892857143</v>
      </c>
      <c r="DE53">
        <v>22.8550821428571</v>
      </c>
      <c r="DF53">
        <v>539.087142857143</v>
      </c>
      <c r="DG53">
        <v>23.9970107142857</v>
      </c>
      <c r="DH53">
        <v>500.091821428571</v>
      </c>
      <c r="DI53">
        <v>90.8247035714286</v>
      </c>
      <c r="DJ53">
        <v>0.0999588607142857</v>
      </c>
      <c r="DK53">
        <v>26.8062607142857</v>
      </c>
      <c r="DL53">
        <v>27.4241214285714</v>
      </c>
      <c r="DM53">
        <v>999.9</v>
      </c>
      <c r="DN53">
        <v>0</v>
      </c>
      <c r="DO53">
        <v>0</v>
      </c>
      <c r="DP53">
        <v>9993.81428571428</v>
      </c>
      <c r="DQ53">
        <v>0</v>
      </c>
      <c r="DR53">
        <v>3.30826428571428</v>
      </c>
      <c r="DS53">
        <v>-29.5642178571429</v>
      </c>
      <c r="DT53">
        <v>560.105392857143</v>
      </c>
      <c r="DU53">
        <v>589.418785714286</v>
      </c>
      <c r="DV53">
        <v>1.64351642857143</v>
      </c>
      <c r="DW53">
        <v>575.947571428571</v>
      </c>
      <c r="DX53">
        <v>22.8550821428571</v>
      </c>
      <c r="DY53">
        <v>2.22507714285714</v>
      </c>
      <c r="DZ53">
        <v>2.07580607142857</v>
      </c>
      <c r="EA53">
        <v>19.1440214285714</v>
      </c>
      <c r="EB53">
        <v>18.0347392857143</v>
      </c>
      <c r="EC53">
        <v>1999.98678571429</v>
      </c>
      <c r="ED53">
        <v>0.979998964285714</v>
      </c>
      <c r="EE53">
        <v>0.0200010714285714</v>
      </c>
      <c r="EF53">
        <v>0</v>
      </c>
      <c r="EG53">
        <v>2.10958928571429</v>
      </c>
      <c r="EH53">
        <v>0</v>
      </c>
      <c r="EI53">
        <v>5821.91142857143</v>
      </c>
      <c r="EJ53">
        <v>17300.0285714286</v>
      </c>
      <c r="EK53">
        <v>39.21625</v>
      </c>
      <c r="EL53">
        <v>39.812</v>
      </c>
      <c r="EM53">
        <v>38.937</v>
      </c>
      <c r="EN53">
        <v>38.5755</v>
      </c>
      <c r="EO53">
        <v>38.562</v>
      </c>
      <c r="EP53">
        <v>1959.98607142857</v>
      </c>
      <c r="EQ53">
        <v>40.0007142857143</v>
      </c>
      <c r="ER53">
        <v>0</v>
      </c>
      <c r="ES53">
        <v>1678812596</v>
      </c>
      <c r="ET53">
        <v>0</v>
      </c>
      <c r="EU53">
        <v>2.132092</v>
      </c>
      <c r="EV53">
        <v>-0.165107695220358</v>
      </c>
      <c r="EW53">
        <v>-16.3199999689731</v>
      </c>
      <c r="EX53">
        <v>5821.642</v>
      </c>
      <c r="EY53">
        <v>15</v>
      </c>
      <c r="EZ53">
        <v>0</v>
      </c>
      <c r="FA53" t="s">
        <v>409</v>
      </c>
      <c r="FB53">
        <v>1510781724.6</v>
      </c>
      <c r="FC53">
        <v>1510781718.6</v>
      </c>
      <c r="FD53">
        <v>0</v>
      </c>
      <c r="FE53">
        <v>0.193</v>
      </c>
      <c r="FF53">
        <v>0.167</v>
      </c>
      <c r="FG53">
        <v>6.707</v>
      </c>
      <c r="FH53">
        <v>0.869</v>
      </c>
      <c r="FI53">
        <v>420</v>
      </c>
      <c r="FJ53">
        <v>32</v>
      </c>
      <c r="FK53">
        <v>0.3</v>
      </c>
      <c r="FL53">
        <v>0.13</v>
      </c>
      <c r="FM53">
        <v>1.63200125</v>
      </c>
      <c r="FN53">
        <v>0.191464502814257</v>
      </c>
      <c r="FO53">
        <v>0.0185046686254442</v>
      </c>
      <c r="FP53">
        <v>1</v>
      </c>
      <c r="FQ53">
        <v>1</v>
      </c>
      <c r="FR53">
        <v>1</v>
      </c>
      <c r="FS53" t="s">
        <v>410</v>
      </c>
      <c r="FT53">
        <v>2.97224</v>
      </c>
      <c r="FU53">
        <v>2.75388</v>
      </c>
      <c r="FV53">
        <v>0.113997</v>
      </c>
      <c r="FW53">
        <v>0.119462</v>
      </c>
      <c r="FX53">
        <v>0.104796</v>
      </c>
      <c r="FY53">
        <v>0.100915</v>
      </c>
      <c r="FZ53">
        <v>34430.3</v>
      </c>
      <c r="GA53">
        <v>37272.8</v>
      </c>
      <c r="GB53">
        <v>35222.3</v>
      </c>
      <c r="GC53">
        <v>38397</v>
      </c>
      <c r="GD53">
        <v>44677.1</v>
      </c>
      <c r="GE53">
        <v>49842.4</v>
      </c>
      <c r="GF53">
        <v>55021.6</v>
      </c>
      <c r="GG53">
        <v>61567</v>
      </c>
      <c r="GH53">
        <v>1.9703</v>
      </c>
      <c r="GI53">
        <v>1.81185</v>
      </c>
      <c r="GJ53">
        <v>0.102967</v>
      </c>
      <c r="GK53">
        <v>0</v>
      </c>
      <c r="GL53">
        <v>25.8962</v>
      </c>
      <c r="GM53">
        <v>999.9</v>
      </c>
      <c r="GN53">
        <v>54.584</v>
      </c>
      <c r="GO53">
        <v>32.337</v>
      </c>
      <c r="GP53">
        <v>29.25</v>
      </c>
      <c r="GQ53">
        <v>56.4002</v>
      </c>
      <c r="GR53">
        <v>48.117</v>
      </c>
      <c r="GS53">
        <v>1</v>
      </c>
      <c r="GT53">
        <v>0.0594639</v>
      </c>
      <c r="GU53">
        <v>0.666196</v>
      </c>
      <c r="GV53">
        <v>20.1133</v>
      </c>
      <c r="GW53">
        <v>5.19677</v>
      </c>
      <c r="GX53">
        <v>12.0043</v>
      </c>
      <c r="GY53">
        <v>4.97515</v>
      </c>
      <c r="GZ53">
        <v>3.29353</v>
      </c>
      <c r="HA53">
        <v>9999</v>
      </c>
      <c r="HB53">
        <v>9999</v>
      </c>
      <c r="HC53">
        <v>9999</v>
      </c>
      <c r="HD53">
        <v>999.9</v>
      </c>
      <c r="HE53">
        <v>1.86356</v>
      </c>
      <c r="HF53">
        <v>1.86844</v>
      </c>
      <c r="HG53">
        <v>1.86821</v>
      </c>
      <c r="HH53">
        <v>1.86935</v>
      </c>
      <c r="HI53">
        <v>1.87013</v>
      </c>
      <c r="HJ53">
        <v>1.8662</v>
      </c>
      <c r="HK53">
        <v>1.86726</v>
      </c>
      <c r="HL53">
        <v>1.86862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7.455</v>
      </c>
      <c r="IA53">
        <v>0.5023</v>
      </c>
      <c r="IB53">
        <v>4.00718980108695</v>
      </c>
      <c r="IC53">
        <v>0.0057595372652325</v>
      </c>
      <c r="ID53">
        <v>9.86007892650461e-07</v>
      </c>
      <c r="IE53">
        <v>-6.54605500343952e-10</v>
      </c>
      <c r="IF53">
        <v>-0.00447537401453317</v>
      </c>
      <c r="IG53">
        <v>-0.0225030831772305</v>
      </c>
      <c r="IH53">
        <v>0.00251729176796863</v>
      </c>
      <c r="II53">
        <v>-2.92013266862578e-05</v>
      </c>
      <c r="IJ53">
        <v>-3</v>
      </c>
      <c r="IK53">
        <v>1614</v>
      </c>
      <c r="IL53">
        <v>1</v>
      </c>
      <c r="IM53">
        <v>27</v>
      </c>
      <c r="IN53">
        <v>121.1</v>
      </c>
      <c r="IO53">
        <v>121.2</v>
      </c>
      <c r="IP53">
        <v>1.40625</v>
      </c>
      <c r="IQ53">
        <v>2.62573</v>
      </c>
      <c r="IR53">
        <v>1.54785</v>
      </c>
      <c r="IS53">
        <v>2.30103</v>
      </c>
      <c r="IT53">
        <v>1.34644</v>
      </c>
      <c r="IU53">
        <v>2.36572</v>
      </c>
      <c r="IV53">
        <v>38.3545</v>
      </c>
      <c r="IW53">
        <v>24.035</v>
      </c>
      <c r="IX53">
        <v>18</v>
      </c>
      <c r="IY53">
        <v>501.703</v>
      </c>
      <c r="IZ53">
        <v>400.498</v>
      </c>
      <c r="JA53">
        <v>24.3571</v>
      </c>
      <c r="JB53">
        <v>27.9624</v>
      </c>
      <c r="JC53">
        <v>30.0003</v>
      </c>
      <c r="JD53">
        <v>27.8614</v>
      </c>
      <c r="JE53">
        <v>27.7982</v>
      </c>
      <c r="JF53">
        <v>28.2164</v>
      </c>
      <c r="JG53">
        <v>30.942</v>
      </c>
      <c r="JH53">
        <v>92.5466</v>
      </c>
      <c r="JI53">
        <v>24.3373</v>
      </c>
      <c r="JJ53">
        <v>621.77</v>
      </c>
      <c r="JK53">
        <v>22.7513</v>
      </c>
      <c r="JL53">
        <v>102.093</v>
      </c>
      <c r="JM53">
        <v>102.492</v>
      </c>
    </row>
    <row r="54" spans="1:273">
      <c r="A54">
        <v>38</v>
      </c>
      <c r="B54">
        <v>1510788997.6</v>
      </c>
      <c r="C54">
        <v>277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1510788990.1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624.672437522374</v>
      </c>
      <c r="AK54">
        <v>601.978454545455</v>
      </c>
      <c r="AL54">
        <v>3.44265812575255</v>
      </c>
      <c r="AM54">
        <v>64.1108677016949</v>
      </c>
      <c r="AN54">
        <f>(AP54 - AO54 + DI54*1E3/(8.314*(DK54+273.15)) * AR54/DH54 * AQ54) * DH54/(100*CV54) * 1000/(1000 - AP54)</f>
        <v>0</v>
      </c>
      <c r="AO54">
        <v>22.8426230451509</v>
      </c>
      <c r="AP54">
        <v>24.5099345454545</v>
      </c>
      <c r="AQ54">
        <v>-8.26073535032306e-05</v>
      </c>
      <c r="AR54">
        <v>117.015588663011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2.7</v>
      </c>
      <c r="CW54">
        <v>0.5</v>
      </c>
      <c r="CX54" t="s">
        <v>408</v>
      </c>
      <c r="CY54">
        <v>2</v>
      </c>
      <c r="CZ54" t="b">
        <v>1</v>
      </c>
      <c r="DA54">
        <v>1510788990.1</v>
      </c>
      <c r="DB54">
        <v>563.883703703704</v>
      </c>
      <c r="DC54">
        <v>593.927777777778</v>
      </c>
      <c r="DD54">
        <v>24.508937037037</v>
      </c>
      <c r="DE54">
        <v>22.8515333333333</v>
      </c>
      <c r="DF54">
        <v>556.479</v>
      </c>
      <c r="DG54">
        <v>24.0068888888889</v>
      </c>
      <c r="DH54">
        <v>500.090888888889</v>
      </c>
      <c r="DI54">
        <v>90.824562962963</v>
      </c>
      <c r="DJ54">
        <v>0.0998364111111111</v>
      </c>
      <c r="DK54">
        <v>26.8229222222222</v>
      </c>
      <c r="DL54">
        <v>27.5074814814815</v>
      </c>
      <c r="DM54">
        <v>999.9</v>
      </c>
      <c r="DN54">
        <v>0</v>
      </c>
      <c r="DO54">
        <v>0</v>
      </c>
      <c r="DP54">
        <v>10020.347037037</v>
      </c>
      <c r="DQ54">
        <v>0</v>
      </c>
      <c r="DR54">
        <v>3.30984</v>
      </c>
      <c r="DS54">
        <v>-30.0438777777778</v>
      </c>
      <c r="DT54">
        <v>578.051407407407</v>
      </c>
      <c r="DU54">
        <v>607.817296296296</v>
      </c>
      <c r="DV54">
        <v>1.65741148148148</v>
      </c>
      <c r="DW54">
        <v>593.927777777778</v>
      </c>
      <c r="DX54">
        <v>22.8515333333333</v>
      </c>
      <c r="DY54">
        <v>2.22601333333333</v>
      </c>
      <c r="DZ54">
        <v>2.07547962962963</v>
      </c>
      <c r="EA54">
        <v>19.1507740740741</v>
      </c>
      <c r="EB54">
        <v>18.0322407407407</v>
      </c>
      <c r="EC54">
        <v>1999.96518518518</v>
      </c>
      <c r="ED54">
        <v>0.979998777777778</v>
      </c>
      <c r="EE54">
        <v>0.0200012703703704</v>
      </c>
      <c r="EF54">
        <v>0</v>
      </c>
      <c r="EG54">
        <v>2.12125185185185</v>
      </c>
      <c r="EH54">
        <v>0</v>
      </c>
      <c r="EI54">
        <v>5820.41666666667</v>
      </c>
      <c r="EJ54">
        <v>17299.8407407407</v>
      </c>
      <c r="EK54">
        <v>39.2336666666667</v>
      </c>
      <c r="EL54">
        <v>39.812</v>
      </c>
      <c r="EM54">
        <v>38.937</v>
      </c>
      <c r="EN54">
        <v>38.59</v>
      </c>
      <c r="EO54">
        <v>38.562</v>
      </c>
      <c r="EP54">
        <v>1959.96444444444</v>
      </c>
      <c r="EQ54">
        <v>40.0007407407407</v>
      </c>
      <c r="ER54">
        <v>0</v>
      </c>
      <c r="ES54">
        <v>1678812600.8</v>
      </c>
      <c r="ET54">
        <v>0</v>
      </c>
      <c r="EU54">
        <v>2.11812</v>
      </c>
      <c r="EV54">
        <v>0.478799987816811</v>
      </c>
      <c r="EW54">
        <v>-11.1084615824454</v>
      </c>
      <c r="EX54">
        <v>5820.4492</v>
      </c>
      <c r="EY54">
        <v>15</v>
      </c>
      <c r="EZ54">
        <v>0</v>
      </c>
      <c r="FA54" t="s">
        <v>409</v>
      </c>
      <c r="FB54">
        <v>1510781724.6</v>
      </c>
      <c r="FC54">
        <v>1510781718.6</v>
      </c>
      <c r="FD54">
        <v>0</v>
      </c>
      <c r="FE54">
        <v>0.193</v>
      </c>
      <c r="FF54">
        <v>0.167</v>
      </c>
      <c r="FG54">
        <v>6.707</v>
      </c>
      <c r="FH54">
        <v>0.869</v>
      </c>
      <c r="FI54">
        <v>420</v>
      </c>
      <c r="FJ54">
        <v>32</v>
      </c>
      <c r="FK54">
        <v>0.3</v>
      </c>
      <c r="FL54">
        <v>0.13</v>
      </c>
      <c r="FM54">
        <v>1.650081</v>
      </c>
      <c r="FN54">
        <v>0.159009005628512</v>
      </c>
      <c r="FO54">
        <v>0.0155144968980628</v>
      </c>
      <c r="FP54">
        <v>1</v>
      </c>
      <c r="FQ54">
        <v>1</v>
      </c>
      <c r="FR54">
        <v>1</v>
      </c>
      <c r="FS54" t="s">
        <v>410</v>
      </c>
      <c r="FT54">
        <v>2.97203</v>
      </c>
      <c r="FU54">
        <v>2.754</v>
      </c>
      <c r="FV54">
        <v>0.116382</v>
      </c>
      <c r="FW54">
        <v>0.121692</v>
      </c>
      <c r="FX54">
        <v>0.104775</v>
      </c>
      <c r="FY54">
        <v>0.100899</v>
      </c>
      <c r="FZ54">
        <v>34337.2</v>
      </c>
      <c r="GA54">
        <v>37177.9</v>
      </c>
      <c r="GB54">
        <v>35221.9</v>
      </c>
      <c r="GC54">
        <v>38396.4</v>
      </c>
      <c r="GD54">
        <v>44678</v>
      </c>
      <c r="GE54">
        <v>49842.8</v>
      </c>
      <c r="GF54">
        <v>55021.3</v>
      </c>
      <c r="GG54">
        <v>61566.3</v>
      </c>
      <c r="GH54">
        <v>1.97008</v>
      </c>
      <c r="GI54">
        <v>1.81195</v>
      </c>
      <c r="GJ54">
        <v>0.105128</v>
      </c>
      <c r="GK54">
        <v>0</v>
      </c>
      <c r="GL54">
        <v>25.9006</v>
      </c>
      <c r="GM54">
        <v>999.9</v>
      </c>
      <c r="GN54">
        <v>54.56</v>
      </c>
      <c r="GO54">
        <v>32.347</v>
      </c>
      <c r="GP54">
        <v>29.2541</v>
      </c>
      <c r="GQ54">
        <v>55.9002</v>
      </c>
      <c r="GR54">
        <v>48.7179</v>
      </c>
      <c r="GS54">
        <v>1</v>
      </c>
      <c r="GT54">
        <v>0.0607546</v>
      </c>
      <c r="GU54">
        <v>1.88928</v>
      </c>
      <c r="GV54">
        <v>20.1014</v>
      </c>
      <c r="GW54">
        <v>5.19632</v>
      </c>
      <c r="GX54">
        <v>12.0047</v>
      </c>
      <c r="GY54">
        <v>4.97495</v>
      </c>
      <c r="GZ54">
        <v>3.29328</v>
      </c>
      <c r="HA54">
        <v>9999</v>
      </c>
      <c r="HB54">
        <v>9999</v>
      </c>
      <c r="HC54">
        <v>9999</v>
      </c>
      <c r="HD54">
        <v>999.9</v>
      </c>
      <c r="HE54">
        <v>1.86357</v>
      </c>
      <c r="HF54">
        <v>1.86844</v>
      </c>
      <c r="HG54">
        <v>1.86823</v>
      </c>
      <c r="HH54">
        <v>1.86935</v>
      </c>
      <c r="HI54">
        <v>1.87012</v>
      </c>
      <c r="HJ54">
        <v>1.86617</v>
      </c>
      <c r="HK54">
        <v>1.86726</v>
      </c>
      <c r="HL54">
        <v>1.86862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7.56</v>
      </c>
      <c r="IA54">
        <v>0.5021</v>
      </c>
      <c r="IB54">
        <v>4.00718980108695</v>
      </c>
      <c r="IC54">
        <v>0.0057595372652325</v>
      </c>
      <c r="ID54">
        <v>9.86007892650461e-07</v>
      </c>
      <c r="IE54">
        <v>-6.54605500343952e-10</v>
      </c>
      <c r="IF54">
        <v>-0.00447537401453317</v>
      </c>
      <c r="IG54">
        <v>-0.0225030831772305</v>
      </c>
      <c r="IH54">
        <v>0.00251729176796863</v>
      </c>
      <c r="II54">
        <v>-2.92013266862578e-05</v>
      </c>
      <c r="IJ54">
        <v>-3</v>
      </c>
      <c r="IK54">
        <v>1614</v>
      </c>
      <c r="IL54">
        <v>1</v>
      </c>
      <c r="IM54">
        <v>27</v>
      </c>
      <c r="IN54">
        <v>121.2</v>
      </c>
      <c r="IO54">
        <v>121.3</v>
      </c>
      <c r="IP54">
        <v>1.43555</v>
      </c>
      <c r="IQ54">
        <v>2.62695</v>
      </c>
      <c r="IR54">
        <v>1.54785</v>
      </c>
      <c r="IS54">
        <v>2.30225</v>
      </c>
      <c r="IT54">
        <v>1.34644</v>
      </c>
      <c r="IU54">
        <v>2.45239</v>
      </c>
      <c r="IV54">
        <v>38.3545</v>
      </c>
      <c r="IW54">
        <v>24.035</v>
      </c>
      <c r="IX54">
        <v>18</v>
      </c>
      <c r="IY54">
        <v>501.584</v>
      </c>
      <c r="IZ54">
        <v>400.578</v>
      </c>
      <c r="JA54">
        <v>24.3422</v>
      </c>
      <c r="JB54">
        <v>27.9653</v>
      </c>
      <c r="JC54">
        <v>30.0011</v>
      </c>
      <c r="JD54">
        <v>27.8649</v>
      </c>
      <c r="JE54">
        <v>27.8018</v>
      </c>
      <c r="JF54">
        <v>28.863</v>
      </c>
      <c r="JG54">
        <v>31.2127</v>
      </c>
      <c r="JH54">
        <v>92.5466</v>
      </c>
      <c r="JI54">
        <v>23.9998</v>
      </c>
      <c r="JJ54">
        <v>641.858</v>
      </c>
      <c r="JK54">
        <v>22.729</v>
      </c>
      <c r="JL54">
        <v>102.092</v>
      </c>
      <c r="JM54">
        <v>102.491</v>
      </c>
    </row>
    <row r="55" spans="1:273">
      <c r="A55">
        <v>39</v>
      </c>
      <c r="B55">
        <v>1510789002.6</v>
      </c>
      <c r="C55">
        <v>282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1510788994.81429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641.231907054268</v>
      </c>
      <c r="AK55">
        <v>618.861345454545</v>
      </c>
      <c r="AL55">
        <v>3.39526839735172</v>
      </c>
      <c r="AM55">
        <v>64.1108677016949</v>
      </c>
      <c r="AN55">
        <f>(AP55 - AO55 + DI55*1E3/(8.314*(DK55+273.15)) * AR55/DH55 * AQ55) * DH55/(100*CV55) * 1000/(1000 - AP55)</f>
        <v>0</v>
      </c>
      <c r="AO55">
        <v>22.812036950055</v>
      </c>
      <c r="AP55">
        <v>24.4811151515151</v>
      </c>
      <c r="AQ55">
        <v>-0.00927182719336552</v>
      </c>
      <c r="AR55">
        <v>117.015588663011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2.7</v>
      </c>
      <c r="CW55">
        <v>0.5</v>
      </c>
      <c r="CX55" t="s">
        <v>408</v>
      </c>
      <c r="CY55">
        <v>2</v>
      </c>
      <c r="CZ55" t="b">
        <v>1</v>
      </c>
      <c r="DA55">
        <v>1510788994.81429</v>
      </c>
      <c r="DB55">
        <v>579.511785714286</v>
      </c>
      <c r="DC55">
        <v>609.704428571429</v>
      </c>
      <c r="DD55">
        <v>24.5077</v>
      </c>
      <c r="DE55">
        <v>22.8417357142857</v>
      </c>
      <c r="DF55">
        <v>572.01</v>
      </c>
      <c r="DG55">
        <v>24.0057107142857</v>
      </c>
      <c r="DH55">
        <v>500.098642857143</v>
      </c>
      <c r="DI55">
        <v>90.8232392857143</v>
      </c>
      <c r="DJ55">
        <v>0.0999726107142857</v>
      </c>
      <c r="DK55">
        <v>26.8365571428571</v>
      </c>
      <c r="DL55">
        <v>27.5838785714286</v>
      </c>
      <c r="DM55">
        <v>999.9</v>
      </c>
      <c r="DN55">
        <v>0</v>
      </c>
      <c r="DO55">
        <v>0</v>
      </c>
      <c r="DP55">
        <v>10008.1746428571</v>
      </c>
      <c r="DQ55">
        <v>0</v>
      </c>
      <c r="DR55">
        <v>3.30984</v>
      </c>
      <c r="DS55">
        <v>-30.1925642857143</v>
      </c>
      <c r="DT55">
        <v>594.071035714286</v>
      </c>
      <c r="DU55">
        <v>623.956571428571</v>
      </c>
      <c r="DV55">
        <v>1.66596857142857</v>
      </c>
      <c r="DW55">
        <v>609.704428571429</v>
      </c>
      <c r="DX55">
        <v>22.8417357142857</v>
      </c>
      <c r="DY55">
        <v>2.22586928571429</v>
      </c>
      <c r="DZ55">
        <v>2.07456035714286</v>
      </c>
      <c r="EA55">
        <v>19.1497285714286</v>
      </c>
      <c r="EB55">
        <v>18.0251821428571</v>
      </c>
      <c r="EC55">
        <v>1999.98392857143</v>
      </c>
      <c r="ED55">
        <v>0.979998964285714</v>
      </c>
      <c r="EE55">
        <v>0.0200010714285714</v>
      </c>
      <c r="EF55">
        <v>0</v>
      </c>
      <c r="EG55">
        <v>2.18458571428571</v>
      </c>
      <c r="EH55">
        <v>0</v>
      </c>
      <c r="EI55">
        <v>5819.6775</v>
      </c>
      <c r="EJ55">
        <v>17300.0071428571</v>
      </c>
      <c r="EK55">
        <v>39.2455</v>
      </c>
      <c r="EL55">
        <v>39.812</v>
      </c>
      <c r="EM55">
        <v>38.94375</v>
      </c>
      <c r="EN55">
        <v>38.6025</v>
      </c>
      <c r="EO55">
        <v>38.562</v>
      </c>
      <c r="EP55">
        <v>1959.98321428571</v>
      </c>
      <c r="EQ55">
        <v>40.0007142857143</v>
      </c>
      <c r="ER55">
        <v>0</v>
      </c>
      <c r="ES55">
        <v>1678812605.6</v>
      </c>
      <c r="ET55">
        <v>0</v>
      </c>
      <c r="EU55">
        <v>2.18704</v>
      </c>
      <c r="EV55">
        <v>1.15488460162323</v>
      </c>
      <c r="EW55">
        <v>-10.3523077165576</v>
      </c>
      <c r="EX55">
        <v>5819.624</v>
      </c>
      <c r="EY55">
        <v>15</v>
      </c>
      <c r="EZ55">
        <v>0</v>
      </c>
      <c r="FA55" t="s">
        <v>409</v>
      </c>
      <c r="FB55">
        <v>1510781724.6</v>
      </c>
      <c r="FC55">
        <v>1510781718.6</v>
      </c>
      <c r="FD55">
        <v>0</v>
      </c>
      <c r="FE55">
        <v>0.193</v>
      </c>
      <c r="FF55">
        <v>0.167</v>
      </c>
      <c r="FG55">
        <v>6.707</v>
      </c>
      <c r="FH55">
        <v>0.869</v>
      </c>
      <c r="FI55">
        <v>420</v>
      </c>
      <c r="FJ55">
        <v>32</v>
      </c>
      <c r="FK55">
        <v>0.3</v>
      </c>
      <c r="FL55">
        <v>0.13</v>
      </c>
      <c r="FM55">
        <v>1.65846675</v>
      </c>
      <c r="FN55">
        <v>0.121418724202624</v>
      </c>
      <c r="FO55">
        <v>0.0123724590093279</v>
      </c>
      <c r="FP55">
        <v>1</v>
      </c>
      <c r="FQ55">
        <v>1</v>
      </c>
      <c r="FR55">
        <v>1</v>
      </c>
      <c r="FS55" t="s">
        <v>410</v>
      </c>
      <c r="FT55">
        <v>2.97206</v>
      </c>
      <c r="FU55">
        <v>2.75379</v>
      </c>
      <c r="FV55">
        <v>0.118701</v>
      </c>
      <c r="FW55">
        <v>0.124077</v>
      </c>
      <c r="FX55">
        <v>0.104671</v>
      </c>
      <c r="FY55">
        <v>0.100772</v>
      </c>
      <c r="FZ55">
        <v>34246.8</v>
      </c>
      <c r="GA55">
        <v>37076.4</v>
      </c>
      <c r="GB55">
        <v>35221.6</v>
      </c>
      <c r="GC55">
        <v>38395.9</v>
      </c>
      <c r="GD55">
        <v>44683</v>
      </c>
      <c r="GE55">
        <v>49849.5</v>
      </c>
      <c r="GF55">
        <v>55020.9</v>
      </c>
      <c r="GG55">
        <v>61565.7</v>
      </c>
      <c r="GH55">
        <v>1.97005</v>
      </c>
      <c r="GI55">
        <v>1.8117</v>
      </c>
      <c r="GJ55">
        <v>0.105374</v>
      </c>
      <c r="GK55">
        <v>0</v>
      </c>
      <c r="GL55">
        <v>25.9053</v>
      </c>
      <c r="GM55">
        <v>999.9</v>
      </c>
      <c r="GN55">
        <v>54.56</v>
      </c>
      <c r="GO55">
        <v>32.347</v>
      </c>
      <c r="GP55">
        <v>29.2541</v>
      </c>
      <c r="GQ55">
        <v>55.7002</v>
      </c>
      <c r="GR55">
        <v>48.3133</v>
      </c>
      <c r="GS55">
        <v>1</v>
      </c>
      <c r="GT55">
        <v>0.0638008</v>
      </c>
      <c r="GU55">
        <v>2.23178</v>
      </c>
      <c r="GV55">
        <v>20.0992</v>
      </c>
      <c r="GW55">
        <v>5.19692</v>
      </c>
      <c r="GX55">
        <v>12.0055</v>
      </c>
      <c r="GY55">
        <v>4.9749</v>
      </c>
      <c r="GZ55">
        <v>3.2933</v>
      </c>
      <c r="HA55">
        <v>9999</v>
      </c>
      <c r="HB55">
        <v>9999</v>
      </c>
      <c r="HC55">
        <v>9999</v>
      </c>
      <c r="HD55">
        <v>999.9</v>
      </c>
      <c r="HE55">
        <v>1.86356</v>
      </c>
      <c r="HF55">
        <v>1.86844</v>
      </c>
      <c r="HG55">
        <v>1.86823</v>
      </c>
      <c r="HH55">
        <v>1.86935</v>
      </c>
      <c r="HI55">
        <v>1.87012</v>
      </c>
      <c r="HJ55">
        <v>1.86616</v>
      </c>
      <c r="HK55">
        <v>1.86726</v>
      </c>
      <c r="HL55">
        <v>1.86862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7.663</v>
      </c>
      <c r="IA55">
        <v>0.5005</v>
      </c>
      <c r="IB55">
        <v>4.00718980108695</v>
      </c>
      <c r="IC55">
        <v>0.0057595372652325</v>
      </c>
      <c r="ID55">
        <v>9.86007892650461e-07</v>
      </c>
      <c r="IE55">
        <v>-6.54605500343952e-10</v>
      </c>
      <c r="IF55">
        <v>-0.00447537401453317</v>
      </c>
      <c r="IG55">
        <v>-0.0225030831772305</v>
      </c>
      <c r="IH55">
        <v>0.00251729176796863</v>
      </c>
      <c r="II55">
        <v>-2.92013266862578e-05</v>
      </c>
      <c r="IJ55">
        <v>-3</v>
      </c>
      <c r="IK55">
        <v>1614</v>
      </c>
      <c r="IL55">
        <v>1</v>
      </c>
      <c r="IM55">
        <v>27</v>
      </c>
      <c r="IN55">
        <v>121.3</v>
      </c>
      <c r="IO55">
        <v>121.4</v>
      </c>
      <c r="IP55">
        <v>1.46851</v>
      </c>
      <c r="IQ55">
        <v>2.63062</v>
      </c>
      <c r="IR55">
        <v>1.54785</v>
      </c>
      <c r="IS55">
        <v>2.30225</v>
      </c>
      <c r="IT55">
        <v>1.34644</v>
      </c>
      <c r="IU55">
        <v>2.39258</v>
      </c>
      <c r="IV55">
        <v>38.3545</v>
      </c>
      <c r="IW55">
        <v>24.0262</v>
      </c>
      <c r="IX55">
        <v>18</v>
      </c>
      <c r="IY55">
        <v>501.6</v>
      </c>
      <c r="IZ55">
        <v>400.464</v>
      </c>
      <c r="JA55">
        <v>24.0244</v>
      </c>
      <c r="JB55">
        <v>27.9683</v>
      </c>
      <c r="JC55">
        <v>30.002</v>
      </c>
      <c r="JD55">
        <v>27.8685</v>
      </c>
      <c r="JE55">
        <v>27.8053</v>
      </c>
      <c r="JF55">
        <v>29.4419</v>
      </c>
      <c r="JG55">
        <v>31.2127</v>
      </c>
      <c r="JH55">
        <v>92.5466</v>
      </c>
      <c r="JI55">
        <v>23.8781</v>
      </c>
      <c r="JJ55">
        <v>655.329</v>
      </c>
      <c r="JK55">
        <v>22.7406</v>
      </c>
      <c r="JL55">
        <v>102.092</v>
      </c>
      <c r="JM55">
        <v>102.49</v>
      </c>
    </row>
    <row r="56" spans="1:273">
      <c r="A56">
        <v>40</v>
      </c>
      <c r="B56">
        <v>1510789007.6</v>
      </c>
      <c r="C56">
        <v>287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1510789000.1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659.011355983054</v>
      </c>
      <c r="AK56">
        <v>636.172339393939</v>
      </c>
      <c r="AL56">
        <v>3.45694581169789</v>
      </c>
      <c r="AM56">
        <v>64.1108677016949</v>
      </c>
      <c r="AN56">
        <f>(AP56 - AO56 + DI56*1E3/(8.314*(DK56+273.15)) * AR56/DH56 * AQ56) * DH56/(100*CV56) * 1000/(1000 - AP56)</f>
        <v>0</v>
      </c>
      <c r="AO56">
        <v>22.7968089586025</v>
      </c>
      <c r="AP56">
        <v>24.4213109090909</v>
      </c>
      <c r="AQ56">
        <v>-0.0111473386902531</v>
      </c>
      <c r="AR56">
        <v>117.015588663011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2.7</v>
      </c>
      <c r="CW56">
        <v>0.5</v>
      </c>
      <c r="CX56" t="s">
        <v>408</v>
      </c>
      <c r="CY56">
        <v>2</v>
      </c>
      <c r="CZ56" t="b">
        <v>1</v>
      </c>
      <c r="DA56">
        <v>1510789000.1</v>
      </c>
      <c r="DB56">
        <v>597.152592592593</v>
      </c>
      <c r="DC56">
        <v>627.627222222222</v>
      </c>
      <c r="DD56">
        <v>24.484662962963</v>
      </c>
      <c r="DE56">
        <v>22.8220259259259</v>
      </c>
      <c r="DF56">
        <v>589.54137037037</v>
      </c>
      <c r="DG56">
        <v>23.9837185185185</v>
      </c>
      <c r="DH56">
        <v>500.09637037037</v>
      </c>
      <c r="DI56">
        <v>90.8216814814815</v>
      </c>
      <c r="DJ56">
        <v>0.099974962962963</v>
      </c>
      <c r="DK56">
        <v>26.8435740740741</v>
      </c>
      <c r="DL56">
        <v>27.621862962963</v>
      </c>
      <c r="DM56">
        <v>999.9</v>
      </c>
      <c r="DN56">
        <v>0</v>
      </c>
      <c r="DO56">
        <v>0</v>
      </c>
      <c r="DP56">
        <v>9998.61703703704</v>
      </c>
      <c r="DQ56">
        <v>0</v>
      </c>
      <c r="DR56">
        <v>3.30984</v>
      </c>
      <c r="DS56">
        <v>-30.4746</v>
      </c>
      <c r="DT56">
        <v>612.140259259259</v>
      </c>
      <c r="DU56">
        <v>642.285259259259</v>
      </c>
      <c r="DV56">
        <v>1.66263185185185</v>
      </c>
      <c r="DW56">
        <v>627.627222222222</v>
      </c>
      <c r="DX56">
        <v>22.8220259259259</v>
      </c>
      <c r="DY56">
        <v>2.22373888888889</v>
      </c>
      <c r="DZ56">
        <v>2.07273518518518</v>
      </c>
      <c r="EA56">
        <v>19.1343481481481</v>
      </c>
      <c r="EB56">
        <v>18.0111777777778</v>
      </c>
      <c r="EC56">
        <v>1999.98666666667</v>
      </c>
      <c r="ED56">
        <v>0.979998888888889</v>
      </c>
      <c r="EE56">
        <v>0.0200011518518519</v>
      </c>
      <c r="EF56">
        <v>0</v>
      </c>
      <c r="EG56">
        <v>2.21805555555556</v>
      </c>
      <c r="EH56">
        <v>0</v>
      </c>
      <c r="EI56">
        <v>5819.18222222222</v>
      </c>
      <c r="EJ56">
        <v>17300.0333333333</v>
      </c>
      <c r="EK56">
        <v>39.25</v>
      </c>
      <c r="EL56">
        <v>39.812</v>
      </c>
      <c r="EM56">
        <v>38.9626666666667</v>
      </c>
      <c r="EN56">
        <v>38.6133333333333</v>
      </c>
      <c r="EO56">
        <v>38.562</v>
      </c>
      <c r="EP56">
        <v>1959.98555555556</v>
      </c>
      <c r="EQ56">
        <v>40.0011111111111</v>
      </c>
      <c r="ER56">
        <v>0</v>
      </c>
      <c r="ES56">
        <v>1678812611</v>
      </c>
      <c r="ET56">
        <v>0</v>
      </c>
      <c r="EU56">
        <v>2.2272</v>
      </c>
      <c r="EV56">
        <v>0.431076916577614</v>
      </c>
      <c r="EW56">
        <v>-1.22837608225321</v>
      </c>
      <c r="EX56">
        <v>5819.25115384615</v>
      </c>
      <c r="EY56">
        <v>15</v>
      </c>
      <c r="EZ56">
        <v>0</v>
      </c>
      <c r="FA56" t="s">
        <v>409</v>
      </c>
      <c r="FB56">
        <v>1510781724.6</v>
      </c>
      <c r="FC56">
        <v>1510781718.6</v>
      </c>
      <c r="FD56">
        <v>0</v>
      </c>
      <c r="FE56">
        <v>0.193</v>
      </c>
      <c r="FF56">
        <v>0.167</v>
      </c>
      <c r="FG56">
        <v>6.707</v>
      </c>
      <c r="FH56">
        <v>0.869</v>
      </c>
      <c r="FI56">
        <v>420</v>
      </c>
      <c r="FJ56">
        <v>32</v>
      </c>
      <c r="FK56">
        <v>0.3</v>
      </c>
      <c r="FL56">
        <v>0.13</v>
      </c>
      <c r="FM56">
        <v>1.6619725</v>
      </c>
      <c r="FN56">
        <v>-0.0319357598499111</v>
      </c>
      <c r="FO56">
        <v>0.012336056855819</v>
      </c>
      <c r="FP56">
        <v>1</v>
      </c>
      <c r="FQ56">
        <v>1</v>
      </c>
      <c r="FR56">
        <v>1</v>
      </c>
      <c r="FS56" t="s">
        <v>410</v>
      </c>
      <c r="FT56">
        <v>2.97223</v>
      </c>
      <c r="FU56">
        <v>2.75349</v>
      </c>
      <c r="FV56">
        <v>0.121033</v>
      </c>
      <c r="FW56">
        <v>0.126215</v>
      </c>
      <c r="FX56">
        <v>0.104499</v>
      </c>
      <c r="FY56">
        <v>0.100757</v>
      </c>
      <c r="FZ56">
        <v>34156.1</v>
      </c>
      <c r="GA56">
        <v>36985.4</v>
      </c>
      <c r="GB56">
        <v>35221.5</v>
      </c>
      <c r="GC56">
        <v>38395.4</v>
      </c>
      <c r="GD56">
        <v>44691.2</v>
      </c>
      <c r="GE56">
        <v>49849.8</v>
      </c>
      <c r="GF56">
        <v>55020.3</v>
      </c>
      <c r="GG56">
        <v>61565</v>
      </c>
      <c r="GH56">
        <v>1.9697</v>
      </c>
      <c r="GI56">
        <v>1.81155</v>
      </c>
      <c r="GJ56">
        <v>0.105411</v>
      </c>
      <c r="GK56">
        <v>0</v>
      </c>
      <c r="GL56">
        <v>25.9107</v>
      </c>
      <c r="GM56">
        <v>999.9</v>
      </c>
      <c r="GN56">
        <v>54.535</v>
      </c>
      <c r="GO56">
        <v>32.337</v>
      </c>
      <c r="GP56">
        <v>29.2223</v>
      </c>
      <c r="GQ56">
        <v>56.1602</v>
      </c>
      <c r="GR56">
        <v>48.125</v>
      </c>
      <c r="GS56">
        <v>1</v>
      </c>
      <c r="GT56">
        <v>0.0637627</v>
      </c>
      <c r="GU56">
        <v>2.17062</v>
      </c>
      <c r="GV56">
        <v>20.0998</v>
      </c>
      <c r="GW56">
        <v>5.19618</v>
      </c>
      <c r="GX56">
        <v>12.004</v>
      </c>
      <c r="GY56">
        <v>4.97465</v>
      </c>
      <c r="GZ56">
        <v>3.29343</v>
      </c>
      <c r="HA56">
        <v>9999</v>
      </c>
      <c r="HB56">
        <v>9999</v>
      </c>
      <c r="HC56">
        <v>9999</v>
      </c>
      <c r="HD56">
        <v>999.9</v>
      </c>
      <c r="HE56">
        <v>1.86356</v>
      </c>
      <c r="HF56">
        <v>1.86844</v>
      </c>
      <c r="HG56">
        <v>1.86826</v>
      </c>
      <c r="HH56">
        <v>1.86935</v>
      </c>
      <c r="HI56">
        <v>1.87014</v>
      </c>
      <c r="HJ56">
        <v>1.86617</v>
      </c>
      <c r="HK56">
        <v>1.86726</v>
      </c>
      <c r="HL56">
        <v>1.86863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7.767</v>
      </c>
      <c r="IA56">
        <v>0.4978</v>
      </c>
      <c r="IB56">
        <v>4.00718980108695</v>
      </c>
      <c r="IC56">
        <v>0.0057595372652325</v>
      </c>
      <c r="ID56">
        <v>9.86007892650461e-07</v>
      </c>
      <c r="IE56">
        <v>-6.54605500343952e-10</v>
      </c>
      <c r="IF56">
        <v>-0.00447537401453317</v>
      </c>
      <c r="IG56">
        <v>-0.0225030831772305</v>
      </c>
      <c r="IH56">
        <v>0.00251729176796863</v>
      </c>
      <c r="II56">
        <v>-2.92013266862578e-05</v>
      </c>
      <c r="IJ56">
        <v>-3</v>
      </c>
      <c r="IK56">
        <v>1614</v>
      </c>
      <c r="IL56">
        <v>1</v>
      </c>
      <c r="IM56">
        <v>27</v>
      </c>
      <c r="IN56">
        <v>121.4</v>
      </c>
      <c r="IO56">
        <v>121.5</v>
      </c>
      <c r="IP56">
        <v>1.49536</v>
      </c>
      <c r="IQ56">
        <v>2.62817</v>
      </c>
      <c r="IR56">
        <v>1.54785</v>
      </c>
      <c r="IS56">
        <v>2.30225</v>
      </c>
      <c r="IT56">
        <v>1.34644</v>
      </c>
      <c r="IU56">
        <v>2.35718</v>
      </c>
      <c r="IV56">
        <v>38.3545</v>
      </c>
      <c r="IW56">
        <v>24.0262</v>
      </c>
      <c r="IX56">
        <v>18</v>
      </c>
      <c r="IY56">
        <v>501.393</v>
      </c>
      <c r="IZ56">
        <v>400.405</v>
      </c>
      <c r="JA56">
        <v>23.8358</v>
      </c>
      <c r="JB56">
        <v>27.9713</v>
      </c>
      <c r="JC56">
        <v>30.0008</v>
      </c>
      <c r="JD56">
        <v>27.8714</v>
      </c>
      <c r="JE56">
        <v>27.8088</v>
      </c>
      <c r="JF56">
        <v>30.0683</v>
      </c>
      <c r="JG56">
        <v>30.9153</v>
      </c>
      <c r="JH56">
        <v>92.5466</v>
      </c>
      <c r="JI56">
        <v>23.747</v>
      </c>
      <c r="JJ56">
        <v>675.462</v>
      </c>
      <c r="JK56">
        <v>22.9658</v>
      </c>
      <c r="JL56">
        <v>102.091</v>
      </c>
      <c r="JM56">
        <v>102.489</v>
      </c>
    </row>
    <row r="57" spans="1:273">
      <c r="A57">
        <v>41</v>
      </c>
      <c r="B57">
        <v>1510789012.6</v>
      </c>
      <c r="C57">
        <v>292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1510789004.81429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675.047730064974</v>
      </c>
      <c r="AK57">
        <v>652.709696969697</v>
      </c>
      <c r="AL57">
        <v>3.30536377857159</v>
      </c>
      <c r="AM57">
        <v>64.1108677016949</v>
      </c>
      <c r="AN57">
        <f>(AP57 - AO57 + DI57*1E3/(8.314*(DK57+273.15)) * AR57/DH57 * AQ57) * DH57/(100*CV57) * 1000/(1000 - AP57)</f>
        <v>0</v>
      </c>
      <c r="AO57">
        <v>22.8099661210985</v>
      </c>
      <c r="AP57">
        <v>24.3844527272727</v>
      </c>
      <c r="AQ57">
        <v>-0.00511918397200732</v>
      </c>
      <c r="AR57">
        <v>117.015588663011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2.7</v>
      </c>
      <c r="CW57">
        <v>0.5</v>
      </c>
      <c r="CX57" t="s">
        <v>408</v>
      </c>
      <c r="CY57">
        <v>2</v>
      </c>
      <c r="CZ57" t="b">
        <v>1</v>
      </c>
      <c r="DA57">
        <v>1510789004.81429</v>
      </c>
      <c r="DB57">
        <v>612.807035714286</v>
      </c>
      <c r="DC57">
        <v>643.203392857143</v>
      </c>
      <c r="DD57">
        <v>24.4482321428571</v>
      </c>
      <c r="DE57">
        <v>22.8099214285714</v>
      </c>
      <c r="DF57">
        <v>605.098785714286</v>
      </c>
      <c r="DG57">
        <v>23.9489464285714</v>
      </c>
      <c r="DH57">
        <v>500.095142857143</v>
      </c>
      <c r="DI57">
        <v>90.8216321428572</v>
      </c>
      <c r="DJ57">
        <v>0.0999843321428572</v>
      </c>
      <c r="DK57">
        <v>26.842625</v>
      </c>
      <c r="DL57">
        <v>27.6288178571429</v>
      </c>
      <c r="DM57">
        <v>999.9</v>
      </c>
      <c r="DN57">
        <v>0</v>
      </c>
      <c r="DO57">
        <v>0</v>
      </c>
      <c r="DP57">
        <v>9986.80857142857</v>
      </c>
      <c r="DQ57">
        <v>0</v>
      </c>
      <c r="DR57">
        <v>3.30984</v>
      </c>
      <c r="DS57">
        <v>-30.3963892857143</v>
      </c>
      <c r="DT57">
        <v>628.163821428571</v>
      </c>
      <c r="DU57">
        <v>658.217107142857</v>
      </c>
      <c r="DV57">
        <v>1.63830678571429</v>
      </c>
      <c r="DW57">
        <v>643.203392857143</v>
      </c>
      <c r="DX57">
        <v>22.8099214285714</v>
      </c>
      <c r="DY57">
        <v>2.22042964285714</v>
      </c>
      <c r="DZ57">
        <v>2.07163535714286</v>
      </c>
      <c r="EA57">
        <v>19.1104428571429</v>
      </c>
      <c r="EB57">
        <v>18.0027428571429</v>
      </c>
      <c r="EC57">
        <v>1999.99357142857</v>
      </c>
      <c r="ED57">
        <v>0.979998964285714</v>
      </c>
      <c r="EE57">
        <v>0.0200010714285714</v>
      </c>
      <c r="EF57">
        <v>0</v>
      </c>
      <c r="EG57">
        <v>2.24993571428571</v>
      </c>
      <c r="EH57">
        <v>0</v>
      </c>
      <c r="EI57">
        <v>5819.38035714286</v>
      </c>
      <c r="EJ57">
        <v>17300.0892857143</v>
      </c>
      <c r="EK57">
        <v>39.25</v>
      </c>
      <c r="EL57">
        <v>39.812</v>
      </c>
      <c r="EM57">
        <v>38.982</v>
      </c>
      <c r="EN57">
        <v>38.6205</v>
      </c>
      <c r="EO57">
        <v>38.562</v>
      </c>
      <c r="EP57">
        <v>1959.9925</v>
      </c>
      <c r="EQ57">
        <v>40.0010714285714</v>
      </c>
      <c r="ER57">
        <v>0</v>
      </c>
      <c r="ES57">
        <v>1678812615.8</v>
      </c>
      <c r="ET57">
        <v>0</v>
      </c>
      <c r="EU57">
        <v>2.26640384615385</v>
      </c>
      <c r="EV57">
        <v>0.14173333947454</v>
      </c>
      <c r="EW57">
        <v>9.27760684485098</v>
      </c>
      <c r="EX57">
        <v>5819.44653846154</v>
      </c>
      <c r="EY57">
        <v>15</v>
      </c>
      <c r="EZ57">
        <v>0</v>
      </c>
      <c r="FA57" t="s">
        <v>409</v>
      </c>
      <c r="FB57">
        <v>1510781724.6</v>
      </c>
      <c r="FC57">
        <v>1510781718.6</v>
      </c>
      <c r="FD57">
        <v>0</v>
      </c>
      <c r="FE57">
        <v>0.193</v>
      </c>
      <c r="FF57">
        <v>0.167</v>
      </c>
      <c r="FG57">
        <v>6.707</v>
      </c>
      <c r="FH57">
        <v>0.869</v>
      </c>
      <c r="FI57">
        <v>420</v>
      </c>
      <c r="FJ57">
        <v>32</v>
      </c>
      <c r="FK57">
        <v>0.3</v>
      </c>
      <c r="FL57">
        <v>0.13</v>
      </c>
      <c r="FM57">
        <v>1.6464445</v>
      </c>
      <c r="FN57">
        <v>-0.291461988742968</v>
      </c>
      <c r="FO57">
        <v>0.0325429039077646</v>
      </c>
      <c r="FP57">
        <v>1</v>
      </c>
      <c r="FQ57">
        <v>1</v>
      </c>
      <c r="FR57">
        <v>1</v>
      </c>
      <c r="FS57" t="s">
        <v>410</v>
      </c>
      <c r="FT57">
        <v>2.972</v>
      </c>
      <c r="FU57">
        <v>2.75392</v>
      </c>
      <c r="FV57">
        <v>0.123249</v>
      </c>
      <c r="FW57">
        <v>0.128538</v>
      </c>
      <c r="FX57">
        <v>0.104402</v>
      </c>
      <c r="FY57">
        <v>0.100854</v>
      </c>
      <c r="FZ57">
        <v>34069.5</v>
      </c>
      <c r="GA57">
        <v>36886.8</v>
      </c>
      <c r="GB57">
        <v>35221</v>
      </c>
      <c r="GC57">
        <v>38395.1</v>
      </c>
      <c r="GD57">
        <v>44696.2</v>
      </c>
      <c r="GE57">
        <v>49844</v>
      </c>
      <c r="GF57">
        <v>55020.2</v>
      </c>
      <c r="GG57">
        <v>61564.4</v>
      </c>
      <c r="GH57">
        <v>1.9697</v>
      </c>
      <c r="GI57">
        <v>1.81183</v>
      </c>
      <c r="GJ57">
        <v>0.103638</v>
      </c>
      <c r="GK57">
        <v>0</v>
      </c>
      <c r="GL57">
        <v>25.9173</v>
      </c>
      <c r="GM57">
        <v>999.9</v>
      </c>
      <c r="GN57">
        <v>54.535</v>
      </c>
      <c r="GO57">
        <v>32.347</v>
      </c>
      <c r="GP57">
        <v>29.2417</v>
      </c>
      <c r="GQ57">
        <v>56.0502</v>
      </c>
      <c r="GR57">
        <v>48.6538</v>
      </c>
      <c r="GS57">
        <v>1</v>
      </c>
      <c r="GT57">
        <v>0.0639863</v>
      </c>
      <c r="GU57">
        <v>2.20724</v>
      </c>
      <c r="GV57">
        <v>20.0994</v>
      </c>
      <c r="GW57">
        <v>5.19692</v>
      </c>
      <c r="GX57">
        <v>12.0047</v>
      </c>
      <c r="GY57">
        <v>4.975</v>
      </c>
      <c r="GZ57">
        <v>3.29318</v>
      </c>
      <c r="HA57">
        <v>9999</v>
      </c>
      <c r="HB57">
        <v>9999</v>
      </c>
      <c r="HC57">
        <v>9999</v>
      </c>
      <c r="HD57">
        <v>999.9</v>
      </c>
      <c r="HE57">
        <v>1.86356</v>
      </c>
      <c r="HF57">
        <v>1.86844</v>
      </c>
      <c r="HG57">
        <v>1.86821</v>
      </c>
      <c r="HH57">
        <v>1.86935</v>
      </c>
      <c r="HI57">
        <v>1.87012</v>
      </c>
      <c r="HJ57">
        <v>1.86617</v>
      </c>
      <c r="HK57">
        <v>1.86726</v>
      </c>
      <c r="HL57">
        <v>1.86863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7.867</v>
      </c>
      <c r="IA57">
        <v>0.4963</v>
      </c>
      <c r="IB57">
        <v>4.00718980108695</v>
      </c>
      <c r="IC57">
        <v>0.0057595372652325</v>
      </c>
      <c r="ID57">
        <v>9.86007892650461e-07</v>
      </c>
      <c r="IE57">
        <v>-6.54605500343952e-10</v>
      </c>
      <c r="IF57">
        <v>-0.00447537401453317</v>
      </c>
      <c r="IG57">
        <v>-0.0225030831772305</v>
      </c>
      <c r="IH57">
        <v>0.00251729176796863</v>
      </c>
      <c r="II57">
        <v>-2.92013266862578e-05</v>
      </c>
      <c r="IJ57">
        <v>-3</v>
      </c>
      <c r="IK57">
        <v>1614</v>
      </c>
      <c r="IL57">
        <v>1</v>
      </c>
      <c r="IM57">
        <v>27</v>
      </c>
      <c r="IN57">
        <v>121.5</v>
      </c>
      <c r="IO57">
        <v>121.6</v>
      </c>
      <c r="IP57">
        <v>1.52832</v>
      </c>
      <c r="IQ57">
        <v>2.62085</v>
      </c>
      <c r="IR57">
        <v>1.54785</v>
      </c>
      <c r="IS57">
        <v>2.30225</v>
      </c>
      <c r="IT57">
        <v>1.34644</v>
      </c>
      <c r="IU57">
        <v>2.45972</v>
      </c>
      <c r="IV57">
        <v>38.3545</v>
      </c>
      <c r="IW57">
        <v>24.0262</v>
      </c>
      <c r="IX57">
        <v>18</v>
      </c>
      <c r="IY57">
        <v>501.424</v>
      </c>
      <c r="IZ57">
        <v>400.584</v>
      </c>
      <c r="JA57">
        <v>23.6842</v>
      </c>
      <c r="JB57">
        <v>27.9743</v>
      </c>
      <c r="JC57">
        <v>30.0004</v>
      </c>
      <c r="JD57">
        <v>27.875</v>
      </c>
      <c r="JE57">
        <v>27.8127</v>
      </c>
      <c r="JF57">
        <v>30.6606</v>
      </c>
      <c r="JG57">
        <v>30.6028</v>
      </c>
      <c r="JH57">
        <v>92.5466</v>
      </c>
      <c r="JI57">
        <v>23.6147</v>
      </c>
      <c r="JJ57">
        <v>688.899</v>
      </c>
      <c r="JK57">
        <v>23.0565</v>
      </c>
      <c r="JL57">
        <v>102.09</v>
      </c>
      <c r="JM57">
        <v>102.488</v>
      </c>
    </row>
    <row r="58" spans="1:273">
      <c r="A58">
        <v>42</v>
      </c>
      <c r="B58">
        <v>1510789017.1</v>
      </c>
      <c r="C58">
        <v>296.5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1510789009.26071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691.756906132933</v>
      </c>
      <c r="AK58">
        <v>668.422678787878</v>
      </c>
      <c r="AL58">
        <v>3.49599350669414</v>
      </c>
      <c r="AM58">
        <v>64.1108677016949</v>
      </c>
      <c r="AN58">
        <f>(AP58 - AO58 + DI58*1E3/(8.314*(DK58+273.15)) * AR58/DH58 * AQ58) * DH58/(100*CV58) * 1000/(1000 - AP58)</f>
        <v>0</v>
      </c>
      <c r="AO58">
        <v>22.9360337558571</v>
      </c>
      <c r="AP58">
        <v>24.3848212121212</v>
      </c>
      <c r="AQ58">
        <v>0.00098014379076163</v>
      </c>
      <c r="AR58">
        <v>117.015588663011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2.7</v>
      </c>
      <c r="CW58">
        <v>0.5</v>
      </c>
      <c r="CX58" t="s">
        <v>408</v>
      </c>
      <c r="CY58">
        <v>2</v>
      </c>
      <c r="CZ58" t="b">
        <v>1</v>
      </c>
      <c r="DA58">
        <v>1510789009.26071</v>
      </c>
      <c r="DB58">
        <v>627.59975</v>
      </c>
      <c r="DC58">
        <v>658.294107142857</v>
      </c>
      <c r="DD58">
        <v>24.4135642857143</v>
      </c>
      <c r="DE58">
        <v>22.82915</v>
      </c>
      <c r="DF58">
        <v>619.799964285714</v>
      </c>
      <c r="DG58">
        <v>23.9158607142857</v>
      </c>
      <c r="DH58">
        <v>500.096214285714</v>
      </c>
      <c r="DI58">
        <v>90.821675</v>
      </c>
      <c r="DJ58">
        <v>0.0999940035714286</v>
      </c>
      <c r="DK58">
        <v>26.8344714285714</v>
      </c>
      <c r="DL58">
        <v>27.6229178571429</v>
      </c>
      <c r="DM58">
        <v>999.9</v>
      </c>
      <c r="DN58">
        <v>0</v>
      </c>
      <c r="DO58">
        <v>0</v>
      </c>
      <c r="DP58">
        <v>9988.29892857143</v>
      </c>
      <c r="DQ58">
        <v>0</v>
      </c>
      <c r="DR58">
        <v>3.30984</v>
      </c>
      <c r="DS58">
        <v>-30.6943357142857</v>
      </c>
      <c r="DT58">
        <v>643.304678571429</v>
      </c>
      <c r="DU58">
        <v>673.674142857143</v>
      </c>
      <c r="DV58">
        <v>1.58441428571429</v>
      </c>
      <c r="DW58">
        <v>658.294107142857</v>
      </c>
      <c r="DX58">
        <v>22.82915</v>
      </c>
      <c r="DY58">
        <v>2.21728178571429</v>
      </c>
      <c r="DZ58">
        <v>2.07338321428571</v>
      </c>
      <c r="EA58">
        <v>19.0877035714286</v>
      </c>
      <c r="EB58">
        <v>18.0161321428571</v>
      </c>
      <c r="EC58">
        <v>1999.98964285714</v>
      </c>
      <c r="ED58">
        <v>0.979998964285714</v>
      </c>
      <c r="EE58">
        <v>0.0200010714285714</v>
      </c>
      <c r="EF58">
        <v>0</v>
      </c>
      <c r="EG58">
        <v>2.21263214285714</v>
      </c>
      <c r="EH58">
        <v>0</v>
      </c>
      <c r="EI58">
        <v>5820.12928571429</v>
      </c>
      <c r="EJ58">
        <v>17300.0571428571</v>
      </c>
      <c r="EK58">
        <v>39.25</v>
      </c>
      <c r="EL58">
        <v>39.812</v>
      </c>
      <c r="EM58">
        <v>38.99325</v>
      </c>
      <c r="EN58">
        <v>38.625</v>
      </c>
      <c r="EO58">
        <v>38.57775</v>
      </c>
      <c r="EP58">
        <v>1959.98857142857</v>
      </c>
      <c r="EQ58">
        <v>40.0010714285714</v>
      </c>
      <c r="ER58">
        <v>0</v>
      </c>
      <c r="ES58">
        <v>1678812620.6</v>
      </c>
      <c r="ET58">
        <v>0</v>
      </c>
      <c r="EU58">
        <v>2.23647692307692</v>
      </c>
      <c r="EV58">
        <v>-0.233442723993411</v>
      </c>
      <c r="EW58">
        <v>13.8105982990845</v>
      </c>
      <c r="EX58">
        <v>5820.24153846154</v>
      </c>
      <c r="EY58">
        <v>15</v>
      </c>
      <c r="EZ58">
        <v>0</v>
      </c>
      <c r="FA58" t="s">
        <v>409</v>
      </c>
      <c r="FB58">
        <v>1510781724.6</v>
      </c>
      <c r="FC58">
        <v>1510781718.6</v>
      </c>
      <c r="FD58">
        <v>0</v>
      </c>
      <c r="FE58">
        <v>0.193</v>
      </c>
      <c r="FF58">
        <v>0.167</v>
      </c>
      <c r="FG58">
        <v>6.707</v>
      </c>
      <c r="FH58">
        <v>0.869</v>
      </c>
      <c r="FI58">
        <v>420</v>
      </c>
      <c r="FJ58">
        <v>32</v>
      </c>
      <c r="FK58">
        <v>0.3</v>
      </c>
      <c r="FL58">
        <v>0.13</v>
      </c>
      <c r="FM58">
        <v>1.61188525</v>
      </c>
      <c r="FN58">
        <v>-0.636614746716695</v>
      </c>
      <c r="FO58">
        <v>0.0670639227896602</v>
      </c>
      <c r="FP58">
        <v>1</v>
      </c>
      <c r="FQ58">
        <v>1</v>
      </c>
      <c r="FR58">
        <v>1</v>
      </c>
      <c r="FS58" t="s">
        <v>410</v>
      </c>
      <c r="FT58">
        <v>2.97196</v>
      </c>
      <c r="FU58">
        <v>2.75395</v>
      </c>
      <c r="FV58">
        <v>0.125309</v>
      </c>
      <c r="FW58">
        <v>0.130506</v>
      </c>
      <c r="FX58">
        <v>0.104417</v>
      </c>
      <c r="FY58">
        <v>0.101274</v>
      </c>
      <c r="FZ58">
        <v>33989.3</v>
      </c>
      <c r="GA58">
        <v>36803.4</v>
      </c>
      <c r="GB58">
        <v>35220.8</v>
      </c>
      <c r="GC58">
        <v>38394.9</v>
      </c>
      <c r="GD58">
        <v>44695</v>
      </c>
      <c r="GE58">
        <v>49820.1</v>
      </c>
      <c r="GF58">
        <v>55019.6</v>
      </c>
      <c r="GG58">
        <v>61563.7</v>
      </c>
      <c r="GH58">
        <v>1.96952</v>
      </c>
      <c r="GI58">
        <v>1.81195</v>
      </c>
      <c r="GJ58">
        <v>0.102602</v>
      </c>
      <c r="GK58">
        <v>0</v>
      </c>
      <c r="GL58">
        <v>25.9222</v>
      </c>
      <c r="GM58">
        <v>999.9</v>
      </c>
      <c r="GN58">
        <v>54.511</v>
      </c>
      <c r="GO58">
        <v>32.347</v>
      </c>
      <c r="GP58">
        <v>29.2244</v>
      </c>
      <c r="GQ58">
        <v>55.9102</v>
      </c>
      <c r="GR58">
        <v>48.5657</v>
      </c>
      <c r="GS58">
        <v>1</v>
      </c>
      <c r="GT58">
        <v>0.0641895</v>
      </c>
      <c r="GU58">
        <v>2.12788</v>
      </c>
      <c r="GV58">
        <v>20.1009</v>
      </c>
      <c r="GW58">
        <v>5.19677</v>
      </c>
      <c r="GX58">
        <v>12.0047</v>
      </c>
      <c r="GY58">
        <v>4.9748</v>
      </c>
      <c r="GZ58">
        <v>3.29323</v>
      </c>
      <c r="HA58">
        <v>9999</v>
      </c>
      <c r="HB58">
        <v>9999</v>
      </c>
      <c r="HC58">
        <v>9999</v>
      </c>
      <c r="HD58">
        <v>999.9</v>
      </c>
      <c r="HE58">
        <v>1.86356</v>
      </c>
      <c r="HF58">
        <v>1.86844</v>
      </c>
      <c r="HG58">
        <v>1.86821</v>
      </c>
      <c r="HH58">
        <v>1.86935</v>
      </c>
      <c r="HI58">
        <v>1.87012</v>
      </c>
      <c r="HJ58">
        <v>1.86619</v>
      </c>
      <c r="HK58">
        <v>1.86724</v>
      </c>
      <c r="HL58">
        <v>1.86864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7.962</v>
      </c>
      <c r="IA58">
        <v>0.4965</v>
      </c>
      <c r="IB58">
        <v>4.00718980108695</v>
      </c>
      <c r="IC58">
        <v>0.0057595372652325</v>
      </c>
      <c r="ID58">
        <v>9.86007892650461e-07</v>
      </c>
      <c r="IE58">
        <v>-6.54605500343952e-10</v>
      </c>
      <c r="IF58">
        <v>-0.00447537401453317</v>
      </c>
      <c r="IG58">
        <v>-0.0225030831772305</v>
      </c>
      <c r="IH58">
        <v>0.00251729176796863</v>
      </c>
      <c r="II58">
        <v>-2.92013266862578e-05</v>
      </c>
      <c r="IJ58">
        <v>-3</v>
      </c>
      <c r="IK58">
        <v>1614</v>
      </c>
      <c r="IL58">
        <v>1</v>
      </c>
      <c r="IM58">
        <v>27</v>
      </c>
      <c r="IN58">
        <v>121.5</v>
      </c>
      <c r="IO58">
        <v>121.6</v>
      </c>
      <c r="IP58">
        <v>1.5564</v>
      </c>
      <c r="IQ58">
        <v>2.62695</v>
      </c>
      <c r="IR58">
        <v>1.54785</v>
      </c>
      <c r="IS58">
        <v>2.30103</v>
      </c>
      <c r="IT58">
        <v>1.34644</v>
      </c>
      <c r="IU58">
        <v>2.39868</v>
      </c>
      <c r="IV58">
        <v>38.3545</v>
      </c>
      <c r="IW58">
        <v>24.0262</v>
      </c>
      <c r="IX58">
        <v>18</v>
      </c>
      <c r="IY58">
        <v>501.333</v>
      </c>
      <c r="IZ58">
        <v>400.678</v>
      </c>
      <c r="JA58">
        <v>23.5631</v>
      </c>
      <c r="JB58">
        <v>27.977</v>
      </c>
      <c r="JC58">
        <v>30.0001</v>
      </c>
      <c r="JD58">
        <v>27.8778</v>
      </c>
      <c r="JE58">
        <v>27.8161</v>
      </c>
      <c r="JF58">
        <v>31.1779</v>
      </c>
      <c r="JG58">
        <v>30.3219</v>
      </c>
      <c r="JH58">
        <v>92.5466</v>
      </c>
      <c r="JI58">
        <v>23.5015</v>
      </c>
      <c r="JJ58">
        <v>709.003</v>
      </c>
      <c r="JK58">
        <v>23.1156</v>
      </c>
      <c r="JL58">
        <v>102.089</v>
      </c>
      <c r="JM58">
        <v>102.487</v>
      </c>
    </row>
    <row r="59" spans="1:273">
      <c r="A59">
        <v>43</v>
      </c>
      <c r="B59">
        <v>1510789022.6</v>
      </c>
      <c r="C59">
        <v>302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1510789014.83214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710.249122206915</v>
      </c>
      <c r="AK59">
        <v>687.172684848485</v>
      </c>
      <c r="AL59">
        <v>3.41193926436508</v>
      </c>
      <c r="AM59">
        <v>64.1108677016949</v>
      </c>
      <c r="AN59">
        <f>(AP59 - AO59 + DI59*1E3/(8.314*(DK59+273.15)) * AR59/DH59 * AQ59) * DH59/(100*CV59) * 1000/(1000 - AP59)</f>
        <v>0</v>
      </c>
      <c r="AO59">
        <v>23.024363717217</v>
      </c>
      <c r="AP59">
        <v>24.4344927272727</v>
      </c>
      <c r="AQ59">
        <v>0.0101731009773207</v>
      </c>
      <c r="AR59">
        <v>117.015588663011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2.7</v>
      </c>
      <c r="CW59">
        <v>0.5</v>
      </c>
      <c r="CX59" t="s">
        <v>408</v>
      </c>
      <c r="CY59">
        <v>2</v>
      </c>
      <c r="CZ59" t="b">
        <v>1</v>
      </c>
      <c r="DA59">
        <v>1510789014.83214</v>
      </c>
      <c r="DB59">
        <v>646.134178571428</v>
      </c>
      <c r="DC59">
        <v>676.9075</v>
      </c>
      <c r="DD59">
        <v>24.3984464285714</v>
      </c>
      <c r="DE59">
        <v>22.9033642857143</v>
      </c>
      <c r="DF59">
        <v>638.219785714286</v>
      </c>
      <c r="DG59">
        <v>23.9014285714286</v>
      </c>
      <c r="DH59">
        <v>500.09075</v>
      </c>
      <c r="DI59">
        <v>90.8233107142857</v>
      </c>
      <c r="DJ59">
        <v>0.0999603571428571</v>
      </c>
      <c r="DK59">
        <v>26.8212714285714</v>
      </c>
      <c r="DL59">
        <v>27.5919357142857</v>
      </c>
      <c r="DM59">
        <v>999.9</v>
      </c>
      <c r="DN59">
        <v>0</v>
      </c>
      <c r="DO59">
        <v>0</v>
      </c>
      <c r="DP59">
        <v>10003.1021428571</v>
      </c>
      <c r="DQ59">
        <v>0</v>
      </c>
      <c r="DR59">
        <v>3.30984</v>
      </c>
      <c r="DS59">
        <v>-30.7732714285714</v>
      </c>
      <c r="DT59">
        <v>662.293214285714</v>
      </c>
      <c r="DU59">
        <v>692.775714285714</v>
      </c>
      <c r="DV59">
        <v>1.49507785714286</v>
      </c>
      <c r="DW59">
        <v>676.9075</v>
      </c>
      <c r="DX59">
        <v>22.9033642857143</v>
      </c>
      <c r="DY59">
        <v>2.21594785714286</v>
      </c>
      <c r="DZ59">
        <v>2.08016071428571</v>
      </c>
      <c r="EA59">
        <v>19.0780642857143</v>
      </c>
      <c r="EB59">
        <v>18.0679678571429</v>
      </c>
      <c r="EC59">
        <v>1999.99071428571</v>
      </c>
      <c r="ED59">
        <v>0.979998964285714</v>
      </c>
      <c r="EE59">
        <v>0.0200010714285714</v>
      </c>
      <c r="EF59">
        <v>0</v>
      </c>
      <c r="EG59">
        <v>2.27376071428571</v>
      </c>
      <c r="EH59">
        <v>0</v>
      </c>
      <c r="EI59">
        <v>5821.01821428571</v>
      </c>
      <c r="EJ59">
        <v>17300.0607142857</v>
      </c>
      <c r="EK59">
        <v>39.25</v>
      </c>
      <c r="EL59">
        <v>39.8165</v>
      </c>
      <c r="EM59">
        <v>38.99775</v>
      </c>
      <c r="EN59">
        <v>38.625</v>
      </c>
      <c r="EO59">
        <v>38.5935</v>
      </c>
      <c r="EP59">
        <v>1959.98928571429</v>
      </c>
      <c r="EQ59">
        <v>40.0014285714286</v>
      </c>
      <c r="ER59">
        <v>0</v>
      </c>
      <c r="ES59">
        <v>1678812626</v>
      </c>
      <c r="ET59">
        <v>0</v>
      </c>
      <c r="EU59">
        <v>2.278164</v>
      </c>
      <c r="EV59">
        <v>0.342153862502767</v>
      </c>
      <c r="EW59">
        <v>8.86384616461603</v>
      </c>
      <c r="EX59">
        <v>5821.1656</v>
      </c>
      <c r="EY59">
        <v>15</v>
      </c>
      <c r="EZ59">
        <v>0</v>
      </c>
      <c r="FA59" t="s">
        <v>409</v>
      </c>
      <c r="FB59">
        <v>1510781724.6</v>
      </c>
      <c r="FC59">
        <v>1510781718.6</v>
      </c>
      <c r="FD59">
        <v>0</v>
      </c>
      <c r="FE59">
        <v>0.193</v>
      </c>
      <c r="FF59">
        <v>0.167</v>
      </c>
      <c r="FG59">
        <v>6.707</v>
      </c>
      <c r="FH59">
        <v>0.869</v>
      </c>
      <c r="FI59">
        <v>420</v>
      </c>
      <c r="FJ59">
        <v>32</v>
      </c>
      <c r="FK59">
        <v>0.3</v>
      </c>
      <c r="FL59">
        <v>0.13</v>
      </c>
      <c r="FM59">
        <v>1.53320375</v>
      </c>
      <c r="FN59">
        <v>-1.00367898686679</v>
      </c>
      <c r="FO59">
        <v>0.0986201250426986</v>
      </c>
      <c r="FP59">
        <v>1</v>
      </c>
      <c r="FQ59">
        <v>1</v>
      </c>
      <c r="FR59">
        <v>1</v>
      </c>
      <c r="FS59" t="s">
        <v>410</v>
      </c>
      <c r="FT59">
        <v>2.9723</v>
      </c>
      <c r="FU59">
        <v>2.75405</v>
      </c>
      <c r="FV59">
        <v>0.127743</v>
      </c>
      <c r="FW59">
        <v>0.132955</v>
      </c>
      <c r="FX59">
        <v>0.104566</v>
      </c>
      <c r="FY59">
        <v>0.101464</v>
      </c>
      <c r="FZ59">
        <v>33894.8</v>
      </c>
      <c r="GA59">
        <v>36699.8</v>
      </c>
      <c r="GB59">
        <v>35220.9</v>
      </c>
      <c r="GC59">
        <v>38394.9</v>
      </c>
      <c r="GD59">
        <v>44687.7</v>
      </c>
      <c r="GE59">
        <v>49810</v>
      </c>
      <c r="GF59">
        <v>55019.9</v>
      </c>
      <c r="GG59">
        <v>61564.1</v>
      </c>
      <c r="GH59">
        <v>1.96948</v>
      </c>
      <c r="GI59">
        <v>1.81205</v>
      </c>
      <c r="GJ59">
        <v>0.0914037</v>
      </c>
      <c r="GK59">
        <v>0</v>
      </c>
      <c r="GL59">
        <v>25.9282</v>
      </c>
      <c r="GM59">
        <v>999.9</v>
      </c>
      <c r="GN59">
        <v>54.511</v>
      </c>
      <c r="GO59">
        <v>32.347</v>
      </c>
      <c r="GP59">
        <v>29.2291</v>
      </c>
      <c r="GQ59">
        <v>55.8602</v>
      </c>
      <c r="GR59">
        <v>48.0409</v>
      </c>
      <c r="GS59">
        <v>1</v>
      </c>
      <c r="GT59">
        <v>0.0642429</v>
      </c>
      <c r="GU59">
        <v>2.13934</v>
      </c>
      <c r="GV59">
        <v>20.101</v>
      </c>
      <c r="GW59">
        <v>5.19632</v>
      </c>
      <c r="GX59">
        <v>12.0053</v>
      </c>
      <c r="GY59">
        <v>4.97495</v>
      </c>
      <c r="GZ59">
        <v>3.29343</v>
      </c>
      <c r="HA59">
        <v>9999</v>
      </c>
      <c r="HB59">
        <v>9999</v>
      </c>
      <c r="HC59">
        <v>9999</v>
      </c>
      <c r="HD59">
        <v>999.9</v>
      </c>
      <c r="HE59">
        <v>1.86357</v>
      </c>
      <c r="HF59">
        <v>1.86844</v>
      </c>
      <c r="HG59">
        <v>1.86823</v>
      </c>
      <c r="HH59">
        <v>1.86935</v>
      </c>
      <c r="HI59">
        <v>1.87012</v>
      </c>
      <c r="HJ59">
        <v>1.86618</v>
      </c>
      <c r="HK59">
        <v>1.86724</v>
      </c>
      <c r="HL59">
        <v>1.86862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8.075</v>
      </c>
      <c r="IA59">
        <v>0.4988</v>
      </c>
      <c r="IB59">
        <v>4.00718980108695</v>
      </c>
      <c r="IC59">
        <v>0.0057595372652325</v>
      </c>
      <c r="ID59">
        <v>9.86007892650461e-07</v>
      </c>
      <c r="IE59">
        <v>-6.54605500343952e-10</v>
      </c>
      <c r="IF59">
        <v>-0.00447537401453317</v>
      </c>
      <c r="IG59">
        <v>-0.0225030831772305</v>
      </c>
      <c r="IH59">
        <v>0.00251729176796863</v>
      </c>
      <c r="II59">
        <v>-2.92013266862578e-05</v>
      </c>
      <c r="IJ59">
        <v>-3</v>
      </c>
      <c r="IK59">
        <v>1614</v>
      </c>
      <c r="IL59">
        <v>1</v>
      </c>
      <c r="IM59">
        <v>27</v>
      </c>
      <c r="IN59">
        <v>121.6</v>
      </c>
      <c r="IO59">
        <v>121.7</v>
      </c>
      <c r="IP59">
        <v>1.58936</v>
      </c>
      <c r="IQ59">
        <v>2.63306</v>
      </c>
      <c r="IR59">
        <v>1.54785</v>
      </c>
      <c r="IS59">
        <v>2.30103</v>
      </c>
      <c r="IT59">
        <v>1.34644</v>
      </c>
      <c r="IU59">
        <v>2.32666</v>
      </c>
      <c r="IV59">
        <v>38.3545</v>
      </c>
      <c r="IW59">
        <v>24.0175</v>
      </c>
      <c r="IX59">
        <v>18</v>
      </c>
      <c r="IY59">
        <v>501.338</v>
      </c>
      <c r="IZ59">
        <v>400.764</v>
      </c>
      <c r="JA59">
        <v>23.4442</v>
      </c>
      <c r="JB59">
        <v>27.9802</v>
      </c>
      <c r="JC59">
        <v>30.0002</v>
      </c>
      <c r="JD59">
        <v>27.8821</v>
      </c>
      <c r="JE59">
        <v>27.8206</v>
      </c>
      <c r="JF59">
        <v>31.8715</v>
      </c>
      <c r="JG59">
        <v>30.0347</v>
      </c>
      <c r="JH59">
        <v>92.5466</v>
      </c>
      <c r="JI59">
        <v>23.4108</v>
      </c>
      <c r="JJ59">
        <v>722.479</v>
      </c>
      <c r="JK59">
        <v>23.1471</v>
      </c>
      <c r="JL59">
        <v>102.09</v>
      </c>
      <c r="JM59">
        <v>102.487</v>
      </c>
    </row>
    <row r="60" spans="1:273">
      <c r="A60">
        <v>44</v>
      </c>
      <c r="B60">
        <v>1510789027.6</v>
      </c>
      <c r="C60">
        <v>307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1510789020.11852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728.135176135047</v>
      </c>
      <c r="AK60">
        <v>704.529133333333</v>
      </c>
      <c r="AL60">
        <v>3.4621229507556</v>
      </c>
      <c r="AM60">
        <v>64.1108677016949</v>
      </c>
      <c r="AN60">
        <f>(AP60 - AO60 + DI60*1E3/(8.314*(DK60+273.15)) * AR60/DH60 * AQ60) * DH60/(100*CV60) * 1000/(1000 - AP60)</f>
        <v>0</v>
      </c>
      <c r="AO60">
        <v>23.0625660364571</v>
      </c>
      <c r="AP60">
        <v>24.4734272727273</v>
      </c>
      <c r="AQ60">
        <v>0.00796448989521715</v>
      </c>
      <c r="AR60">
        <v>117.015588663011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2.7</v>
      </c>
      <c r="CW60">
        <v>0.5</v>
      </c>
      <c r="CX60" t="s">
        <v>408</v>
      </c>
      <c r="CY60">
        <v>2</v>
      </c>
      <c r="CZ60" t="b">
        <v>1</v>
      </c>
      <c r="DA60">
        <v>1510789020.11852</v>
      </c>
      <c r="DB60">
        <v>663.820222222222</v>
      </c>
      <c r="DC60">
        <v>695.012814814815</v>
      </c>
      <c r="DD60">
        <v>24.4181259259259</v>
      </c>
      <c r="DE60">
        <v>22.9894962962963</v>
      </c>
      <c r="DF60">
        <v>655.796555555556</v>
      </c>
      <c r="DG60">
        <v>23.9202185185185</v>
      </c>
      <c r="DH60">
        <v>500.098740740741</v>
      </c>
      <c r="DI60">
        <v>90.8239111111111</v>
      </c>
      <c r="DJ60">
        <v>0.100067088888889</v>
      </c>
      <c r="DK60">
        <v>26.8077666666667</v>
      </c>
      <c r="DL60">
        <v>27.5070740740741</v>
      </c>
      <c r="DM60">
        <v>999.9</v>
      </c>
      <c r="DN60">
        <v>0</v>
      </c>
      <c r="DO60">
        <v>0</v>
      </c>
      <c r="DP60">
        <v>10004.7459259259</v>
      </c>
      <c r="DQ60">
        <v>0</v>
      </c>
      <c r="DR60">
        <v>3.30984</v>
      </c>
      <c r="DS60">
        <v>-31.1925148148148</v>
      </c>
      <c r="DT60">
        <v>680.435703703704</v>
      </c>
      <c r="DU60">
        <v>711.367703703704</v>
      </c>
      <c r="DV60">
        <v>1.4286337037037</v>
      </c>
      <c r="DW60">
        <v>695.012814814815</v>
      </c>
      <c r="DX60">
        <v>22.9894962962963</v>
      </c>
      <c r="DY60">
        <v>2.21775</v>
      </c>
      <c r="DZ60">
        <v>2.08799703703704</v>
      </c>
      <c r="EA60">
        <v>19.0910925925926</v>
      </c>
      <c r="EB60">
        <v>18.1278481481481</v>
      </c>
      <c r="EC60">
        <v>2000.00111111111</v>
      </c>
      <c r="ED60">
        <v>0.979999111111111</v>
      </c>
      <c r="EE60">
        <v>0.0200009148148148</v>
      </c>
      <c r="EF60">
        <v>0</v>
      </c>
      <c r="EG60">
        <v>2.29043333333333</v>
      </c>
      <c r="EH60">
        <v>0</v>
      </c>
      <c r="EI60">
        <v>5821.90962962963</v>
      </c>
      <c r="EJ60">
        <v>17300.1481481481</v>
      </c>
      <c r="EK60">
        <v>39.2591851851852</v>
      </c>
      <c r="EL60">
        <v>39.8166666666667</v>
      </c>
      <c r="EM60">
        <v>38.9976666666667</v>
      </c>
      <c r="EN60">
        <v>38.625</v>
      </c>
      <c r="EO60">
        <v>38.6156666666667</v>
      </c>
      <c r="EP60">
        <v>1959.99962962963</v>
      </c>
      <c r="EQ60">
        <v>40.0014814814815</v>
      </c>
      <c r="ER60">
        <v>0</v>
      </c>
      <c r="ES60">
        <v>1678812630.8</v>
      </c>
      <c r="ET60">
        <v>0</v>
      </c>
      <c r="EU60">
        <v>2.280764</v>
      </c>
      <c r="EV60">
        <v>0.49969232337992</v>
      </c>
      <c r="EW60">
        <v>8.44692313164821</v>
      </c>
      <c r="EX60">
        <v>5821.974</v>
      </c>
      <c r="EY60">
        <v>15</v>
      </c>
      <c r="EZ60">
        <v>0</v>
      </c>
      <c r="FA60" t="s">
        <v>409</v>
      </c>
      <c r="FB60">
        <v>1510781724.6</v>
      </c>
      <c r="FC60">
        <v>1510781718.6</v>
      </c>
      <c r="FD60">
        <v>0</v>
      </c>
      <c r="FE60">
        <v>0.193</v>
      </c>
      <c r="FF60">
        <v>0.167</v>
      </c>
      <c r="FG60">
        <v>6.707</v>
      </c>
      <c r="FH60">
        <v>0.869</v>
      </c>
      <c r="FI60">
        <v>420</v>
      </c>
      <c r="FJ60">
        <v>32</v>
      </c>
      <c r="FK60">
        <v>0.3</v>
      </c>
      <c r="FL60">
        <v>0.13</v>
      </c>
      <c r="FM60">
        <v>1.48402025</v>
      </c>
      <c r="FN60">
        <v>-0.829945778611636</v>
      </c>
      <c r="FO60">
        <v>0.0859227538108358</v>
      </c>
      <c r="FP60">
        <v>1</v>
      </c>
      <c r="FQ60">
        <v>1</v>
      </c>
      <c r="FR60">
        <v>1</v>
      </c>
      <c r="FS60" t="s">
        <v>410</v>
      </c>
      <c r="FT60">
        <v>2.97228</v>
      </c>
      <c r="FU60">
        <v>2.75393</v>
      </c>
      <c r="FV60">
        <v>0.129955</v>
      </c>
      <c r="FW60">
        <v>0.13505</v>
      </c>
      <c r="FX60">
        <v>0.104678</v>
      </c>
      <c r="FY60">
        <v>0.101584</v>
      </c>
      <c r="FZ60">
        <v>33809</v>
      </c>
      <c r="GA60">
        <v>36611.5</v>
      </c>
      <c r="GB60">
        <v>35221.1</v>
      </c>
      <c r="GC60">
        <v>38395.3</v>
      </c>
      <c r="GD60">
        <v>44682.4</v>
      </c>
      <c r="GE60">
        <v>49803.8</v>
      </c>
      <c r="GF60">
        <v>55020.2</v>
      </c>
      <c r="GG60">
        <v>61564.6</v>
      </c>
      <c r="GH60">
        <v>1.96968</v>
      </c>
      <c r="GI60">
        <v>1.81235</v>
      </c>
      <c r="GJ60">
        <v>0.0866503</v>
      </c>
      <c r="GK60">
        <v>0</v>
      </c>
      <c r="GL60">
        <v>25.9334</v>
      </c>
      <c r="GM60">
        <v>999.9</v>
      </c>
      <c r="GN60">
        <v>54.511</v>
      </c>
      <c r="GO60">
        <v>32.347</v>
      </c>
      <c r="GP60">
        <v>29.2267</v>
      </c>
      <c r="GQ60">
        <v>56.2602</v>
      </c>
      <c r="GR60">
        <v>48.0288</v>
      </c>
      <c r="GS60">
        <v>1</v>
      </c>
      <c r="GT60">
        <v>0.0637551</v>
      </c>
      <c r="GU60">
        <v>1.06177</v>
      </c>
      <c r="GV60">
        <v>20.1089</v>
      </c>
      <c r="GW60">
        <v>5.19558</v>
      </c>
      <c r="GX60">
        <v>12.0055</v>
      </c>
      <c r="GY60">
        <v>4.97455</v>
      </c>
      <c r="GZ60">
        <v>3.29348</v>
      </c>
      <c r="HA60">
        <v>9999</v>
      </c>
      <c r="HB60">
        <v>9999</v>
      </c>
      <c r="HC60">
        <v>9999</v>
      </c>
      <c r="HD60">
        <v>999.9</v>
      </c>
      <c r="HE60">
        <v>1.86356</v>
      </c>
      <c r="HF60">
        <v>1.86844</v>
      </c>
      <c r="HG60">
        <v>1.86823</v>
      </c>
      <c r="HH60">
        <v>1.86935</v>
      </c>
      <c r="HI60">
        <v>1.87013</v>
      </c>
      <c r="HJ60">
        <v>1.86621</v>
      </c>
      <c r="HK60">
        <v>1.86727</v>
      </c>
      <c r="HL60">
        <v>1.86863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8.178</v>
      </c>
      <c r="IA60">
        <v>0.5007</v>
      </c>
      <c r="IB60">
        <v>4.00718980108695</v>
      </c>
      <c r="IC60">
        <v>0.0057595372652325</v>
      </c>
      <c r="ID60">
        <v>9.86007892650461e-07</v>
      </c>
      <c r="IE60">
        <v>-6.54605500343952e-10</v>
      </c>
      <c r="IF60">
        <v>-0.00447537401453317</v>
      </c>
      <c r="IG60">
        <v>-0.0225030831772305</v>
      </c>
      <c r="IH60">
        <v>0.00251729176796863</v>
      </c>
      <c r="II60">
        <v>-2.92013266862578e-05</v>
      </c>
      <c r="IJ60">
        <v>-3</v>
      </c>
      <c r="IK60">
        <v>1614</v>
      </c>
      <c r="IL60">
        <v>1</v>
      </c>
      <c r="IM60">
        <v>27</v>
      </c>
      <c r="IN60">
        <v>121.7</v>
      </c>
      <c r="IO60">
        <v>121.8</v>
      </c>
      <c r="IP60">
        <v>1.61621</v>
      </c>
      <c r="IQ60">
        <v>2.61719</v>
      </c>
      <c r="IR60">
        <v>1.54785</v>
      </c>
      <c r="IS60">
        <v>2.30225</v>
      </c>
      <c r="IT60">
        <v>1.34644</v>
      </c>
      <c r="IU60">
        <v>2.45361</v>
      </c>
      <c r="IV60">
        <v>38.3545</v>
      </c>
      <c r="IW60">
        <v>24.035</v>
      </c>
      <c r="IX60">
        <v>18</v>
      </c>
      <c r="IY60">
        <v>501.506</v>
      </c>
      <c r="IZ60">
        <v>400.956</v>
      </c>
      <c r="JA60">
        <v>23.3892</v>
      </c>
      <c r="JB60">
        <v>27.983</v>
      </c>
      <c r="JC60">
        <v>29.9997</v>
      </c>
      <c r="JD60">
        <v>27.886</v>
      </c>
      <c r="JE60">
        <v>27.8241</v>
      </c>
      <c r="JF60">
        <v>32.394</v>
      </c>
      <c r="JG60">
        <v>30.0347</v>
      </c>
      <c r="JH60">
        <v>92.1753</v>
      </c>
      <c r="JI60">
        <v>23.698</v>
      </c>
      <c r="JJ60">
        <v>742.71</v>
      </c>
      <c r="JK60">
        <v>23.1695</v>
      </c>
      <c r="JL60">
        <v>102.09</v>
      </c>
      <c r="JM60">
        <v>102.488</v>
      </c>
    </row>
    <row r="61" spans="1:273">
      <c r="A61">
        <v>45</v>
      </c>
      <c r="B61">
        <v>1510789032.6</v>
      </c>
      <c r="C61">
        <v>312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1510789024.83214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744.213118212792</v>
      </c>
      <c r="AK61">
        <v>721.324260606061</v>
      </c>
      <c r="AL61">
        <v>3.33534892690281</v>
      </c>
      <c r="AM61">
        <v>64.1108677016949</v>
      </c>
      <c r="AN61">
        <f>(AP61 - AO61 + DI61*1E3/(8.314*(DK61+273.15)) * AR61/DH61 * AQ61) * DH61/(100*CV61) * 1000/(1000 - AP61)</f>
        <v>0</v>
      </c>
      <c r="AO61">
        <v>23.06749222846</v>
      </c>
      <c r="AP61">
        <v>24.5295163636364</v>
      </c>
      <c r="AQ61">
        <v>0.0132088218716904</v>
      </c>
      <c r="AR61">
        <v>117.015588663011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2.7</v>
      </c>
      <c r="CW61">
        <v>0.5</v>
      </c>
      <c r="CX61" t="s">
        <v>408</v>
      </c>
      <c r="CY61">
        <v>2</v>
      </c>
      <c r="CZ61" t="b">
        <v>1</v>
      </c>
      <c r="DA61">
        <v>1510789024.83214</v>
      </c>
      <c r="DB61">
        <v>679.581285714286</v>
      </c>
      <c r="DC61">
        <v>710.605071428571</v>
      </c>
      <c r="DD61">
        <v>24.4565785714286</v>
      </c>
      <c r="DE61">
        <v>23.0399892857143</v>
      </c>
      <c r="DF61">
        <v>671.460428571429</v>
      </c>
      <c r="DG61">
        <v>23.9569071428571</v>
      </c>
      <c r="DH61">
        <v>500.10325</v>
      </c>
      <c r="DI61">
        <v>90.8239928571429</v>
      </c>
      <c r="DJ61">
        <v>0.100068160714286</v>
      </c>
      <c r="DK61">
        <v>26.7974714285714</v>
      </c>
      <c r="DL61">
        <v>27.4275071428571</v>
      </c>
      <c r="DM61">
        <v>999.9</v>
      </c>
      <c r="DN61">
        <v>0</v>
      </c>
      <c r="DO61">
        <v>0</v>
      </c>
      <c r="DP61">
        <v>9995.67142857143</v>
      </c>
      <c r="DQ61">
        <v>0</v>
      </c>
      <c r="DR61">
        <v>3.30984</v>
      </c>
      <c r="DS61">
        <v>-31.0237785714286</v>
      </c>
      <c r="DT61">
        <v>696.618785714286</v>
      </c>
      <c r="DU61">
        <v>727.363964285714</v>
      </c>
      <c r="DV61">
        <v>1.41659214285714</v>
      </c>
      <c r="DW61">
        <v>710.605071428571</v>
      </c>
      <c r="DX61">
        <v>23.0399892857143</v>
      </c>
      <c r="DY61">
        <v>2.22124392857143</v>
      </c>
      <c r="DZ61">
        <v>2.09258392857143</v>
      </c>
      <c r="EA61">
        <v>19.1163321428571</v>
      </c>
      <c r="EB61">
        <v>18.1628321428571</v>
      </c>
      <c r="EC61">
        <v>2000.01214285714</v>
      </c>
      <c r="ED61">
        <v>0.979999285714286</v>
      </c>
      <c r="EE61">
        <v>0.0200007285714286</v>
      </c>
      <c r="EF61">
        <v>0</v>
      </c>
      <c r="EG61">
        <v>2.28890714285714</v>
      </c>
      <c r="EH61">
        <v>0</v>
      </c>
      <c r="EI61">
        <v>5822.8675</v>
      </c>
      <c r="EJ61">
        <v>17300.2357142857</v>
      </c>
      <c r="EK61">
        <v>39.2655</v>
      </c>
      <c r="EL61">
        <v>39.821</v>
      </c>
      <c r="EM61">
        <v>39</v>
      </c>
      <c r="EN61">
        <v>38.625</v>
      </c>
      <c r="EO61">
        <v>38.61825</v>
      </c>
      <c r="EP61">
        <v>1960.01071428571</v>
      </c>
      <c r="EQ61">
        <v>40.0014285714286</v>
      </c>
      <c r="ER61">
        <v>0</v>
      </c>
      <c r="ES61">
        <v>1678812635.6</v>
      </c>
      <c r="ET61">
        <v>0</v>
      </c>
      <c r="EU61">
        <v>2.272048</v>
      </c>
      <c r="EV61">
        <v>-1.39876152701855</v>
      </c>
      <c r="EW61">
        <v>14.7469231636908</v>
      </c>
      <c r="EX61">
        <v>5822.8848</v>
      </c>
      <c r="EY61">
        <v>15</v>
      </c>
      <c r="EZ61">
        <v>0</v>
      </c>
      <c r="FA61" t="s">
        <v>409</v>
      </c>
      <c r="FB61">
        <v>1510781724.6</v>
      </c>
      <c r="FC61">
        <v>1510781718.6</v>
      </c>
      <c r="FD61">
        <v>0</v>
      </c>
      <c r="FE61">
        <v>0.193</v>
      </c>
      <c r="FF61">
        <v>0.167</v>
      </c>
      <c r="FG61">
        <v>6.707</v>
      </c>
      <c r="FH61">
        <v>0.869</v>
      </c>
      <c r="FI61">
        <v>420</v>
      </c>
      <c r="FJ61">
        <v>32</v>
      </c>
      <c r="FK61">
        <v>0.3</v>
      </c>
      <c r="FL61">
        <v>0.13</v>
      </c>
      <c r="FM61">
        <v>1.438644</v>
      </c>
      <c r="FN61">
        <v>-0.31734393996248</v>
      </c>
      <c r="FO61">
        <v>0.0492724761809268</v>
      </c>
      <c r="FP61">
        <v>1</v>
      </c>
      <c r="FQ61">
        <v>1</v>
      </c>
      <c r="FR61">
        <v>1</v>
      </c>
      <c r="FS61" t="s">
        <v>410</v>
      </c>
      <c r="FT61">
        <v>2.97189</v>
      </c>
      <c r="FU61">
        <v>2.75376</v>
      </c>
      <c r="FV61">
        <v>0.132068</v>
      </c>
      <c r="FW61">
        <v>0.137097</v>
      </c>
      <c r="FX61">
        <v>0.104849</v>
      </c>
      <c r="FY61">
        <v>0.10162</v>
      </c>
      <c r="FZ61">
        <v>33726.9</v>
      </c>
      <c r="GA61">
        <v>36524.9</v>
      </c>
      <c r="GB61">
        <v>35221</v>
      </c>
      <c r="GC61">
        <v>38395.3</v>
      </c>
      <c r="GD61">
        <v>44673.5</v>
      </c>
      <c r="GE61">
        <v>49802.1</v>
      </c>
      <c r="GF61">
        <v>55019.8</v>
      </c>
      <c r="GG61">
        <v>61564.9</v>
      </c>
      <c r="GH61">
        <v>1.96942</v>
      </c>
      <c r="GI61">
        <v>1.81253</v>
      </c>
      <c r="GJ61">
        <v>0.0867397</v>
      </c>
      <c r="GK61">
        <v>0</v>
      </c>
      <c r="GL61">
        <v>25.9392</v>
      </c>
      <c r="GM61">
        <v>999.9</v>
      </c>
      <c r="GN61">
        <v>54.487</v>
      </c>
      <c r="GO61">
        <v>32.368</v>
      </c>
      <c r="GP61">
        <v>29.2518</v>
      </c>
      <c r="GQ61">
        <v>55.7302</v>
      </c>
      <c r="GR61">
        <v>48.7179</v>
      </c>
      <c r="GS61">
        <v>1</v>
      </c>
      <c r="GT61">
        <v>0.0614939</v>
      </c>
      <c r="GU61">
        <v>0.6172</v>
      </c>
      <c r="GV61">
        <v>20.1136</v>
      </c>
      <c r="GW61">
        <v>5.19588</v>
      </c>
      <c r="GX61">
        <v>12.0044</v>
      </c>
      <c r="GY61">
        <v>4.9745</v>
      </c>
      <c r="GZ61">
        <v>3.29345</v>
      </c>
      <c r="HA61">
        <v>9999</v>
      </c>
      <c r="HB61">
        <v>9999</v>
      </c>
      <c r="HC61">
        <v>9999</v>
      </c>
      <c r="HD61">
        <v>999.9</v>
      </c>
      <c r="HE61">
        <v>1.86356</v>
      </c>
      <c r="HF61">
        <v>1.86844</v>
      </c>
      <c r="HG61">
        <v>1.86823</v>
      </c>
      <c r="HH61">
        <v>1.86935</v>
      </c>
      <c r="HI61">
        <v>1.87012</v>
      </c>
      <c r="HJ61">
        <v>1.8662</v>
      </c>
      <c r="HK61">
        <v>1.86728</v>
      </c>
      <c r="HL61">
        <v>1.86861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8.279</v>
      </c>
      <c r="IA61">
        <v>0.5033</v>
      </c>
      <c r="IB61">
        <v>4.00718980108695</v>
      </c>
      <c r="IC61">
        <v>0.0057595372652325</v>
      </c>
      <c r="ID61">
        <v>9.86007892650461e-07</v>
      </c>
      <c r="IE61">
        <v>-6.54605500343952e-10</v>
      </c>
      <c r="IF61">
        <v>-0.00447537401453317</v>
      </c>
      <c r="IG61">
        <v>-0.0225030831772305</v>
      </c>
      <c r="IH61">
        <v>0.00251729176796863</v>
      </c>
      <c r="II61">
        <v>-2.92013266862578e-05</v>
      </c>
      <c r="IJ61">
        <v>-3</v>
      </c>
      <c r="IK61">
        <v>1614</v>
      </c>
      <c r="IL61">
        <v>1</v>
      </c>
      <c r="IM61">
        <v>27</v>
      </c>
      <c r="IN61">
        <v>121.8</v>
      </c>
      <c r="IO61">
        <v>121.9</v>
      </c>
      <c r="IP61">
        <v>1.64673</v>
      </c>
      <c r="IQ61">
        <v>2.61963</v>
      </c>
      <c r="IR61">
        <v>1.54785</v>
      </c>
      <c r="IS61">
        <v>2.30225</v>
      </c>
      <c r="IT61">
        <v>1.34644</v>
      </c>
      <c r="IU61">
        <v>2.45239</v>
      </c>
      <c r="IV61">
        <v>38.3545</v>
      </c>
      <c r="IW61">
        <v>24.035</v>
      </c>
      <c r="IX61">
        <v>18</v>
      </c>
      <c r="IY61">
        <v>501.377</v>
      </c>
      <c r="IZ61">
        <v>401.078</v>
      </c>
      <c r="JA61">
        <v>23.6651</v>
      </c>
      <c r="JB61">
        <v>27.9868</v>
      </c>
      <c r="JC61">
        <v>29.999</v>
      </c>
      <c r="JD61">
        <v>27.8902</v>
      </c>
      <c r="JE61">
        <v>27.8276</v>
      </c>
      <c r="JF61">
        <v>33.0214</v>
      </c>
      <c r="JG61">
        <v>29.7574</v>
      </c>
      <c r="JH61">
        <v>92.1753</v>
      </c>
      <c r="JI61">
        <v>23.802</v>
      </c>
      <c r="JJ61">
        <v>756.279</v>
      </c>
      <c r="JK61">
        <v>23.1492</v>
      </c>
      <c r="JL61">
        <v>102.09</v>
      </c>
      <c r="JM61">
        <v>102.488</v>
      </c>
    </row>
    <row r="62" spans="1:273">
      <c r="A62">
        <v>46</v>
      </c>
      <c r="B62">
        <v>1510789037.6</v>
      </c>
      <c r="C62">
        <v>317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1510789030.1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761.389896963853</v>
      </c>
      <c r="AK62">
        <v>738.191484848485</v>
      </c>
      <c r="AL62">
        <v>3.37429156059609</v>
      </c>
      <c r="AM62">
        <v>64.1108677016949</v>
      </c>
      <c r="AN62">
        <f>(AP62 - AO62 + DI62*1E3/(8.314*(DK62+273.15)) * AR62/DH62 * AQ62) * DH62/(100*CV62) * 1000/(1000 - AP62)</f>
        <v>0</v>
      </c>
      <c r="AO62">
        <v>23.1372360213996</v>
      </c>
      <c r="AP62">
        <v>24.6085715151515</v>
      </c>
      <c r="AQ62">
        <v>0.0166395603324199</v>
      </c>
      <c r="AR62">
        <v>117.015588663011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2.7</v>
      </c>
      <c r="CW62">
        <v>0.5</v>
      </c>
      <c r="CX62" t="s">
        <v>408</v>
      </c>
      <c r="CY62">
        <v>2</v>
      </c>
      <c r="CZ62" t="b">
        <v>1</v>
      </c>
      <c r="DA62">
        <v>1510789030.1</v>
      </c>
      <c r="DB62">
        <v>697.05637037037</v>
      </c>
      <c r="DC62">
        <v>728.089148148148</v>
      </c>
      <c r="DD62">
        <v>24.5127111111111</v>
      </c>
      <c r="DE62">
        <v>23.0785851851852</v>
      </c>
      <c r="DF62">
        <v>688.827962962963</v>
      </c>
      <c r="DG62">
        <v>24.0104814814815</v>
      </c>
      <c r="DH62">
        <v>500.100666666667</v>
      </c>
      <c r="DI62">
        <v>90.822225925926</v>
      </c>
      <c r="DJ62">
        <v>0.100042337037037</v>
      </c>
      <c r="DK62">
        <v>26.7927222222222</v>
      </c>
      <c r="DL62">
        <v>27.3605518518519</v>
      </c>
      <c r="DM62">
        <v>999.9</v>
      </c>
      <c r="DN62">
        <v>0</v>
      </c>
      <c r="DO62">
        <v>0</v>
      </c>
      <c r="DP62">
        <v>9999.2562962963</v>
      </c>
      <c r="DQ62">
        <v>0</v>
      </c>
      <c r="DR62">
        <v>3.30984</v>
      </c>
      <c r="DS62">
        <v>-31.0327666666667</v>
      </c>
      <c r="DT62">
        <v>714.573148148148</v>
      </c>
      <c r="DU62">
        <v>745.289888888889</v>
      </c>
      <c r="DV62">
        <v>1.43413037037037</v>
      </c>
      <c r="DW62">
        <v>728.089148148148</v>
      </c>
      <c r="DX62">
        <v>23.0785851851852</v>
      </c>
      <c r="DY62">
        <v>2.22629962962963</v>
      </c>
      <c r="DZ62">
        <v>2.09604888888889</v>
      </c>
      <c r="EA62">
        <v>19.1527888888889</v>
      </c>
      <c r="EB62">
        <v>18.1891777777778</v>
      </c>
      <c r="EC62">
        <v>2000.0162962963</v>
      </c>
      <c r="ED62">
        <v>0.979999444444444</v>
      </c>
      <c r="EE62">
        <v>0.0200005592592593</v>
      </c>
      <c r="EF62">
        <v>0</v>
      </c>
      <c r="EG62">
        <v>2.23087777777778</v>
      </c>
      <c r="EH62">
        <v>0</v>
      </c>
      <c r="EI62">
        <v>5824.12555555556</v>
      </c>
      <c r="EJ62">
        <v>17300.2703703704</v>
      </c>
      <c r="EK62">
        <v>39.2775555555556</v>
      </c>
      <c r="EL62">
        <v>39.8166666666667</v>
      </c>
      <c r="EM62">
        <v>39</v>
      </c>
      <c r="EN62">
        <v>38.625</v>
      </c>
      <c r="EO62">
        <v>38.625</v>
      </c>
      <c r="EP62">
        <v>1960.01518518519</v>
      </c>
      <c r="EQ62">
        <v>40.0011111111111</v>
      </c>
      <c r="ER62">
        <v>0</v>
      </c>
      <c r="ES62">
        <v>1678812641</v>
      </c>
      <c r="ET62">
        <v>0</v>
      </c>
      <c r="EU62">
        <v>2.21457692307692</v>
      </c>
      <c r="EV62">
        <v>-0.387288879225285</v>
      </c>
      <c r="EW62">
        <v>14.3206837819244</v>
      </c>
      <c r="EX62">
        <v>5824.09692307692</v>
      </c>
      <c r="EY62">
        <v>15</v>
      </c>
      <c r="EZ62">
        <v>0</v>
      </c>
      <c r="FA62" t="s">
        <v>409</v>
      </c>
      <c r="FB62">
        <v>1510781724.6</v>
      </c>
      <c r="FC62">
        <v>1510781718.6</v>
      </c>
      <c r="FD62">
        <v>0</v>
      </c>
      <c r="FE62">
        <v>0.193</v>
      </c>
      <c r="FF62">
        <v>0.167</v>
      </c>
      <c r="FG62">
        <v>6.707</v>
      </c>
      <c r="FH62">
        <v>0.869</v>
      </c>
      <c r="FI62">
        <v>420</v>
      </c>
      <c r="FJ62">
        <v>32</v>
      </c>
      <c r="FK62">
        <v>0.3</v>
      </c>
      <c r="FL62">
        <v>0.13</v>
      </c>
      <c r="FM62">
        <v>1.42419125</v>
      </c>
      <c r="FN62">
        <v>0.175960187617262</v>
      </c>
      <c r="FO62">
        <v>0.0209530404938639</v>
      </c>
      <c r="FP62">
        <v>1</v>
      </c>
      <c r="FQ62">
        <v>1</v>
      </c>
      <c r="FR62">
        <v>1</v>
      </c>
      <c r="FS62" t="s">
        <v>410</v>
      </c>
      <c r="FT62">
        <v>2.97207</v>
      </c>
      <c r="FU62">
        <v>2.75394</v>
      </c>
      <c r="FV62">
        <v>0.13416</v>
      </c>
      <c r="FW62">
        <v>0.139149</v>
      </c>
      <c r="FX62">
        <v>0.105075</v>
      </c>
      <c r="FY62">
        <v>0.101802</v>
      </c>
      <c r="FZ62">
        <v>33645.7</v>
      </c>
      <c r="GA62">
        <v>36437.6</v>
      </c>
      <c r="GB62">
        <v>35221.1</v>
      </c>
      <c r="GC62">
        <v>38394.9</v>
      </c>
      <c r="GD62">
        <v>44662.4</v>
      </c>
      <c r="GE62">
        <v>49791.5</v>
      </c>
      <c r="GF62">
        <v>55020.2</v>
      </c>
      <c r="GG62">
        <v>61564.2</v>
      </c>
      <c r="GH62">
        <v>1.96985</v>
      </c>
      <c r="GI62">
        <v>1.8123</v>
      </c>
      <c r="GJ62">
        <v>0.0861064</v>
      </c>
      <c r="GK62">
        <v>0</v>
      </c>
      <c r="GL62">
        <v>25.9443</v>
      </c>
      <c r="GM62">
        <v>999.9</v>
      </c>
      <c r="GN62">
        <v>54.487</v>
      </c>
      <c r="GO62">
        <v>32.347</v>
      </c>
      <c r="GP62">
        <v>29.2141</v>
      </c>
      <c r="GQ62">
        <v>55.9802</v>
      </c>
      <c r="GR62">
        <v>48.6498</v>
      </c>
      <c r="GS62">
        <v>1</v>
      </c>
      <c r="GT62">
        <v>0.0616336</v>
      </c>
      <c r="GU62">
        <v>0.637072</v>
      </c>
      <c r="GV62">
        <v>20.1137</v>
      </c>
      <c r="GW62">
        <v>5.19573</v>
      </c>
      <c r="GX62">
        <v>12.0041</v>
      </c>
      <c r="GY62">
        <v>4.9746</v>
      </c>
      <c r="GZ62">
        <v>3.2934</v>
      </c>
      <c r="HA62">
        <v>9999</v>
      </c>
      <c r="HB62">
        <v>9999</v>
      </c>
      <c r="HC62">
        <v>9999</v>
      </c>
      <c r="HD62">
        <v>999.9</v>
      </c>
      <c r="HE62">
        <v>1.86356</v>
      </c>
      <c r="HF62">
        <v>1.86844</v>
      </c>
      <c r="HG62">
        <v>1.86824</v>
      </c>
      <c r="HH62">
        <v>1.86935</v>
      </c>
      <c r="HI62">
        <v>1.87012</v>
      </c>
      <c r="HJ62">
        <v>1.86619</v>
      </c>
      <c r="HK62">
        <v>1.86727</v>
      </c>
      <c r="HL62">
        <v>1.86862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8.379</v>
      </c>
      <c r="IA62">
        <v>0.507</v>
      </c>
      <c r="IB62">
        <v>4.00718980108695</v>
      </c>
      <c r="IC62">
        <v>0.0057595372652325</v>
      </c>
      <c r="ID62">
        <v>9.86007892650461e-07</v>
      </c>
      <c r="IE62">
        <v>-6.54605500343952e-10</v>
      </c>
      <c r="IF62">
        <v>-0.00447537401453317</v>
      </c>
      <c r="IG62">
        <v>-0.0225030831772305</v>
      </c>
      <c r="IH62">
        <v>0.00251729176796863</v>
      </c>
      <c r="II62">
        <v>-2.92013266862578e-05</v>
      </c>
      <c r="IJ62">
        <v>-3</v>
      </c>
      <c r="IK62">
        <v>1614</v>
      </c>
      <c r="IL62">
        <v>1</v>
      </c>
      <c r="IM62">
        <v>27</v>
      </c>
      <c r="IN62">
        <v>121.9</v>
      </c>
      <c r="IO62">
        <v>122</v>
      </c>
      <c r="IP62">
        <v>1.67603</v>
      </c>
      <c r="IQ62">
        <v>2.61963</v>
      </c>
      <c r="IR62">
        <v>1.54785</v>
      </c>
      <c r="IS62">
        <v>2.30103</v>
      </c>
      <c r="IT62">
        <v>1.34644</v>
      </c>
      <c r="IU62">
        <v>2.40112</v>
      </c>
      <c r="IV62">
        <v>38.3545</v>
      </c>
      <c r="IW62">
        <v>24.0262</v>
      </c>
      <c r="IX62">
        <v>18</v>
      </c>
      <c r="IY62">
        <v>501.692</v>
      </c>
      <c r="IZ62">
        <v>400.977</v>
      </c>
      <c r="JA62">
        <v>23.8208</v>
      </c>
      <c r="JB62">
        <v>27.9902</v>
      </c>
      <c r="JC62">
        <v>29.9998</v>
      </c>
      <c r="JD62">
        <v>27.8938</v>
      </c>
      <c r="JE62">
        <v>27.8313</v>
      </c>
      <c r="JF62">
        <v>33.5863</v>
      </c>
      <c r="JG62">
        <v>29.7574</v>
      </c>
      <c r="JH62">
        <v>92.1753</v>
      </c>
      <c r="JI62">
        <v>23.9015</v>
      </c>
      <c r="JJ62">
        <v>776.574</v>
      </c>
      <c r="JK62">
        <v>23.1161</v>
      </c>
      <c r="JL62">
        <v>102.09</v>
      </c>
      <c r="JM62">
        <v>102.487</v>
      </c>
    </row>
    <row r="63" spans="1:273">
      <c r="A63">
        <v>47</v>
      </c>
      <c r="B63">
        <v>1510789042.6</v>
      </c>
      <c r="C63">
        <v>322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1510789034.81429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778.548372282929</v>
      </c>
      <c r="AK63">
        <v>755.091684848485</v>
      </c>
      <c r="AL63">
        <v>3.40222165604921</v>
      </c>
      <c r="AM63">
        <v>64.1108677016949</v>
      </c>
      <c r="AN63">
        <f>(AP63 - AO63 + DI63*1E3/(8.314*(DK63+273.15)) * AR63/DH63 * AQ63) * DH63/(100*CV63) * 1000/(1000 - AP63)</f>
        <v>0</v>
      </c>
      <c r="AO63">
        <v>23.1488772973534</v>
      </c>
      <c r="AP63">
        <v>24.6674236363636</v>
      </c>
      <c r="AQ63">
        <v>0.0093670861599166</v>
      </c>
      <c r="AR63">
        <v>117.015588663011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2.7</v>
      </c>
      <c r="CW63">
        <v>0.5</v>
      </c>
      <c r="CX63" t="s">
        <v>408</v>
      </c>
      <c r="CY63">
        <v>2</v>
      </c>
      <c r="CZ63" t="b">
        <v>1</v>
      </c>
      <c r="DA63">
        <v>1510789034.81429</v>
      </c>
      <c r="DB63">
        <v>712.549464285714</v>
      </c>
      <c r="DC63">
        <v>743.592</v>
      </c>
      <c r="DD63">
        <v>24.5721321428571</v>
      </c>
      <c r="DE63">
        <v>23.1094607142857</v>
      </c>
      <c r="DF63">
        <v>704.226</v>
      </c>
      <c r="DG63">
        <v>24.0671821428571</v>
      </c>
      <c r="DH63">
        <v>500.09325</v>
      </c>
      <c r="DI63">
        <v>90.820475</v>
      </c>
      <c r="DJ63">
        <v>0.100008164285714</v>
      </c>
      <c r="DK63">
        <v>26.79915</v>
      </c>
      <c r="DL63">
        <v>27.3678928571429</v>
      </c>
      <c r="DM63">
        <v>999.9</v>
      </c>
      <c r="DN63">
        <v>0</v>
      </c>
      <c r="DO63">
        <v>0</v>
      </c>
      <c r="DP63">
        <v>10000.0439285714</v>
      </c>
      <c r="DQ63">
        <v>0</v>
      </c>
      <c r="DR63">
        <v>3.30984</v>
      </c>
      <c r="DS63">
        <v>-31.0424928571429</v>
      </c>
      <c r="DT63">
        <v>730.500321428572</v>
      </c>
      <c r="DU63">
        <v>761.183107142857</v>
      </c>
      <c r="DV63">
        <v>1.4626725</v>
      </c>
      <c r="DW63">
        <v>743.592</v>
      </c>
      <c r="DX63">
        <v>23.1094607142857</v>
      </c>
      <c r="DY63">
        <v>2.23165321428571</v>
      </c>
      <c r="DZ63">
        <v>2.09881285714286</v>
      </c>
      <c r="EA63">
        <v>19.1913214285714</v>
      </c>
      <c r="EB63">
        <v>18.2101642857143</v>
      </c>
      <c r="EC63">
        <v>2000.01642857143</v>
      </c>
      <c r="ED63">
        <v>0.979999607142857</v>
      </c>
      <c r="EE63">
        <v>0.0200003857142857</v>
      </c>
      <c r="EF63">
        <v>0</v>
      </c>
      <c r="EG63">
        <v>2.20667142857143</v>
      </c>
      <c r="EH63">
        <v>0</v>
      </c>
      <c r="EI63">
        <v>5825.78178571429</v>
      </c>
      <c r="EJ63">
        <v>17300.275</v>
      </c>
      <c r="EK63">
        <v>39.2832142857143</v>
      </c>
      <c r="EL63">
        <v>39.83225</v>
      </c>
      <c r="EM63">
        <v>39.0044285714286</v>
      </c>
      <c r="EN63">
        <v>38.625</v>
      </c>
      <c r="EO63">
        <v>38.625</v>
      </c>
      <c r="EP63">
        <v>1960.01571428571</v>
      </c>
      <c r="EQ63">
        <v>40.0007142857143</v>
      </c>
      <c r="ER63">
        <v>0</v>
      </c>
      <c r="ES63">
        <v>1678812645.8</v>
      </c>
      <c r="ET63">
        <v>0</v>
      </c>
      <c r="EU63">
        <v>2.19166153846154</v>
      </c>
      <c r="EV63">
        <v>0.185538469484906</v>
      </c>
      <c r="EW63">
        <v>23.8823931980736</v>
      </c>
      <c r="EX63">
        <v>5825.82769230769</v>
      </c>
      <c r="EY63">
        <v>15</v>
      </c>
      <c r="EZ63">
        <v>0</v>
      </c>
      <c r="FA63" t="s">
        <v>409</v>
      </c>
      <c r="FB63">
        <v>1510781724.6</v>
      </c>
      <c r="FC63">
        <v>1510781718.6</v>
      </c>
      <c r="FD63">
        <v>0</v>
      </c>
      <c r="FE63">
        <v>0.193</v>
      </c>
      <c r="FF63">
        <v>0.167</v>
      </c>
      <c r="FG63">
        <v>6.707</v>
      </c>
      <c r="FH63">
        <v>0.869</v>
      </c>
      <c r="FI63">
        <v>420</v>
      </c>
      <c r="FJ63">
        <v>32</v>
      </c>
      <c r="FK63">
        <v>0.3</v>
      </c>
      <c r="FL63">
        <v>0.13</v>
      </c>
      <c r="FM63">
        <v>1.443844</v>
      </c>
      <c r="FN63">
        <v>0.317664315196996</v>
      </c>
      <c r="FO63">
        <v>0.0319522173565466</v>
      </c>
      <c r="FP63">
        <v>1</v>
      </c>
      <c r="FQ63">
        <v>1</v>
      </c>
      <c r="FR63">
        <v>1</v>
      </c>
      <c r="FS63" t="s">
        <v>410</v>
      </c>
      <c r="FT63">
        <v>2.9722</v>
      </c>
      <c r="FU63">
        <v>2.75386</v>
      </c>
      <c r="FV63">
        <v>0.13625</v>
      </c>
      <c r="FW63">
        <v>0.14128</v>
      </c>
      <c r="FX63">
        <v>0.10524</v>
      </c>
      <c r="FY63">
        <v>0.101829</v>
      </c>
      <c r="FZ63">
        <v>33564.2</v>
      </c>
      <c r="GA63">
        <v>36347.4</v>
      </c>
      <c r="GB63">
        <v>35220.7</v>
      </c>
      <c r="GC63">
        <v>38394.9</v>
      </c>
      <c r="GD63">
        <v>44653.8</v>
      </c>
      <c r="GE63">
        <v>49789.9</v>
      </c>
      <c r="GF63">
        <v>55019.9</v>
      </c>
      <c r="GG63">
        <v>61564</v>
      </c>
      <c r="GH63">
        <v>1.9694</v>
      </c>
      <c r="GI63">
        <v>1.81218</v>
      </c>
      <c r="GJ63">
        <v>0.0942349</v>
      </c>
      <c r="GK63">
        <v>0</v>
      </c>
      <c r="GL63">
        <v>25.949</v>
      </c>
      <c r="GM63">
        <v>999.9</v>
      </c>
      <c r="GN63">
        <v>54.468</v>
      </c>
      <c r="GO63">
        <v>32.368</v>
      </c>
      <c r="GP63">
        <v>29.2411</v>
      </c>
      <c r="GQ63">
        <v>56.2302</v>
      </c>
      <c r="GR63">
        <v>48.109</v>
      </c>
      <c r="GS63">
        <v>1</v>
      </c>
      <c r="GT63">
        <v>0.0617861</v>
      </c>
      <c r="GU63">
        <v>0.669886</v>
      </c>
      <c r="GV63">
        <v>20.1137</v>
      </c>
      <c r="GW63">
        <v>5.19618</v>
      </c>
      <c r="GX63">
        <v>12.004</v>
      </c>
      <c r="GY63">
        <v>4.97485</v>
      </c>
      <c r="GZ63">
        <v>3.2933</v>
      </c>
      <c r="HA63">
        <v>9999</v>
      </c>
      <c r="HB63">
        <v>9999</v>
      </c>
      <c r="HC63">
        <v>9999</v>
      </c>
      <c r="HD63">
        <v>999.9</v>
      </c>
      <c r="HE63">
        <v>1.86357</v>
      </c>
      <c r="HF63">
        <v>1.86844</v>
      </c>
      <c r="HG63">
        <v>1.8682</v>
      </c>
      <c r="HH63">
        <v>1.86935</v>
      </c>
      <c r="HI63">
        <v>1.87013</v>
      </c>
      <c r="HJ63">
        <v>1.86623</v>
      </c>
      <c r="HK63">
        <v>1.86727</v>
      </c>
      <c r="HL63">
        <v>1.86862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8.48</v>
      </c>
      <c r="IA63">
        <v>0.5096</v>
      </c>
      <c r="IB63">
        <v>4.00718980108695</v>
      </c>
      <c r="IC63">
        <v>0.0057595372652325</v>
      </c>
      <c r="ID63">
        <v>9.86007892650461e-07</v>
      </c>
      <c r="IE63">
        <v>-6.54605500343952e-10</v>
      </c>
      <c r="IF63">
        <v>-0.00447537401453317</v>
      </c>
      <c r="IG63">
        <v>-0.0225030831772305</v>
      </c>
      <c r="IH63">
        <v>0.00251729176796863</v>
      </c>
      <c r="II63">
        <v>-2.92013266862578e-05</v>
      </c>
      <c r="IJ63">
        <v>-3</v>
      </c>
      <c r="IK63">
        <v>1614</v>
      </c>
      <c r="IL63">
        <v>1</v>
      </c>
      <c r="IM63">
        <v>27</v>
      </c>
      <c r="IN63">
        <v>122</v>
      </c>
      <c r="IO63">
        <v>122.1</v>
      </c>
      <c r="IP63">
        <v>1.70654</v>
      </c>
      <c r="IQ63">
        <v>2.63062</v>
      </c>
      <c r="IR63">
        <v>1.54785</v>
      </c>
      <c r="IS63">
        <v>2.30225</v>
      </c>
      <c r="IT63">
        <v>1.34644</v>
      </c>
      <c r="IU63">
        <v>2.30225</v>
      </c>
      <c r="IV63">
        <v>38.379</v>
      </c>
      <c r="IW63">
        <v>24.035</v>
      </c>
      <c r="IX63">
        <v>18</v>
      </c>
      <c r="IY63">
        <v>501.425</v>
      </c>
      <c r="IZ63">
        <v>400.936</v>
      </c>
      <c r="JA63">
        <v>23.9514</v>
      </c>
      <c r="JB63">
        <v>27.9933</v>
      </c>
      <c r="JC63">
        <v>30.0001</v>
      </c>
      <c r="JD63">
        <v>27.8974</v>
      </c>
      <c r="JE63">
        <v>27.8352</v>
      </c>
      <c r="JF63">
        <v>34.218</v>
      </c>
      <c r="JG63">
        <v>29.7574</v>
      </c>
      <c r="JH63">
        <v>92.1753</v>
      </c>
      <c r="JI63">
        <v>23.9988</v>
      </c>
      <c r="JJ63">
        <v>790.078</v>
      </c>
      <c r="JK63">
        <v>23.1114</v>
      </c>
      <c r="JL63">
        <v>102.09</v>
      </c>
      <c r="JM63">
        <v>102.487</v>
      </c>
    </row>
    <row r="64" spans="1:273">
      <c r="A64">
        <v>48</v>
      </c>
      <c r="B64">
        <v>1510789047.6</v>
      </c>
      <c r="C64">
        <v>327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1510789040.1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796.017838334345</v>
      </c>
      <c r="AK64">
        <v>772.346842424242</v>
      </c>
      <c r="AL64">
        <v>3.44068518996575</v>
      </c>
      <c r="AM64">
        <v>64.1108677016949</v>
      </c>
      <c r="AN64">
        <f>(AP64 - AO64 + DI64*1E3/(8.314*(DK64+273.15)) * AR64/DH64 * AQ64) * DH64/(100*CV64) * 1000/(1000 - AP64)</f>
        <v>0</v>
      </c>
      <c r="AO64">
        <v>23.1529408150425</v>
      </c>
      <c r="AP64">
        <v>24.7022412121212</v>
      </c>
      <c r="AQ64">
        <v>0.00589696128574378</v>
      </c>
      <c r="AR64">
        <v>117.015588663011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2.7</v>
      </c>
      <c r="CW64">
        <v>0.5</v>
      </c>
      <c r="CX64" t="s">
        <v>408</v>
      </c>
      <c r="CY64">
        <v>2</v>
      </c>
      <c r="CZ64" t="b">
        <v>1</v>
      </c>
      <c r="DA64">
        <v>1510789040.1</v>
      </c>
      <c r="DB64">
        <v>729.959851851852</v>
      </c>
      <c r="DC64">
        <v>761.33062962963</v>
      </c>
      <c r="DD64">
        <v>24.6375555555556</v>
      </c>
      <c r="DE64">
        <v>23.1396703703704</v>
      </c>
      <c r="DF64">
        <v>721.529592592593</v>
      </c>
      <c r="DG64">
        <v>24.1296185185185</v>
      </c>
      <c r="DH64">
        <v>500.078444444444</v>
      </c>
      <c r="DI64">
        <v>90.8198629629629</v>
      </c>
      <c r="DJ64">
        <v>0.0999454444444444</v>
      </c>
      <c r="DK64">
        <v>26.812662962963</v>
      </c>
      <c r="DL64">
        <v>27.4369592592593</v>
      </c>
      <c r="DM64">
        <v>999.9</v>
      </c>
      <c r="DN64">
        <v>0</v>
      </c>
      <c r="DO64">
        <v>0</v>
      </c>
      <c r="DP64">
        <v>10006.3662962963</v>
      </c>
      <c r="DQ64">
        <v>0</v>
      </c>
      <c r="DR64">
        <v>3.30984</v>
      </c>
      <c r="DS64">
        <v>-31.3707</v>
      </c>
      <c r="DT64">
        <v>748.399259259259</v>
      </c>
      <c r="DU64">
        <v>779.365074074074</v>
      </c>
      <c r="DV64">
        <v>1.49789185185185</v>
      </c>
      <c r="DW64">
        <v>761.33062962963</v>
      </c>
      <c r="DX64">
        <v>23.1396703703704</v>
      </c>
      <c r="DY64">
        <v>2.23758074074074</v>
      </c>
      <c r="DZ64">
        <v>2.10154333333333</v>
      </c>
      <c r="EA64">
        <v>19.2339185185185</v>
      </c>
      <c r="EB64">
        <v>18.2308740740741</v>
      </c>
      <c r="EC64">
        <v>1999.99259259259</v>
      </c>
      <c r="ED64">
        <v>0.979999555555556</v>
      </c>
      <c r="EE64">
        <v>0.0200004407407407</v>
      </c>
      <c r="EF64">
        <v>0</v>
      </c>
      <c r="EG64">
        <v>2.22174814814815</v>
      </c>
      <c r="EH64">
        <v>0</v>
      </c>
      <c r="EI64">
        <v>5827.76518518518</v>
      </c>
      <c r="EJ64">
        <v>17300.0851851852</v>
      </c>
      <c r="EK64">
        <v>39.2982222222222</v>
      </c>
      <c r="EL64">
        <v>39.8493333333333</v>
      </c>
      <c r="EM64">
        <v>39.0045925925926</v>
      </c>
      <c r="EN64">
        <v>38.625</v>
      </c>
      <c r="EO64">
        <v>38.625</v>
      </c>
      <c r="EP64">
        <v>1959.99222222222</v>
      </c>
      <c r="EQ64">
        <v>40.0003703703704</v>
      </c>
      <c r="ER64">
        <v>0</v>
      </c>
      <c r="ES64">
        <v>1678812650.6</v>
      </c>
      <c r="ET64">
        <v>0</v>
      </c>
      <c r="EU64">
        <v>2.22483461538462</v>
      </c>
      <c r="EV64">
        <v>0.523511121305751</v>
      </c>
      <c r="EW64">
        <v>28.6752136629137</v>
      </c>
      <c r="EX64">
        <v>5827.66423076923</v>
      </c>
      <c r="EY64">
        <v>15</v>
      </c>
      <c r="EZ64">
        <v>0</v>
      </c>
      <c r="FA64" t="s">
        <v>409</v>
      </c>
      <c r="FB64">
        <v>1510781724.6</v>
      </c>
      <c r="FC64">
        <v>1510781718.6</v>
      </c>
      <c r="FD64">
        <v>0</v>
      </c>
      <c r="FE64">
        <v>0.193</v>
      </c>
      <c r="FF64">
        <v>0.167</v>
      </c>
      <c r="FG64">
        <v>6.707</v>
      </c>
      <c r="FH64">
        <v>0.869</v>
      </c>
      <c r="FI64">
        <v>420</v>
      </c>
      <c r="FJ64">
        <v>32</v>
      </c>
      <c r="FK64">
        <v>0.3</v>
      </c>
      <c r="FL64">
        <v>0.13</v>
      </c>
      <c r="FM64">
        <v>1.4811815</v>
      </c>
      <c r="FN64">
        <v>0.414128330206375</v>
      </c>
      <c r="FO64">
        <v>0.0405575711520057</v>
      </c>
      <c r="FP64">
        <v>1</v>
      </c>
      <c r="FQ64">
        <v>1</v>
      </c>
      <c r="FR64">
        <v>1</v>
      </c>
      <c r="FS64" t="s">
        <v>410</v>
      </c>
      <c r="FT64">
        <v>2.97216</v>
      </c>
      <c r="FU64">
        <v>2.7539</v>
      </c>
      <c r="FV64">
        <v>0.138353</v>
      </c>
      <c r="FW64">
        <v>0.143314</v>
      </c>
      <c r="FX64">
        <v>0.105338</v>
      </c>
      <c r="FY64">
        <v>0.10184</v>
      </c>
      <c r="FZ64">
        <v>33482.1</v>
      </c>
      <c r="GA64">
        <v>36261.2</v>
      </c>
      <c r="GB64">
        <v>35220.4</v>
      </c>
      <c r="GC64">
        <v>38394.7</v>
      </c>
      <c r="GD64">
        <v>44648.5</v>
      </c>
      <c r="GE64">
        <v>49789.5</v>
      </c>
      <c r="GF64">
        <v>55019.4</v>
      </c>
      <c r="GG64">
        <v>61564.2</v>
      </c>
      <c r="GH64">
        <v>1.96957</v>
      </c>
      <c r="GI64">
        <v>1.81218</v>
      </c>
      <c r="GJ64">
        <v>0.0999682</v>
      </c>
      <c r="GK64">
        <v>0</v>
      </c>
      <c r="GL64">
        <v>25.9557</v>
      </c>
      <c r="GM64">
        <v>999.9</v>
      </c>
      <c r="GN64">
        <v>54.468</v>
      </c>
      <c r="GO64">
        <v>32.368</v>
      </c>
      <c r="GP64">
        <v>29.2384</v>
      </c>
      <c r="GQ64">
        <v>56.0902</v>
      </c>
      <c r="GR64">
        <v>48.2212</v>
      </c>
      <c r="GS64">
        <v>1</v>
      </c>
      <c r="GT64">
        <v>0.0622002</v>
      </c>
      <c r="GU64">
        <v>0.945103</v>
      </c>
      <c r="GV64">
        <v>20.1124</v>
      </c>
      <c r="GW64">
        <v>5.19647</v>
      </c>
      <c r="GX64">
        <v>12.0043</v>
      </c>
      <c r="GY64">
        <v>4.97495</v>
      </c>
      <c r="GZ64">
        <v>3.29348</v>
      </c>
      <c r="HA64">
        <v>9999</v>
      </c>
      <c r="HB64">
        <v>9999</v>
      </c>
      <c r="HC64">
        <v>9999</v>
      </c>
      <c r="HD64">
        <v>999.9</v>
      </c>
      <c r="HE64">
        <v>1.86356</v>
      </c>
      <c r="HF64">
        <v>1.86844</v>
      </c>
      <c r="HG64">
        <v>1.8682</v>
      </c>
      <c r="HH64">
        <v>1.86935</v>
      </c>
      <c r="HI64">
        <v>1.87012</v>
      </c>
      <c r="HJ64">
        <v>1.86621</v>
      </c>
      <c r="HK64">
        <v>1.86725</v>
      </c>
      <c r="HL64">
        <v>1.86862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8.583</v>
      </c>
      <c r="IA64">
        <v>0.511</v>
      </c>
      <c r="IB64">
        <v>4.00718980108695</v>
      </c>
      <c r="IC64">
        <v>0.0057595372652325</v>
      </c>
      <c r="ID64">
        <v>9.86007892650461e-07</v>
      </c>
      <c r="IE64">
        <v>-6.54605500343952e-10</v>
      </c>
      <c r="IF64">
        <v>-0.00447537401453317</v>
      </c>
      <c r="IG64">
        <v>-0.0225030831772305</v>
      </c>
      <c r="IH64">
        <v>0.00251729176796863</v>
      </c>
      <c r="II64">
        <v>-2.92013266862578e-05</v>
      </c>
      <c r="IJ64">
        <v>-3</v>
      </c>
      <c r="IK64">
        <v>1614</v>
      </c>
      <c r="IL64">
        <v>1</v>
      </c>
      <c r="IM64">
        <v>27</v>
      </c>
      <c r="IN64">
        <v>122</v>
      </c>
      <c r="IO64">
        <v>122.2</v>
      </c>
      <c r="IP64">
        <v>1.73706</v>
      </c>
      <c r="IQ64">
        <v>2.61841</v>
      </c>
      <c r="IR64">
        <v>1.54785</v>
      </c>
      <c r="IS64">
        <v>2.30225</v>
      </c>
      <c r="IT64">
        <v>1.34644</v>
      </c>
      <c r="IU64">
        <v>2.42432</v>
      </c>
      <c r="IV64">
        <v>38.379</v>
      </c>
      <c r="IW64">
        <v>24.035</v>
      </c>
      <c r="IX64">
        <v>18</v>
      </c>
      <c r="IY64">
        <v>501.573</v>
      </c>
      <c r="IZ64">
        <v>400.959</v>
      </c>
      <c r="JA64">
        <v>24.0415</v>
      </c>
      <c r="JB64">
        <v>27.9976</v>
      </c>
      <c r="JC64">
        <v>30.0004</v>
      </c>
      <c r="JD64">
        <v>27.9011</v>
      </c>
      <c r="JE64">
        <v>27.8386</v>
      </c>
      <c r="JF64">
        <v>34.7767</v>
      </c>
      <c r="JG64">
        <v>29.7574</v>
      </c>
      <c r="JH64">
        <v>92.1753</v>
      </c>
      <c r="JI64">
        <v>24.0045</v>
      </c>
      <c r="JJ64">
        <v>810.263</v>
      </c>
      <c r="JK64">
        <v>23.0822</v>
      </c>
      <c r="JL64">
        <v>102.089</v>
      </c>
      <c r="JM64">
        <v>102.487</v>
      </c>
    </row>
    <row r="65" spans="1:273">
      <c r="A65">
        <v>49</v>
      </c>
      <c r="B65">
        <v>1510789052.6</v>
      </c>
      <c r="C65">
        <v>332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1510789044.81429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813.116752221912</v>
      </c>
      <c r="AK65">
        <v>789.551406060606</v>
      </c>
      <c r="AL65">
        <v>3.45903534807956</v>
      </c>
      <c r="AM65">
        <v>64.1108677016949</v>
      </c>
      <c r="AN65">
        <f>(AP65 - AO65 + DI65*1E3/(8.314*(DK65+273.15)) * AR65/DH65 * AQ65) * DH65/(100*CV65) * 1000/(1000 - AP65)</f>
        <v>0</v>
      </c>
      <c r="AO65">
        <v>23.1556303209231</v>
      </c>
      <c r="AP65">
        <v>24.7115884848485</v>
      </c>
      <c r="AQ65">
        <v>2.01618607910614e-05</v>
      </c>
      <c r="AR65">
        <v>117.015588663011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2.7</v>
      </c>
      <c r="CW65">
        <v>0.5</v>
      </c>
      <c r="CX65" t="s">
        <v>408</v>
      </c>
      <c r="CY65">
        <v>2</v>
      </c>
      <c r="CZ65" t="b">
        <v>1</v>
      </c>
      <c r="DA65">
        <v>1510789044.81429</v>
      </c>
      <c r="DB65">
        <v>745.616142857143</v>
      </c>
      <c r="DC65">
        <v>777.225178571429</v>
      </c>
      <c r="DD65">
        <v>24.6798</v>
      </c>
      <c r="DE65">
        <v>23.150925</v>
      </c>
      <c r="DF65">
        <v>737.090178571429</v>
      </c>
      <c r="DG65">
        <v>24.1699214285714</v>
      </c>
      <c r="DH65">
        <v>500.084285714286</v>
      </c>
      <c r="DI65">
        <v>90.8202035714286</v>
      </c>
      <c r="DJ65">
        <v>0.0999036178571428</v>
      </c>
      <c r="DK65">
        <v>26.824975</v>
      </c>
      <c r="DL65">
        <v>27.5127285714286</v>
      </c>
      <c r="DM65">
        <v>999.9</v>
      </c>
      <c r="DN65">
        <v>0</v>
      </c>
      <c r="DO65">
        <v>0</v>
      </c>
      <c r="DP65">
        <v>10008.3025</v>
      </c>
      <c r="DQ65">
        <v>0</v>
      </c>
      <c r="DR65">
        <v>3.30984</v>
      </c>
      <c r="DS65">
        <v>-31.6089214285714</v>
      </c>
      <c r="DT65">
        <v>764.483892857143</v>
      </c>
      <c r="DU65">
        <v>795.645107142857</v>
      </c>
      <c r="DV65">
        <v>1.52887821428571</v>
      </c>
      <c r="DW65">
        <v>777.225178571429</v>
      </c>
      <c r="DX65">
        <v>23.150925</v>
      </c>
      <c r="DY65">
        <v>2.24142428571429</v>
      </c>
      <c r="DZ65">
        <v>2.1025725</v>
      </c>
      <c r="EA65">
        <v>19.2615035714286</v>
      </c>
      <c r="EB65">
        <v>18.2386821428571</v>
      </c>
      <c r="EC65">
        <v>2000.0025</v>
      </c>
      <c r="ED65">
        <v>0.9799995</v>
      </c>
      <c r="EE65">
        <v>0.0200005</v>
      </c>
      <c r="EF65">
        <v>0</v>
      </c>
      <c r="EG65">
        <v>2.19528571428571</v>
      </c>
      <c r="EH65">
        <v>0</v>
      </c>
      <c r="EI65">
        <v>5829.98142857143</v>
      </c>
      <c r="EJ65">
        <v>17300.1714285714</v>
      </c>
      <c r="EK65">
        <v>39.3075714285714</v>
      </c>
      <c r="EL65">
        <v>39.86825</v>
      </c>
      <c r="EM65">
        <v>39.0155</v>
      </c>
      <c r="EN65">
        <v>38.625</v>
      </c>
      <c r="EO65">
        <v>38.625</v>
      </c>
      <c r="EP65">
        <v>1960.00142857143</v>
      </c>
      <c r="EQ65">
        <v>40.0010714285714</v>
      </c>
      <c r="ER65">
        <v>0</v>
      </c>
      <c r="ES65">
        <v>1678812656</v>
      </c>
      <c r="ET65">
        <v>0</v>
      </c>
      <c r="EU65">
        <v>2.209944</v>
      </c>
      <c r="EV65">
        <v>-0.294276916467001</v>
      </c>
      <c r="EW65">
        <v>24.6907691739722</v>
      </c>
      <c r="EX65">
        <v>5830.4232</v>
      </c>
      <c r="EY65">
        <v>15</v>
      </c>
      <c r="EZ65">
        <v>0</v>
      </c>
      <c r="FA65" t="s">
        <v>409</v>
      </c>
      <c r="FB65">
        <v>1510781724.6</v>
      </c>
      <c r="FC65">
        <v>1510781718.6</v>
      </c>
      <c r="FD65">
        <v>0</v>
      </c>
      <c r="FE65">
        <v>0.193</v>
      </c>
      <c r="FF65">
        <v>0.167</v>
      </c>
      <c r="FG65">
        <v>6.707</v>
      </c>
      <c r="FH65">
        <v>0.869</v>
      </c>
      <c r="FI65">
        <v>420</v>
      </c>
      <c r="FJ65">
        <v>32</v>
      </c>
      <c r="FK65">
        <v>0.3</v>
      </c>
      <c r="FL65">
        <v>0.13</v>
      </c>
      <c r="FM65">
        <v>1.506187</v>
      </c>
      <c r="FN65">
        <v>0.40178994371482</v>
      </c>
      <c r="FO65">
        <v>0.0394375570490871</v>
      </c>
      <c r="FP65">
        <v>1</v>
      </c>
      <c r="FQ65">
        <v>1</v>
      </c>
      <c r="FR65">
        <v>1</v>
      </c>
      <c r="FS65" t="s">
        <v>410</v>
      </c>
      <c r="FT65">
        <v>2.97197</v>
      </c>
      <c r="FU65">
        <v>2.75416</v>
      </c>
      <c r="FV65">
        <v>0.140425</v>
      </c>
      <c r="FW65">
        <v>0.145376</v>
      </c>
      <c r="FX65">
        <v>0.105354</v>
      </c>
      <c r="FY65">
        <v>0.101844</v>
      </c>
      <c r="FZ65">
        <v>33401.5</v>
      </c>
      <c r="GA65">
        <v>36173.5</v>
      </c>
      <c r="GB65">
        <v>35220.2</v>
      </c>
      <c r="GC65">
        <v>38394.3</v>
      </c>
      <c r="GD65">
        <v>44647.6</v>
      </c>
      <c r="GE65">
        <v>49788.6</v>
      </c>
      <c r="GF65">
        <v>55019.1</v>
      </c>
      <c r="GG65">
        <v>61563.3</v>
      </c>
      <c r="GH65">
        <v>1.96942</v>
      </c>
      <c r="GI65">
        <v>1.81235</v>
      </c>
      <c r="GJ65">
        <v>0.100397</v>
      </c>
      <c r="GK65">
        <v>0</v>
      </c>
      <c r="GL65">
        <v>25.9636</v>
      </c>
      <c r="GM65">
        <v>999.9</v>
      </c>
      <c r="GN65">
        <v>54.468</v>
      </c>
      <c r="GO65">
        <v>32.378</v>
      </c>
      <c r="GP65">
        <v>29.2562</v>
      </c>
      <c r="GQ65">
        <v>55.1702</v>
      </c>
      <c r="GR65">
        <v>48.4495</v>
      </c>
      <c r="GS65">
        <v>1</v>
      </c>
      <c r="GT65">
        <v>0.0630793</v>
      </c>
      <c r="GU65">
        <v>1.57906</v>
      </c>
      <c r="GV65">
        <v>20.1073</v>
      </c>
      <c r="GW65">
        <v>5.19662</v>
      </c>
      <c r="GX65">
        <v>12.004</v>
      </c>
      <c r="GY65">
        <v>4.97495</v>
      </c>
      <c r="GZ65">
        <v>3.29343</v>
      </c>
      <c r="HA65">
        <v>9999</v>
      </c>
      <c r="HB65">
        <v>9999</v>
      </c>
      <c r="HC65">
        <v>9999</v>
      </c>
      <c r="HD65">
        <v>999.9</v>
      </c>
      <c r="HE65">
        <v>1.86357</v>
      </c>
      <c r="HF65">
        <v>1.86844</v>
      </c>
      <c r="HG65">
        <v>1.86822</v>
      </c>
      <c r="HH65">
        <v>1.86935</v>
      </c>
      <c r="HI65">
        <v>1.87012</v>
      </c>
      <c r="HJ65">
        <v>1.86619</v>
      </c>
      <c r="HK65">
        <v>1.86725</v>
      </c>
      <c r="HL65">
        <v>1.86859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8.685</v>
      </c>
      <c r="IA65">
        <v>0.5113</v>
      </c>
      <c r="IB65">
        <v>4.00718980108695</v>
      </c>
      <c r="IC65">
        <v>0.0057595372652325</v>
      </c>
      <c r="ID65">
        <v>9.86007892650461e-07</v>
      </c>
      <c r="IE65">
        <v>-6.54605500343952e-10</v>
      </c>
      <c r="IF65">
        <v>-0.00447537401453317</v>
      </c>
      <c r="IG65">
        <v>-0.0225030831772305</v>
      </c>
      <c r="IH65">
        <v>0.00251729176796863</v>
      </c>
      <c r="II65">
        <v>-2.92013266862578e-05</v>
      </c>
      <c r="IJ65">
        <v>-3</v>
      </c>
      <c r="IK65">
        <v>1614</v>
      </c>
      <c r="IL65">
        <v>1</v>
      </c>
      <c r="IM65">
        <v>27</v>
      </c>
      <c r="IN65">
        <v>122.1</v>
      </c>
      <c r="IO65">
        <v>122.2</v>
      </c>
      <c r="IP65">
        <v>1.76636</v>
      </c>
      <c r="IQ65">
        <v>2.61963</v>
      </c>
      <c r="IR65">
        <v>1.54785</v>
      </c>
      <c r="IS65">
        <v>2.30225</v>
      </c>
      <c r="IT65">
        <v>1.34644</v>
      </c>
      <c r="IU65">
        <v>2.45483</v>
      </c>
      <c r="IV65">
        <v>38.379</v>
      </c>
      <c r="IW65">
        <v>24.035</v>
      </c>
      <c r="IX65">
        <v>18</v>
      </c>
      <c r="IY65">
        <v>501.51</v>
      </c>
      <c r="IZ65">
        <v>401.082</v>
      </c>
      <c r="JA65">
        <v>24.0323</v>
      </c>
      <c r="JB65">
        <v>28.0005</v>
      </c>
      <c r="JC65">
        <v>30.0007</v>
      </c>
      <c r="JD65">
        <v>27.9051</v>
      </c>
      <c r="JE65">
        <v>27.8423</v>
      </c>
      <c r="JF65">
        <v>35.402</v>
      </c>
      <c r="JG65">
        <v>29.7574</v>
      </c>
      <c r="JH65">
        <v>92.1753</v>
      </c>
      <c r="JI65">
        <v>23.8738</v>
      </c>
      <c r="JJ65">
        <v>823.682</v>
      </c>
      <c r="JK65">
        <v>23.0734</v>
      </c>
      <c r="JL65">
        <v>102.088</v>
      </c>
      <c r="JM65">
        <v>102.486</v>
      </c>
    </row>
    <row r="66" spans="1:273">
      <c r="A66">
        <v>50</v>
      </c>
      <c r="B66">
        <v>1510789057.6</v>
      </c>
      <c r="C66">
        <v>337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1510789050.1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830.57150107805</v>
      </c>
      <c r="AK66">
        <v>806.842545454545</v>
      </c>
      <c r="AL66">
        <v>3.44948736024937</v>
      </c>
      <c r="AM66">
        <v>64.1108677016949</v>
      </c>
      <c r="AN66">
        <f>(AP66 - AO66 + DI66*1E3/(8.314*(DK66+273.15)) * AR66/DH66 * AQ66) * DH66/(100*CV66) * 1000/(1000 - AP66)</f>
        <v>0</v>
      </c>
      <c r="AO66">
        <v>23.1573818744055</v>
      </c>
      <c r="AP66">
        <v>24.6991163636364</v>
      </c>
      <c r="AQ66">
        <v>-0.0008080596004398</v>
      </c>
      <c r="AR66">
        <v>117.015588663011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2.7</v>
      </c>
      <c r="CW66">
        <v>0.5</v>
      </c>
      <c r="CX66" t="s">
        <v>408</v>
      </c>
      <c r="CY66">
        <v>2</v>
      </c>
      <c r="CZ66" t="b">
        <v>1</v>
      </c>
      <c r="DA66">
        <v>1510789050.1</v>
      </c>
      <c r="DB66">
        <v>763.345407407407</v>
      </c>
      <c r="DC66">
        <v>795.121592592593</v>
      </c>
      <c r="DD66">
        <v>24.7023518518519</v>
      </c>
      <c r="DE66">
        <v>23.154662962963</v>
      </c>
      <c r="DF66">
        <v>754.711259259259</v>
      </c>
      <c r="DG66">
        <v>24.191437037037</v>
      </c>
      <c r="DH66">
        <v>500.086111111111</v>
      </c>
      <c r="DI66">
        <v>90.821162962963</v>
      </c>
      <c r="DJ66">
        <v>0.0999769074074074</v>
      </c>
      <c r="DK66">
        <v>26.8368814814815</v>
      </c>
      <c r="DL66">
        <v>27.5889888888889</v>
      </c>
      <c r="DM66">
        <v>999.9</v>
      </c>
      <c r="DN66">
        <v>0</v>
      </c>
      <c r="DO66">
        <v>0</v>
      </c>
      <c r="DP66">
        <v>10003.1696296296</v>
      </c>
      <c r="DQ66">
        <v>0</v>
      </c>
      <c r="DR66">
        <v>3.30984</v>
      </c>
      <c r="DS66">
        <v>-31.7761481481481</v>
      </c>
      <c r="DT66">
        <v>782.679518518518</v>
      </c>
      <c r="DU66">
        <v>813.968777777778</v>
      </c>
      <c r="DV66">
        <v>1.54769037037037</v>
      </c>
      <c r="DW66">
        <v>795.121592592593</v>
      </c>
      <c r="DX66">
        <v>23.154662962963</v>
      </c>
      <c r="DY66">
        <v>2.24349555555556</v>
      </c>
      <c r="DZ66">
        <v>2.10293333333333</v>
      </c>
      <c r="EA66">
        <v>19.2763518518519</v>
      </c>
      <c r="EB66">
        <v>18.2414148148148</v>
      </c>
      <c r="EC66">
        <v>2000.00185185185</v>
      </c>
      <c r="ED66">
        <v>0.979999555555556</v>
      </c>
      <c r="EE66">
        <v>0.0200004407407407</v>
      </c>
      <c r="EF66">
        <v>0</v>
      </c>
      <c r="EG66">
        <v>2.20289259259259</v>
      </c>
      <c r="EH66">
        <v>0</v>
      </c>
      <c r="EI66">
        <v>5832.07259259259</v>
      </c>
      <c r="EJ66">
        <v>17300.1666666667</v>
      </c>
      <c r="EK66">
        <v>39.312</v>
      </c>
      <c r="EL66">
        <v>39.875</v>
      </c>
      <c r="EM66">
        <v>39.0275555555556</v>
      </c>
      <c r="EN66">
        <v>38.625</v>
      </c>
      <c r="EO66">
        <v>38.625</v>
      </c>
      <c r="EP66">
        <v>1960.00074074074</v>
      </c>
      <c r="EQ66">
        <v>40.0011111111111</v>
      </c>
      <c r="ER66">
        <v>0</v>
      </c>
      <c r="ES66">
        <v>1678812660.8</v>
      </c>
      <c r="ET66">
        <v>0</v>
      </c>
      <c r="EU66">
        <v>2.236768</v>
      </c>
      <c r="EV66">
        <v>0.0429076927750786</v>
      </c>
      <c r="EW66">
        <v>21.4230769392255</v>
      </c>
      <c r="EX66">
        <v>5832.1584</v>
      </c>
      <c r="EY66">
        <v>15</v>
      </c>
      <c r="EZ66">
        <v>0</v>
      </c>
      <c r="FA66" t="s">
        <v>409</v>
      </c>
      <c r="FB66">
        <v>1510781724.6</v>
      </c>
      <c r="FC66">
        <v>1510781718.6</v>
      </c>
      <c r="FD66">
        <v>0</v>
      </c>
      <c r="FE66">
        <v>0.193</v>
      </c>
      <c r="FF66">
        <v>0.167</v>
      </c>
      <c r="FG66">
        <v>6.707</v>
      </c>
      <c r="FH66">
        <v>0.869</v>
      </c>
      <c r="FI66">
        <v>420</v>
      </c>
      <c r="FJ66">
        <v>32</v>
      </c>
      <c r="FK66">
        <v>0.3</v>
      </c>
      <c r="FL66">
        <v>0.13</v>
      </c>
      <c r="FM66">
        <v>1.534769</v>
      </c>
      <c r="FN66">
        <v>0.213041876172602</v>
      </c>
      <c r="FO66">
        <v>0.0242999214813546</v>
      </c>
      <c r="FP66">
        <v>1</v>
      </c>
      <c r="FQ66">
        <v>1</v>
      </c>
      <c r="FR66">
        <v>1</v>
      </c>
      <c r="FS66" t="s">
        <v>410</v>
      </c>
      <c r="FT66">
        <v>2.97214</v>
      </c>
      <c r="FU66">
        <v>2.7537</v>
      </c>
      <c r="FV66">
        <v>0.142488</v>
      </c>
      <c r="FW66">
        <v>0.147374</v>
      </c>
      <c r="FX66">
        <v>0.105311</v>
      </c>
      <c r="FY66">
        <v>0.101848</v>
      </c>
      <c r="FZ66">
        <v>33320.9</v>
      </c>
      <c r="GA66">
        <v>36088.1</v>
      </c>
      <c r="GB66">
        <v>35219.9</v>
      </c>
      <c r="GC66">
        <v>38393.5</v>
      </c>
      <c r="GD66">
        <v>44649.4</v>
      </c>
      <c r="GE66">
        <v>49787.6</v>
      </c>
      <c r="GF66">
        <v>55018.6</v>
      </c>
      <c r="GG66">
        <v>61562.3</v>
      </c>
      <c r="GH66">
        <v>1.96938</v>
      </c>
      <c r="GI66">
        <v>1.81225</v>
      </c>
      <c r="GJ66">
        <v>0.100773</v>
      </c>
      <c r="GK66">
        <v>0</v>
      </c>
      <c r="GL66">
        <v>25.9728</v>
      </c>
      <c r="GM66">
        <v>999.9</v>
      </c>
      <c r="GN66">
        <v>54.444</v>
      </c>
      <c r="GO66">
        <v>32.368</v>
      </c>
      <c r="GP66">
        <v>29.229</v>
      </c>
      <c r="GQ66">
        <v>56.3202</v>
      </c>
      <c r="GR66">
        <v>48.0609</v>
      </c>
      <c r="GS66">
        <v>1</v>
      </c>
      <c r="GT66">
        <v>0.0649162</v>
      </c>
      <c r="GU66">
        <v>1.9061</v>
      </c>
      <c r="GV66">
        <v>20.1038</v>
      </c>
      <c r="GW66">
        <v>5.19632</v>
      </c>
      <c r="GX66">
        <v>12.004</v>
      </c>
      <c r="GY66">
        <v>4.9749</v>
      </c>
      <c r="GZ66">
        <v>3.29348</v>
      </c>
      <c r="HA66">
        <v>9999</v>
      </c>
      <c r="HB66">
        <v>9999</v>
      </c>
      <c r="HC66">
        <v>9999</v>
      </c>
      <c r="HD66">
        <v>999.9</v>
      </c>
      <c r="HE66">
        <v>1.86357</v>
      </c>
      <c r="HF66">
        <v>1.86844</v>
      </c>
      <c r="HG66">
        <v>1.86825</v>
      </c>
      <c r="HH66">
        <v>1.86935</v>
      </c>
      <c r="HI66">
        <v>1.87013</v>
      </c>
      <c r="HJ66">
        <v>1.86622</v>
      </c>
      <c r="HK66">
        <v>1.86726</v>
      </c>
      <c r="HL66">
        <v>1.86862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8.788</v>
      </c>
      <c r="IA66">
        <v>0.5106</v>
      </c>
      <c r="IB66">
        <v>4.00718980108695</v>
      </c>
      <c r="IC66">
        <v>0.0057595372652325</v>
      </c>
      <c r="ID66">
        <v>9.86007892650461e-07</v>
      </c>
      <c r="IE66">
        <v>-6.54605500343952e-10</v>
      </c>
      <c r="IF66">
        <v>-0.00447537401453317</v>
      </c>
      <c r="IG66">
        <v>-0.0225030831772305</v>
      </c>
      <c r="IH66">
        <v>0.00251729176796863</v>
      </c>
      <c r="II66">
        <v>-2.92013266862578e-05</v>
      </c>
      <c r="IJ66">
        <v>-3</v>
      </c>
      <c r="IK66">
        <v>1614</v>
      </c>
      <c r="IL66">
        <v>1</v>
      </c>
      <c r="IM66">
        <v>27</v>
      </c>
      <c r="IN66">
        <v>122.2</v>
      </c>
      <c r="IO66">
        <v>122.3</v>
      </c>
      <c r="IP66">
        <v>1.79565</v>
      </c>
      <c r="IQ66">
        <v>2.62207</v>
      </c>
      <c r="IR66">
        <v>1.54785</v>
      </c>
      <c r="IS66">
        <v>2.30103</v>
      </c>
      <c r="IT66">
        <v>1.34644</v>
      </c>
      <c r="IU66">
        <v>2.41333</v>
      </c>
      <c r="IV66">
        <v>38.379</v>
      </c>
      <c r="IW66">
        <v>24.0262</v>
      </c>
      <c r="IX66">
        <v>18</v>
      </c>
      <c r="IY66">
        <v>501.503</v>
      </c>
      <c r="IZ66">
        <v>401.051</v>
      </c>
      <c r="JA66">
        <v>23.8937</v>
      </c>
      <c r="JB66">
        <v>28.0046</v>
      </c>
      <c r="JC66">
        <v>30.0014</v>
      </c>
      <c r="JD66">
        <v>27.908</v>
      </c>
      <c r="JE66">
        <v>27.8458</v>
      </c>
      <c r="JF66">
        <v>35.9516</v>
      </c>
      <c r="JG66">
        <v>30.0359</v>
      </c>
      <c r="JH66">
        <v>92.1753</v>
      </c>
      <c r="JI66">
        <v>23.7688</v>
      </c>
      <c r="JJ66">
        <v>843.802</v>
      </c>
      <c r="JK66">
        <v>23.0745</v>
      </c>
      <c r="JL66">
        <v>102.087</v>
      </c>
      <c r="JM66">
        <v>102.484</v>
      </c>
    </row>
    <row r="67" spans="1:273">
      <c r="A67">
        <v>51</v>
      </c>
      <c r="B67">
        <v>1510789062.6</v>
      </c>
      <c r="C67">
        <v>342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1510789054.81429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847.918850405739</v>
      </c>
      <c r="AK67">
        <v>824.159939393939</v>
      </c>
      <c r="AL67">
        <v>3.46170971002067</v>
      </c>
      <c r="AM67">
        <v>64.1108677016949</v>
      </c>
      <c r="AN67">
        <f>(AP67 - AO67 + DI67*1E3/(8.314*(DK67+273.15)) * AR67/DH67 * AQ67) * DH67/(100*CV67) * 1000/(1000 - AP67)</f>
        <v>0</v>
      </c>
      <c r="AO67">
        <v>23.1495030510008</v>
      </c>
      <c r="AP67">
        <v>24.6730424242424</v>
      </c>
      <c r="AQ67">
        <v>-0.00584017391898899</v>
      </c>
      <c r="AR67">
        <v>117.015588663011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2.7</v>
      </c>
      <c r="CW67">
        <v>0.5</v>
      </c>
      <c r="CX67" t="s">
        <v>408</v>
      </c>
      <c r="CY67">
        <v>2</v>
      </c>
      <c r="CZ67" t="b">
        <v>1</v>
      </c>
      <c r="DA67">
        <v>1510789054.81429</v>
      </c>
      <c r="DB67">
        <v>779.214321428571</v>
      </c>
      <c r="DC67">
        <v>811.0615</v>
      </c>
      <c r="DD67">
        <v>24.7005428571429</v>
      </c>
      <c r="DE67">
        <v>23.1551571428571</v>
      </c>
      <c r="DF67">
        <v>770.483642857143</v>
      </c>
      <c r="DG67">
        <v>24.1897107142857</v>
      </c>
      <c r="DH67">
        <v>500.082357142857</v>
      </c>
      <c r="DI67">
        <v>90.8210571428571</v>
      </c>
      <c r="DJ67">
        <v>0.100006096428571</v>
      </c>
      <c r="DK67">
        <v>26.84235</v>
      </c>
      <c r="DL67">
        <v>27.6112178571429</v>
      </c>
      <c r="DM67">
        <v>999.9</v>
      </c>
      <c r="DN67">
        <v>0</v>
      </c>
      <c r="DO67">
        <v>0</v>
      </c>
      <c r="DP67">
        <v>9996.94178571429</v>
      </c>
      <c r="DQ67">
        <v>0</v>
      </c>
      <c r="DR67">
        <v>3.30984</v>
      </c>
      <c r="DS67">
        <v>-31.84715</v>
      </c>
      <c r="DT67">
        <v>798.948642857143</v>
      </c>
      <c r="DU67">
        <v>830.286928571429</v>
      </c>
      <c r="DV67">
        <v>1.54538</v>
      </c>
      <c r="DW67">
        <v>811.0615</v>
      </c>
      <c r="DX67">
        <v>23.1551571428571</v>
      </c>
      <c r="DY67">
        <v>2.24332785714286</v>
      </c>
      <c r="DZ67">
        <v>2.10297464285714</v>
      </c>
      <c r="EA67">
        <v>19.2751535714286</v>
      </c>
      <c r="EB67">
        <v>18.2417357142857</v>
      </c>
      <c r="EC67">
        <v>2000.01714285714</v>
      </c>
      <c r="ED67">
        <v>0.979999714285714</v>
      </c>
      <c r="EE67">
        <v>0.0200002714285714</v>
      </c>
      <c r="EF67">
        <v>0</v>
      </c>
      <c r="EG67">
        <v>2.18871785714286</v>
      </c>
      <c r="EH67">
        <v>0</v>
      </c>
      <c r="EI67">
        <v>5833.48464285714</v>
      </c>
      <c r="EJ67">
        <v>17300.3</v>
      </c>
      <c r="EK67">
        <v>39.312</v>
      </c>
      <c r="EL67">
        <v>39.875</v>
      </c>
      <c r="EM67">
        <v>39.0465</v>
      </c>
      <c r="EN67">
        <v>38.625</v>
      </c>
      <c r="EO67">
        <v>38.6294285714286</v>
      </c>
      <c r="EP67">
        <v>1960.01607142857</v>
      </c>
      <c r="EQ67">
        <v>40.0010714285714</v>
      </c>
      <c r="ER67">
        <v>0</v>
      </c>
      <c r="ES67">
        <v>1678812665.6</v>
      </c>
      <c r="ET67">
        <v>0</v>
      </c>
      <c r="EU67">
        <v>2.19902</v>
      </c>
      <c r="EV67">
        <v>0.117938452411738</v>
      </c>
      <c r="EW67">
        <v>12.9692307981272</v>
      </c>
      <c r="EX67">
        <v>5833.6108</v>
      </c>
      <c r="EY67">
        <v>15</v>
      </c>
      <c r="EZ67">
        <v>0</v>
      </c>
      <c r="FA67" t="s">
        <v>409</v>
      </c>
      <c r="FB67">
        <v>1510781724.6</v>
      </c>
      <c r="FC67">
        <v>1510781718.6</v>
      </c>
      <c r="FD67">
        <v>0</v>
      </c>
      <c r="FE67">
        <v>0.193</v>
      </c>
      <c r="FF67">
        <v>0.167</v>
      </c>
      <c r="FG67">
        <v>6.707</v>
      </c>
      <c r="FH67">
        <v>0.869</v>
      </c>
      <c r="FI67">
        <v>420</v>
      </c>
      <c r="FJ67">
        <v>32</v>
      </c>
      <c r="FK67">
        <v>0.3</v>
      </c>
      <c r="FL67">
        <v>0.13</v>
      </c>
      <c r="FM67">
        <v>1.54257375</v>
      </c>
      <c r="FN67">
        <v>0.0163633395872364</v>
      </c>
      <c r="FO67">
        <v>0.0124424584965151</v>
      </c>
      <c r="FP67">
        <v>1</v>
      </c>
      <c r="FQ67">
        <v>1</v>
      </c>
      <c r="FR67">
        <v>1</v>
      </c>
      <c r="FS67" t="s">
        <v>410</v>
      </c>
      <c r="FT67">
        <v>2.97204</v>
      </c>
      <c r="FU67">
        <v>2.75377</v>
      </c>
      <c r="FV67">
        <v>0.14453</v>
      </c>
      <c r="FW67">
        <v>0.149388</v>
      </c>
      <c r="FX67">
        <v>0.10523</v>
      </c>
      <c r="FY67">
        <v>0.101792</v>
      </c>
      <c r="FZ67">
        <v>33241.1</v>
      </c>
      <c r="GA67">
        <v>36002.3</v>
      </c>
      <c r="GB67">
        <v>35219.4</v>
      </c>
      <c r="GC67">
        <v>38392.9</v>
      </c>
      <c r="GD67">
        <v>44652.9</v>
      </c>
      <c r="GE67">
        <v>49790</v>
      </c>
      <c r="GF67">
        <v>55017.9</v>
      </c>
      <c r="GG67">
        <v>61561.4</v>
      </c>
      <c r="GH67">
        <v>1.96913</v>
      </c>
      <c r="GI67">
        <v>1.81222</v>
      </c>
      <c r="GJ67">
        <v>0.100568</v>
      </c>
      <c r="GK67">
        <v>0</v>
      </c>
      <c r="GL67">
        <v>25.9826</v>
      </c>
      <c r="GM67">
        <v>999.9</v>
      </c>
      <c r="GN67">
        <v>54.444</v>
      </c>
      <c r="GO67">
        <v>32.378</v>
      </c>
      <c r="GP67">
        <v>29.2434</v>
      </c>
      <c r="GQ67">
        <v>56.6002</v>
      </c>
      <c r="GR67">
        <v>48.3454</v>
      </c>
      <c r="GS67">
        <v>1</v>
      </c>
      <c r="GT67">
        <v>0.0658918</v>
      </c>
      <c r="GU67">
        <v>2.10176</v>
      </c>
      <c r="GV67">
        <v>20.1012</v>
      </c>
      <c r="GW67">
        <v>5.19632</v>
      </c>
      <c r="GX67">
        <v>12.005</v>
      </c>
      <c r="GY67">
        <v>4.9751</v>
      </c>
      <c r="GZ67">
        <v>3.29355</v>
      </c>
      <c r="HA67">
        <v>9999</v>
      </c>
      <c r="HB67">
        <v>9999</v>
      </c>
      <c r="HC67">
        <v>9999</v>
      </c>
      <c r="HD67">
        <v>999.9</v>
      </c>
      <c r="HE67">
        <v>1.86356</v>
      </c>
      <c r="HF67">
        <v>1.86844</v>
      </c>
      <c r="HG67">
        <v>1.86823</v>
      </c>
      <c r="HH67">
        <v>1.86935</v>
      </c>
      <c r="HI67">
        <v>1.87012</v>
      </c>
      <c r="HJ67">
        <v>1.86624</v>
      </c>
      <c r="HK67">
        <v>1.86723</v>
      </c>
      <c r="HL67">
        <v>1.86861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8.891</v>
      </c>
      <c r="IA67">
        <v>0.5094</v>
      </c>
      <c r="IB67">
        <v>4.00718980108695</v>
      </c>
      <c r="IC67">
        <v>0.0057595372652325</v>
      </c>
      <c r="ID67">
        <v>9.86007892650461e-07</v>
      </c>
      <c r="IE67">
        <v>-6.54605500343952e-10</v>
      </c>
      <c r="IF67">
        <v>-0.00447537401453317</v>
      </c>
      <c r="IG67">
        <v>-0.0225030831772305</v>
      </c>
      <c r="IH67">
        <v>0.00251729176796863</v>
      </c>
      <c r="II67">
        <v>-2.92013266862578e-05</v>
      </c>
      <c r="IJ67">
        <v>-3</v>
      </c>
      <c r="IK67">
        <v>1614</v>
      </c>
      <c r="IL67">
        <v>1</v>
      </c>
      <c r="IM67">
        <v>27</v>
      </c>
      <c r="IN67">
        <v>122.3</v>
      </c>
      <c r="IO67">
        <v>122.4</v>
      </c>
      <c r="IP67">
        <v>1.82373</v>
      </c>
      <c r="IQ67">
        <v>2.6123</v>
      </c>
      <c r="IR67">
        <v>1.54785</v>
      </c>
      <c r="IS67">
        <v>2.30103</v>
      </c>
      <c r="IT67">
        <v>1.34644</v>
      </c>
      <c r="IU67">
        <v>2.47314</v>
      </c>
      <c r="IV67">
        <v>38.379</v>
      </c>
      <c r="IW67">
        <v>24.0262</v>
      </c>
      <c r="IX67">
        <v>18</v>
      </c>
      <c r="IY67">
        <v>501.368</v>
      </c>
      <c r="IZ67">
        <v>401.062</v>
      </c>
      <c r="JA67">
        <v>23.7528</v>
      </c>
      <c r="JB67">
        <v>28.0082</v>
      </c>
      <c r="JC67">
        <v>30.0011</v>
      </c>
      <c r="JD67">
        <v>27.9116</v>
      </c>
      <c r="JE67">
        <v>27.8494</v>
      </c>
      <c r="JF67">
        <v>36.5658</v>
      </c>
      <c r="JG67">
        <v>30.0359</v>
      </c>
      <c r="JH67">
        <v>91.803</v>
      </c>
      <c r="JI67">
        <v>23.6496</v>
      </c>
      <c r="JJ67">
        <v>857.247</v>
      </c>
      <c r="JK67">
        <v>23.0851</v>
      </c>
      <c r="JL67">
        <v>102.086</v>
      </c>
      <c r="JM67">
        <v>102.482</v>
      </c>
    </row>
    <row r="68" spans="1:273">
      <c r="A68">
        <v>52</v>
      </c>
      <c r="B68">
        <v>1510789067.6</v>
      </c>
      <c r="C68">
        <v>347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1510789060.1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865.057308055258</v>
      </c>
      <c r="AK68">
        <v>841.338733333333</v>
      </c>
      <c r="AL68">
        <v>3.41603972805279</v>
      </c>
      <c r="AM68">
        <v>64.1108677016949</v>
      </c>
      <c r="AN68">
        <f>(AP68 - AO68 + DI68*1E3/(8.314*(DK68+273.15)) * AR68/DH68 * AQ68) * DH68/(100*CV68) * 1000/(1000 - AP68)</f>
        <v>0</v>
      </c>
      <c r="AO68">
        <v>23.1151798404728</v>
      </c>
      <c r="AP68">
        <v>24.6348963636364</v>
      </c>
      <c r="AQ68">
        <v>-0.00831842429289636</v>
      </c>
      <c r="AR68">
        <v>117.015588663011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2.7</v>
      </c>
      <c r="CW68">
        <v>0.5</v>
      </c>
      <c r="CX68" t="s">
        <v>408</v>
      </c>
      <c r="CY68">
        <v>2</v>
      </c>
      <c r="CZ68" t="b">
        <v>1</v>
      </c>
      <c r="DA68">
        <v>1510789060.1</v>
      </c>
      <c r="DB68">
        <v>797.061814814815</v>
      </c>
      <c r="DC68">
        <v>828.937407407407</v>
      </c>
      <c r="DD68">
        <v>24.6806851851852</v>
      </c>
      <c r="DE68">
        <v>23.1441851851852</v>
      </c>
      <c r="DF68">
        <v>788.222888888889</v>
      </c>
      <c r="DG68">
        <v>24.1707666666667</v>
      </c>
      <c r="DH68">
        <v>500.081074074074</v>
      </c>
      <c r="DI68">
        <v>90.8206592592593</v>
      </c>
      <c r="DJ68">
        <v>0.100046325925926</v>
      </c>
      <c r="DK68">
        <v>26.8448814814815</v>
      </c>
      <c r="DL68">
        <v>27.6181814814815</v>
      </c>
      <c r="DM68">
        <v>999.9</v>
      </c>
      <c r="DN68">
        <v>0</v>
      </c>
      <c r="DO68">
        <v>0</v>
      </c>
      <c r="DP68">
        <v>9989.90888888889</v>
      </c>
      <c r="DQ68">
        <v>0</v>
      </c>
      <c r="DR68">
        <v>3.30984</v>
      </c>
      <c r="DS68">
        <v>-31.8756074074074</v>
      </c>
      <c r="DT68">
        <v>817.23137037037</v>
      </c>
      <c r="DU68">
        <v>848.576777777778</v>
      </c>
      <c r="DV68">
        <v>1.53650074074074</v>
      </c>
      <c r="DW68">
        <v>828.937407407407</v>
      </c>
      <c r="DX68">
        <v>23.1441851851852</v>
      </c>
      <c r="DY68">
        <v>2.24151555555556</v>
      </c>
      <c r="DZ68">
        <v>2.10196888888889</v>
      </c>
      <c r="EA68">
        <v>19.2621592592593</v>
      </c>
      <c r="EB68">
        <v>18.2341074074074</v>
      </c>
      <c r="EC68">
        <v>2000.00074074074</v>
      </c>
      <c r="ED68">
        <v>0.979999777777778</v>
      </c>
      <c r="EE68">
        <v>0.0200002037037037</v>
      </c>
      <c r="EF68">
        <v>0</v>
      </c>
      <c r="EG68">
        <v>2.23451111111111</v>
      </c>
      <c r="EH68">
        <v>0</v>
      </c>
      <c r="EI68">
        <v>5834.72925925926</v>
      </c>
      <c r="EJ68">
        <v>17300.1592592593</v>
      </c>
      <c r="EK68">
        <v>39.312</v>
      </c>
      <c r="EL68">
        <v>39.875</v>
      </c>
      <c r="EM68">
        <v>39.0574074074074</v>
      </c>
      <c r="EN68">
        <v>38.625</v>
      </c>
      <c r="EO68">
        <v>38.6364814814815</v>
      </c>
      <c r="EP68">
        <v>1960.00037037037</v>
      </c>
      <c r="EQ68">
        <v>40.0003703703704</v>
      </c>
      <c r="ER68">
        <v>0</v>
      </c>
      <c r="ES68">
        <v>1678812671</v>
      </c>
      <c r="ET68">
        <v>0</v>
      </c>
      <c r="EU68">
        <v>2.20053461538462</v>
      </c>
      <c r="EV68">
        <v>-0.398512824228305</v>
      </c>
      <c r="EW68">
        <v>12.0105982902543</v>
      </c>
      <c r="EX68">
        <v>5834.75346153846</v>
      </c>
      <c r="EY68">
        <v>15</v>
      </c>
      <c r="EZ68">
        <v>0</v>
      </c>
      <c r="FA68" t="s">
        <v>409</v>
      </c>
      <c r="FB68">
        <v>1510781724.6</v>
      </c>
      <c r="FC68">
        <v>1510781718.6</v>
      </c>
      <c r="FD68">
        <v>0</v>
      </c>
      <c r="FE68">
        <v>0.193</v>
      </c>
      <c r="FF68">
        <v>0.167</v>
      </c>
      <c r="FG68">
        <v>6.707</v>
      </c>
      <c r="FH68">
        <v>0.869</v>
      </c>
      <c r="FI68">
        <v>420</v>
      </c>
      <c r="FJ68">
        <v>32</v>
      </c>
      <c r="FK68">
        <v>0.3</v>
      </c>
      <c r="FL68">
        <v>0.13</v>
      </c>
      <c r="FM68">
        <v>1.541596</v>
      </c>
      <c r="FN68">
        <v>-0.115295459662289</v>
      </c>
      <c r="FO68">
        <v>0.0120554580584895</v>
      </c>
      <c r="FP68">
        <v>1</v>
      </c>
      <c r="FQ68">
        <v>1</v>
      </c>
      <c r="FR68">
        <v>1</v>
      </c>
      <c r="FS68" t="s">
        <v>410</v>
      </c>
      <c r="FT68">
        <v>2.97212</v>
      </c>
      <c r="FU68">
        <v>2.75395</v>
      </c>
      <c r="FV68">
        <v>0.146526</v>
      </c>
      <c r="FW68">
        <v>0.151325</v>
      </c>
      <c r="FX68">
        <v>0.105115</v>
      </c>
      <c r="FY68">
        <v>0.10171</v>
      </c>
      <c r="FZ68">
        <v>33163.7</v>
      </c>
      <c r="GA68">
        <v>35919.9</v>
      </c>
      <c r="GB68">
        <v>35219.5</v>
      </c>
      <c r="GC68">
        <v>38392.4</v>
      </c>
      <c r="GD68">
        <v>44659</v>
      </c>
      <c r="GE68">
        <v>49794.1</v>
      </c>
      <c r="GF68">
        <v>55018.1</v>
      </c>
      <c r="GG68">
        <v>61560.8</v>
      </c>
      <c r="GH68">
        <v>1.96905</v>
      </c>
      <c r="GI68">
        <v>1.81222</v>
      </c>
      <c r="GJ68">
        <v>0.0995025</v>
      </c>
      <c r="GK68">
        <v>0</v>
      </c>
      <c r="GL68">
        <v>25.9921</v>
      </c>
      <c r="GM68">
        <v>999.9</v>
      </c>
      <c r="GN68">
        <v>54.419</v>
      </c>
      <c r="GO68">
        <v>32.378</v>
      </c>
      <c r="GP68">
        <v>29.232</v>
      </c>
      <c r="GQ68">
        <v>56.0702</v>
      </c>
      <c r="GR68">
        <v>48.3253</v>
      </c>
      <c r="GS68">
        <v>1</v>
      </c>
      <c r="GT68">
        <v>0.0665269</v>
      </c>
      <c r="GU68">
        <v>2.22415</v>
      </c>
      <c r="GV68">
        <v>20.0997</v>
      </c>
      <c r="GW68">
        <v>5.19603</v>
      </c>
      <c r="GX68">
        <v>12.0043</v>
      </c>
      <c r="GY68">
        <v>4.97505</v>
      </c>
      <c r="GZ68">
        <v>3.29345</v>
      </c>
      <c r="HA68">
        <v>9999</v>
      </c>
      <c r="HB68">
        <v>9999</v>
      </c>
      <c r="HC68">
        <v>9999</v>
      </c>
      <c r="HD68">
        <v>999.9</v>
      </c>
      <c r="HE68">
        <v>1.86356</v>
      </c>
      <c r="HF68">
        <v>1.86844</v>
      </c>
      <c r="HG68">
        <v>1.86819</v>
      </c>
      <c r="HH68">
        <v>1.86935</v>
      </c>
      <c r="HI68">
        <v>1.87012</v>
      </c>
      <c r="HJ68">
        <v>1.8662</v>
      </c>
      <c r="HK68">
        <v>1.86723</v>
      </c>
      <c r="HL68">
        <v>1.86861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8.991</v>
      </c>
      <c r="IA68">
        <v>0.5077</v>
      </c>
      <c r="IB68">
        <v>4.00718980108695</v>
      </c>
      <c r="IC68">
        <v>0.0057595372652325</v>
      </c>
      <c r="ID68">
        <v>9.86007892650461e-07</v>
      </c>
      <c r="IE68">
        <v>-6.54605500343952e-10</v>
      </c>
      <c r="IF68">
        <v>-0.00447537401453317</v>
      </c>
      <c r="IG68">
        <v>-0.0225030831772305</v>
      </c>
      <c r="IH68">
        <v>0.00251729176796863</v>
      </c>
      <c r="II68">
        <v>-2.92013266862578e-05</v>
      </c>
      <c r="IJ68">
        <v>-3</v>
      </c>
      <c r="IK68">
        <v>1614</v>
      </c>
      <c r="IL68">
        <v>1</v>
      </c>
      <c r="IM68">
        <v>27</v>
      </c>
      <c r="IN68">
        <v>122.4</v>
      </c>
      <c r="IO68">
        <v>122.5</v>
      </c>
      <c r="IP68">
        <v>1.85303</v>
      </c>
      <c r="IQ68">
        <v>2.61353</v>
      </c>
      <c r="IR68">
        <v>1.54785</v>
      </c>
      <c r="IS68">
        <v>2.30225</v>
      </c>
      <c r="IT68">
        <v>1.34644</v>
      </c>
      <c r="IU68">
        <v>2.43164</v>
      </c>
      <c r="IV68">
        <v>38.379</v>
      </c>
      <c r="IW68">
        <v>24.0262</v>
      </c>
      <c r="IX68">
        <v>18</v>
      </c>
      <c r="IY68">
        <v>501.35</v>
      </c>
      <c r="IZ68">
        <v>401.091</v>
      </c>
      <c r="JA68">
        <v>23.614</v>
      </c>
      <c r="JB68">
        <v>28.0118</v>
      </c>
      <c r="JC68">
        <v>30.0007</v>
      </c>
      <c r="JD68">
        <v>27.9152</v>
      </c>
      <c r="JE68">
        <v>27.8535</v>
      </c>
      <c r="JF68">
        <v>37.1056</v>
      </c>
      <c r="JG68">
        <v>30.0359</v>
      </c>
      <c r="JH68">
        <v>91.803</v>
      </c>
      <c r="JI68">
        <v>23.5245</v>
      </c>
      <c r="JJ68">
        <v>877.353</v>
      </c>
      <c r="JK68">
        <v>23.0851</v>
      </c>
      <c r="JL68">
        <v>102.086</v>
      </c>
      <c r="JM68">
        <v>102.481</v>
      </c>
    </row>
    <row r="69" spans="1:273">
      <c r="A69">
        <v>53</v>
      </c>
      <c r="B69">
        <v>1510789072.6</v>
      </c>
      <c r="C69">
        <v>352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1510789064.81429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882.211234641297</v>
      </c>
      <c r="AK69">
        <v>858.461866666667</v>
      </c>
      <c r="AL69">
        <v>3.4314046516422</v>
      </c>
      <c r="AM69">
        <v>64.1108677016949</v>
      </c>
      <c r="AN69">
        <f>(AP69 - AO69 + DI69*1E3/(8.314*(DK69+273.15)) * AR69/DH69 * AQ69) * DH69/(100*CV69) * 1000/(1000 - AP69)</f>
        <v>0</v>
      </c>
      <c r="AO69">
        <v>23.1132550924233</v>
      </c>
      <c r="AP69">
        <v>24.5971903030303</v>
      </c>
      <c r="AQ69">
        <v>-0.00724186997816969</v>
      </c>
      <c r="AR69">
        <v>117.015588663011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2.7</v>
      </c>
      <c r="CW69">
        <v>0.5</v>
      </c>
      <c r="CX69" t="s">
        <v>408</v>
      </c>
      <c r="CY69">
        <v>2</v>
      </c>
      <c r="CZ69" t="b">
        <v>1</v>
      </c>
      <c r="DA69">
        <v>1510789064.81429</v>
      </c>
      <c r="DB69">
        <v>812.917214285714</v>
      </c>
      <c r="DC69">
        <v>844.79875</v>
      </c>
      <c r="DD69">
        <v>24.6508857142857</v>
      </c>
      <c r="DE69">
        <v>23.1305142857143</v>
      </c>
      <c r="DF69">
        <v>803.9825</v>
      </c>
      <c r="DG69">
        <v>24.1423214285714</v>
      </c>
      <c r="DH69">
        <v>500.085357142857</v>
      </c>
      <c r="DI69">
        <v>90.8200035714286</v>
      </c>
      <c r="DJ69">
        <v>0.0999908321428571</v>
      </c>
      <c r="DK69">
        <v>26.8411321428571</v>
      </c>
      <c r="DL69">
        <v>27.6202428571428</v>
      </c>
      <c r="DM69">
        <v>999.9</v>
      </c>
      <c r="DN69">
        <v>0</v>
      </c>
      <c r="DO69">
        <v>0</v>
      </c>
      <c r="DP69">
        <v>9993.56964285714</v>
      </c>
      <c r="DQ69">
        <v>0</v>
      </c>
      <c r="DR69">
        <v>3.30984</v>
      </c>
      <c r="DS69">
        <v>-31.8814357142857</v>
      </c>
      <c r="DT69">
        <v>833.462428571429</v>
      </c>
      <c r="DU69">
        <v>864.80175</v>
      </c>
      <c r="DV69">
        <v>1.52036607142857</v>
      </c>
      <c r="DW69">
        <v>844.79875</v>
      </c>
      <c r="DX69">
        <v>23.1305142857143</v>
      </c>
      <c r="DY69">
        <v>2.23879357142857</v>
      </c>
      <c r="DZ69">
        <v>2.1007125</v>
      </c>
      <c r="EA69">
        <v>19.2426285714286</v>
      </c>
      <c r="EB69">
        <v>18.2245857142857</v>
      </c>
      <c r="EC69">
        <v>1999.97928571429</v>
      </c>
      <c r="ED69">
        <v>0.979999607142857</v>
      </c>
      <c r="EE69">
        <v>0.0200003857142857</v>
      </c>
      <c r="EF69">
        <v>0</v>
      </c>
      <c r="EG69">
        <v>2.21149285714286</v>
      </c>
      <c r="EH69">
        <v>0</v>
      </c>
      <c r="EI69">
        <v>5835.68392857143</v>
      </c>
      <c r="EJ69">
        <v>17299.9642857143</v>
      </c>
      <c r="EK69">
        <v>39.32325</v>
      </c>
      <c r="EL69">
        <v>39.875</v>
      </c>
      <c r="EM69">
        <v>39.062</v>
      </c>
      <c r="EN69">
        <v>38.6316428571429</v>
      </c>
      <c r="EO69">
        <v>38.6515714285714</v>
      </c>
      <c r="EP69">
        <v>1959.97892857143</v>
      </c>
      <c r="EQ69">
        <v>40.0003571428571</v>
      </c>
      <c r="ER69">
        <v>0</v>
      </c>
      <c r="ES69">
        <v>1678812675.8</v>
      </c>
      <c r="ET69">
        <v>0</v>
      </c>
      <c r="EU69">
        <v>2.19401923076923</v>
      </c>
      <c r="EV69">
        <v>0.332741875815338</v>
      </c>
      <c r="EW69">
        <v>13.4304273545141</v>
      </c>
      <c r="EX69">
        <v>5835.77846153846</v>
      </c>
      <c r="EY69">
        <v>15</v>
      </c>
      <c r="EZ69">
        <v>0</v>
      </c>
      <c r="FA69" t="s">
        <v>409</v>
      </c>
      <c r="FB69">
        <v>1510781724.6</v>
      </c>
      <c r="FC69">
        <v>1510781718.6</v>
      </c>
      <c r="FD69">
        <v>0</v>
      </c>
      <c r="FE69">
        <v>0.193</v>
      </c>
      <c r="FF69">
        <v>0.167</v>
      </c>
      <c r="FG69">
        <v>6.707</v>
      </c>
      <c r="FH69">
        <v>0.869</v>
      </c>
      <c r="FI69">
        <v>420</v>
      </c>
      <c r="FJ69">
        <v>32</v>
      </c>
      <c r="FK69">
        <v>0.3</v>
      </c>
      <c r="FL69">
        <v>0.13</v>
      </c>
      <c r="FM69">
        <v>1.5314955</v>
      </c>
      <c r="FN69">
        <v>-0.166888930581611</v>
      </c>
      <c r="FO69">
        <v>0.017102794208842</v>
      </c>
      <c r="FP69">
        <v>1</v>
      </c>
      <c r="FQ69">
        <v>1</v>
      </c>
      <c r="FR69">
        <v>1</v>
      </c>
      <c r="FS69" t="s">
        <v>410</v>
      </c>
      <c r="FT69">
        <v>2.97218</v>
      </c>
      <c r="FU69">
        <v>2.7538</v>
      </c>
      <c r="FV69">
        <v>0.148502</v>
      </c>
      <c r="FW69">
        <v>0.153264</v>
      </c>
      <c r="FX69">
        <v>0.105004</v>
      </c>
      <c r="FY69">
        <v>0.101709</v>
      </c>
      <c r="FZ69">
        <v>33086.4</v>
      </c>
      <c r="GA69">
        <v>35837.4</v>
      </c>
      <c r="GB69">
        <v>35219</v>
      </c>
      <c r="GC69">
        <v>38392</v>
      </c>
      <c r="GD69">
        <v>44664.1</v>
      </c>
      <c r="GE69">
        <v>49794.3</v>
      </c>
      <c r="GF69">
        <v>55017.3</v>
      </c>
      <c r="GG69">
        <v>61560.9</v>
      </c>
      <c r="GH69">
        <v>1.96925</v>
      </c>
      <c r="GI69">
        <v>1.8121</v>
      </c>
      <c r="GJ69">
        <v>0.0983998</v>
      </c>
      <c r="GK69">
        <v>0</v>
      </c>
      <c r="GL69">
        <v>26.0009</v>
      </c>
      <c r="GM69">
        <v>999.9</v>
      </c>
      <c r="GN69">
        <v>54.419</v>
      </c>
      <c r="GO69">
        <v>32.368</v>
      </c>
      <c r="GP69">
        <v>29.2146</v>
      </c>
      <c r="GQ69">
        <v>55.3302</v>
      </c>
      <c r="GR69">
        <v>48.2131</v>
      </c>
      <c r="GS69">
        <v>1</v>
      </c>
      <c r="GT69">
        <v>0.0669284</v>
      </c>
      <c r="GU69">
        <v>2.29231</v>
      </c>
      <c r="GV69">
        <v>20.0987</v>
      </c>
      <c r="GW69">
        <v>5.19662</v>
      </c>
      <c r="GX69">
        <v>12.004</v>
      </c>
      <c r="GY69">
        <v>4.97515</v>
      </c>
      <c r="GZ69">
        <v>3.2936</v>
      </c>
      <c r="HA69">
        <v>9999</v>
      </c>
      <c r="HB69">
        <v>9999</v>
      </c>
      <c r="HC69">
        <v>9999</v>
      </c>
      <c r="HD69">
        <v>999.9</v>
      </c>
      <c r="HE69">
        <v>1.86358</v>
      </c>
      <c r="HF69">
        <v>1.86844</v>
      </c>
      <c r="HG69">
        <v>1.86825</v>
      </c>
      <c r="HH69">
        <v>1.86935</v>
      </c>
      <c r="HI69">
        <v>1.87014</v>
      </c>
      <c r="HJ69">
        <v>1.86625</v>
      </c>
      <c r="HK69">
        <v>1.86726</v>
      </c>
      <c r="HL69">
        <v>1.86864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9.093</v>
      </c>
      <c r="IA69">
        <v>0.5059</v>
      </c>
      <c r="IB69">
        <v>4.00718980108695</v>
      </c>
      <c r="IC69">
        <v>0.0057595372652325</v>
      </c>
      <c r="ID69">
        <v>9.86007892650461e-07</v>
      </c>
      <c r="IE69">
        <v>-6.54605500343952e-10</v>
      </c>
      <c r="IF69">
        <v>-0.00447537401453317</v>
      </c>
      <c r="IG69">
        <v>-0.0225030831772305</v>
      </c>
      <c r="IH69">
        <v>0.00251729176796863</v>
      </c>
      <c r="II69">
        <v>-2.92013266862578e-05</v>
      </c>
      <c r="IJ69">
        <v>-3</v>
      </c>
      <c r="IK69">
        <v>1614</v>
      </c>
      <c r="IL69">
        <v>1</v>
      </c>
      <c r="IM69">
        <v>27</v>
      </c>
      <c r="IN69">
        <v>122.5</v>
      </c>
      <c r="IO69">
        <v>122.6</v>
      </c>
      <c r="IP69">
        <v>1.88232</v>
      </c>
      <c r="IQ69">
        <v>2.61963</v>
      </c>
      <c r="IR69">
        <v>1.54785</v>
      </c>
      <c r="IS69">
        <v>2.30103</v>
      </c>
      <c r="IT69">
        <v>1.34644</v>
      </c>
      <c r="IU69">
        <v>2.43286</v>
      </c>
      <c r="IV69">
        <v>38.379</v>
      </c>
      <c r="IW69">
        <v>24.0175</v>
      </c>
      <c r="IX69">
        <v>18</v>
      </c>
      <c r="IY69">
        <v>501.514</v>
      </c>
      <c r="IZ69">
        <v>401.045</v>
      </c>
      <c r="JA69">
        <v>23.4768</v>
      </c>
      <c r="JB69">
        <v>28.0148</v>
      </c>
      <c r="JC69">
        <v>30.0005</v>
      </c>
      <c r="JD69">
        <v>27.9187</v>
      </c>
      <c r="JE69">
        <v>27.857</v>
      </c>
      <c r="JF69">
        <v>37.7275</v>
      </c>
      <c r="JG69">
        <v>30.0359</v>
      </c>
      <c r="JH69">
        <v>91.803</v>
      </c>
      <c r="JI69">
        <v>23.4059</v>
      </c>
      <c r="JJ69">
        <v>890.777</v>
      </c>
      <c r="JK69">
        <v>23.1131</v>
      </c>
      <c r="JL69">
        <v>102.085</v>
      </c>
      <c r="JM69">
        <v>102.481</v>
      </c>
    </row>
    <row r="70" spans="1:273">
      <c r="A70">
        <v>54</v>
      </c>
      <c r="B70">
        <v>1510789077.6</v>
      </c>
      <c r="C70">
        <v>357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1510789070.1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899.455132205211</v>
      </c>
      <c r="AK70">
        <v>875.654490909091</v>
      </c>
      <c r="AL70">
        <v>3.44364603880777</v>
      </c>
      <c r="AM70">
        <v>64.1108677016949</v>
      </c>
      <c r="AN70">
        <f>(AP70 - AO70 + DI70*1E3/(8.314*(DK70+273.15)) * AR70/DH70 * AQ70) * DH70/(100*CV70) * 1000/(1000 - AP70)</f>
        <v>0</v>
      </c>
      <c r="AO70">
        <v>23.1133026840426</v>
      </c>
      <c r="AP70">
        <v>24.5677</v>
      </c>
      <c r="AQ70">
        <v>-0.00558451493966018</v>
      </c>
      <c r="AR70">
        <v>117.015588663011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2.7</v>
      </c>
      <c r="CW70">
        <v>0.5</v>
      </c>
      <c r="CX70" t="s">
        <v>408</v>
      </c>
      <c r="CY70">
        <v>2</v>
      </c>
      <c r="CZ70" t="b">
        <v>1</v>
      </c>
      <c r="DA70">
        <v>1510789070.1</v>
      </c>
      <c r="DB70">
        <v>830.662074074074</v>
      </c>
      <c r="DC70">
        <v>862.558851851852</v>
      </c>
      <c r="DD70">
        <v>24.6139703703704</v>
      </c>
      <c r="DE70">
        <v>23.1159851851852</v>
      </c>
      <c r="DF70">
        <v>821.620481481482</v>
      </c>
      <c r="DG70">
        <v>24.1070962962963</v>
      </c>
      <c r="DH70">
        <v>500.091185185185</v>
      </c>
      <c r="DI70">
        <v>90.8184407407408</v>
      </c>
      <c r="DJ70">
        <v>0.100035277777778</v>
      </c>
      <c r="DK70">
        <v>26.8338851851852</v>
      </c>
      <c r="DL70">
        <v>27.6125148148148</v>
      </c>
      <c r="DM70">
        <v>999.9</v>
      </c>
      <c r="DN70">
        <v>0</v>
      </c>
      <c r="DO70">
        <v>0</v>
      </c>
      <c r="DP70">
        <v>9991.91777777778</v>
      </c>
      <c r="DQ70">
        <v>0</v>
      </c>
      <c r="DR70">
        <v>3.30984</v>
      </c>
      <c r="DS70">
        <v>-31.896662962963</v>
      </c>
      <c r="DT70">
        <v>851.62362962963</v>
      </c>
      <c r="DU70">
        <v>882.969481481482</v>
      </c>
      <c r="DV70">
        <v>1.49798185185185</v>
      </c>
      <c r="DW70">
        <v>862.558851851852</v>
      </c>
      <c r="DX70">
        <v>23.1159851851852</v>
      </c>
      <c r="DY70">
        <v>2.23540296296296</v>
      </c>
      <c r="DZ70">
        <v>2.09935814814815</v>
      </c>
      <c r="EA70">
        <v>19.2182962962963</v>
      </c>
      <c r="EB70">
        <v>18.2143148148148</v>
      </c>
      <c r="EC70">
        <v>1999.96666666667</v>
      </c>
      <c r="ED70">
        <v>0.979999555555555</v>
      </c>
      <c r="EE70">
        <v>0.0200004407407407</v>
      </c>
      <c r="EF70">
        <v>0</v>
      </c>
      <c r="EG70">
        <v>2.22304444444444</v>
      </c>
      <c r="EH70">
        <v>0</v>
      </c>
      <c r="EI70">
        <v>5836.93703703704</v>
      </c>
      <c r="EJ70">
        <v>17299.8518518519</v>
      </c>
      <c r="EK70">
        <v>39.3306666666667</v>
      </c>
      <c r="EL70">
        <v>39.875</v>
      </c>
      <c r="EM70">
        <v>39.062</v>
      </c>
      <c r="EN70">
        <v>38.6387777777778</v>
      </c>
      <c r="EO70">
        <v>38.664037037037</v>
      </c>
      <c r="EP70">
        <v>1959.9662962963</v>
      </c>
      <c r="EQ70">
        <v>40.0003703703704</v>
      </c>
      <c r="ER70">
        <v>0</v>
      </c>
      <c r="ES70">
        <v>1678812680.6</v>
      </c>
      <c r="ET70">
        <v>0</v>
      </c>
      <c r="EU70">
        <v>2.21119230769231</v>
      </c>
      <c r="EV70">
        <v>0.476116236898003</v>
      </c>
      <c r="EW70">
        <v>12.7825640993674</v>
      </c>
      <c r="EX70">
        <v>5836.87192307692</v>
      </c>
      <c r="EY70">
        <v>15</v>
      </c>
      <c r="EZ70">
        <v>0</v>
      </c>
      <c r="FA70" t="s">
        <v>409</v>
      </c>
      <c r="FB70">
        <v>1510781724.6</v>
      </c>
      <c r="FC70">
        <v>1510781718.6</v>
      </c>
      <c r="FD70">
        <v>0</v>
      </c>
      <c r="FE70">
        <v>0.193</v>
      </c>
      <c r="FF70">
        <v>0.167</v>
      </c>
      <c r="FG70">
        <v>6.707</v>
      </c>
      <c r="FH70">
        <v>0.869</v>
      </c>
      <c r="FI70">
        <v>420</v>
      </c>
      <c r="FJ70">
        <v>32</v>
      </c>
      <c r="FK70">
        <v>0.3</v>
      </c>
      <c r="FL70">
        <v>0.13</v>
      </c>
      <c r="FM70">
        <v>1.5114785</v>
      </c>
      <c r="FN70">
        <v>-0.248302063789871</v>
      </c>
      <c r="FO70">
        <v>0.0255770067199037</v>
      </c>
      <c r="FP70">
        <v>1</v>
      </c>
      <c r="FQ70">
        <v>1</v>
      </c>
      <c r="FR70">
        <v>1</v>
      </c>
      <c r="FS70" t="s">
        <v>410</v>
      </c>
      <c r="FT70">
        <v>2.97219</v>
      </c>
      <c r="FU70">
        <v>2.75353</v>
      </c>
      <c r="FV70">
        <v>0.150463</v>
      </c>
      <c r="FW70">
        <v>0.155185</v>
      </c>
      <c r="FX70">
        <v>0.104917</v>
      </c>
      <c r="FY70">
        <v>0.101706</v>
      </c>
      <c r="FZ70">
        <v>33010.5</v>
      </c>
      <c r="GA70">
        <v>35755.8</v>
      </c>
      <c r="GB70">
        <v>35219.3</v>
      </c>
      <c r="GC70">
        <v>38391.7</v>
      </c>
      <c r="GD70">
        <v>44669</v>
      </c>
      <c r="GE70">
        <v>49794.1</v>
      </c>
      <c r="GF70">
        <v>55017.9</v>
      </c>
      <c r="GG70">
        <v>61560.4</v>
      </c>
      <c r="GH70">
        <v>1.96917</v>
      </c>
      <c r="GI70">
        <v>1.81215</v>
      </c>
      <c r="GJ70">
        <v>0.0964254</v>
      </c>
      <c r="GK70">
        <v>0</v>
      </c>
      <c r="GL70">
        <v>26.0088</v>
      </c>
      <c r="GM70">
        <v>999.9</v>
      </c>
      <c r="GN70">
        <v>54.419</v>
      </c>
      <c r="GO70">
        <v>32.378</v>
      </c>
      <c r="GP70">
        <v>29.2331</v>
      </c>
      <c r="GQ70">
        <v>56.0902</v>
      </c>
      <c r="GR70">
        <v>48.0369</v>
      </c>
      <c r="GS70">
        <v>1</v>
      </c>
      <c r="GT70">
        <v>0.0674212</v>
      </c>
      <c r="GU70">
        <v>2.3286</v>
      </c>
      <c r="GV70">
        <v>20.0984</v>
      </c>
      <c r="GW70">
        <v>5.19588</v>
      </c>
      <c r="GX70">
        <v>12.0043</v>
      </c>
      <c r="GY70">
        <v>4.9752</v>
      </c>
      <c r="GZ70">
        <v>3.29365</v>
      </c>
      <c r="HA70">
        <v>9999</v>
      </c>
      <c r="HB70">
        <v>9999</v>
      </c>
      <c r="HC70">
        <v>9999</v>
      </c>
      <c r="HD70">
        <v>999.9</v>
      </c>
      <c r="HE70">
        <v>1.86356</v>
      </c>
      <c r="HF70">
        <v>1.86844</v>
      </c>
      <c r="HG70">
        <v>1.86825</v>
      </c>
      <c r="HH70">
        <v>1.86935</v>
      </c>
      <c r="HI70">
        <v>1.87012</v>
      </c>
      <c r="HJ70">
        <v>1.86619</v>
      </c>
      <c r="HK70">
        <v>1.86724</v>
      </c>
      <c r="HL70">
        <v>1.86862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9.193</v>
      </c>
      <c r="IA70">
        <v>0.5046</v>
      </c>
      <c r="IB70">
        <v>4.00718980108695</v>
      </c>
      <c r="IC70">
        <v>0.0057595372652325</v>
      </c>
      <c r="ID70">
        <v>9.86007892650461e-07</v>
      </c>
      <c r="IE70">
        <v>-6.54605500343952e-10</v>
      </c>
      <c r="IF70">
        <v>-0.00447537401453317</v>
      </c>
      <c r="IG70">
        <v>-0.0225030831772305</v>
      </c>
      <c r="IH70">
        <v>0.00251729176796863</v>
      </c>
      <c r="II70">
        <v>-2.92013266862578e-05</v>
      </c>
      <c r="IJ70">
        <v>-3</v>
      </c>
      <c r="IK70">
        <v>1614</v>
      </c>
      <c r="IL70">
        <v>1</v>
      </c>
      <c r="IM70">
        <v>27</v>
      </c>
      <c r="IN70">
        <v>122.5</v>
      </c>
      <c r="IO70">
        <v>122.7</v>
      </c>
      <c r="IP70">
        <v>1.90918</v>
      </c>
      <c r="IQ70">
        <v>2.63062</v>
      </c>
      <c r="IR70">
        <v>1.54785</v>
      </c>
      <c r="IS70">
        <v>2.30103</v>
      </c>
      <c r="IT70">
        <v>1.34644</v>
      </c>
      <c r="IU70">
        <v>2.32178</v>
      </c>
      <c r="IV70">
        <v>38.379</v>
      </c>
      <c r="IW70">
        <v>24.0175</v>
      </c>
      <c r="IX70">
        <v>18</v>
      </c>
      <c r="IY70">
        <v>501.496</v>
      </c>
      <c r="IZ70">
        <v>401.098</v>
      </c>
      <c r="JA70">
        <v>23.3545</v>
      </c>
      <c r="JB70">
        <v>28.019</v>
      </c>
      <c r="JC70">
        <v>30.0004</v>
      </c>
      <c r="JD70">
        <v>27.9223</v>
      </c>
      <c r="JE70">
        <v>27.8605</v>
      </c>
      <c r="JF70">
        <v>38.2601</v>
      </c>
      <c r="JG70">
        <v>30.0359</v>
      </c>
      <c r="JH70">
        <v>91.803</v>
      </c>
      <c r="JI70">
        <v>23.2966</v>
      </c>
      <c r="JJ70">
        <v>904.19</v>
      </c>
      <c r="JK70">
        <v>23.1434</v>
      </c>
      <c r="JL70">
        <v>102.086</v>
      </c>
      <c r="JM70">
        <v>102.48</v>
      </c>
    </row>
    <row r="71" spans="1:273">
      <c r="A71">
        <v>55</v>
      </c>
      <c r="B71">
        <v>1510789082.6</v>
      </c>
      <c r="C71">
        <v>362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1510789074.81429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916.616280489677</v>
      </c>
      <c r="AK71">
        <v>892.7302</v>
      </c>
      <c r="AL71">
        <v>3.39810429016</v>
      </c>
      <c r="AM71">
        <v>64.1108677016949</v>
      </c>
      <c r="AN71">
        <f>(AP71 - AO71 + DI71*1E3/(8.314*(DK71+273.15)) * AR71/DH71 * AQ71) * DH71/(100*CV71) * 1000/(1000 - AP71)</f>
        <v>0</v>
      </c>
      <c r="AO71">
        <v>23.1151491174587</v>
      </c>
      <c r="AP71">
        <v>24.5438139393939</v>
      </c>
      <c r="AQ71">
        <v>-0.00231575046091193</v>
      </c>
      <c r="AR71">
        <v>117.015588663011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2.7</v>
      </c>
      <c r="CW71">
        <v>0.5</v>
      </c>
      <c r="CX71" t="s">
        <v>408</v>
      </c>
      <c r="CY71">
        <v>2</v>
      </c>
      <c r="CZ71" t="b">
        <v>1</v>
      </c>
      <c r="DA71">
        <v>1510789074.81429</v>
      </c>
      <c r="DB71">
        <v>846.455214285714</v>
      </c>
      <c r="DC71">
        <v>878.388392857143</v>
      </c>
      <c r="DD71">
        <v>24.5833142857143</v>
      </c>
      <c r="DE71">
        <v>23.1138464285714</v>
      </c>
      <c r="DF71">
        <v>837.318678571429</v>
      </c>
      <c r="DG71">
        <v>24.0778392857143</v>
      </c>
      <c r="DH71">
        <v>500.082714285714</v>
      </c>
      <c r="DI71">
        <v>90.8169892857143</v>
      </c>
      <c r="DJ71">
        <v>0.0999297928571429</v>
      </c>
      <c r="DK71">
        <v>26.8241</v>
      </c>
      <c r="DL71">
        <v>27.5997714285714</v>
      </c>
      <c r="DM71">
        <v>999.9</v>
      </c>
      <c r="DN71">
        <v>0</v>
      </c>
      <c r="DO71">
        <v>0</v>
      </c>
      <c r="DP71">
        <v>9998.78678571428</v>
      </c>
      <c r="DQ71">
        <v>0</v>
      </c>
      <c r="DR71">
        <v>3.30984</v>
      </c>
      <c r="DS71">
        <v>-31.9331035714286</v>
      </c>
      <c r="DT71">
        <v>867.788035714286</v>
      </c>
      <c r="DU71">
        <v>899.171785714286</v>
      </c>
      <c r="DV71">
        <v>1.46945964285714</v>
      </c>
      <c r="DW71">
        <v>878.388392857143</v>
      </c>
      <c r="DX71">
        <v>23.1138464285714</v>
      </c>
      <c r="DY71">
        <v>2.23258321428571</v>
      </c>
      <c r="DZ71">
        <v>2.09913107142857</v>
      </c>
      <c r="EA71">
        <v>19.1980392857143</v>
      </c>
      <c r="EB71">
        <v>18.2125928571429</v>
      </c>
      <c r="EC71">
        <v>1999.96392857143</v>
      </c>
      <c r="ED71">
        <v>0.979999607142857</v>
      </c>
      <c r="EE71">
        <v>0.0200003857142857</v>
      </c>
      <c r="EF71">
        <v>0</v>
      </c>
      <c r="EG71">
        <v>2.19162142857143</v>
      </c>
      <c r="EH71">
        <v>0</v>
      </c>
      <c r="EI71">
        <v>5837.85857142857</v>
      </c>
      <c r="EJ71">
        <v>17299.825</v>
      </c>
      <c r="EK71">
        <v>39.33675</v>
      </c>
      <c r="EL71">
        <v>39.8816428571428</v>
      </c>
      <c r="EM71">
        <v>39.062</v>
      </c>
      <c r="EN71">
        <v>38.6427142857143</v>
      </c>
      <c r="EO71">
        <v>38.6759285714286</v>
      </c>
      <c r="EP71">
        <v>1959.96357142857</v>
      </c>
      <c r="EQ71">
        <v>40.0003571428571</v>
      </c>
      <c r="ER71">
        <v>0</v>
      </c>
      <c r="ES71">
        <v>1678812686</v>
      </c>
      <c r="ET71">
        <v>0</v>
      </c>
      <c r="EU71">
        <v>2.219144</v>
      </c>
      <c r="EV71">
        <v>-0.421230775227829</v>
      </c>
      <c r="EW71">
        <v>10.9553845948814</v>
      </c>
      <c r="EX71">
        <v>5838.0772</v>
      </c>
      <c r="EY71">
        <v>15</v>
      </c>
      <c r="EZ71">
        <v>0</v>
      </c>
      <c r="FA71" t="s">
        <v>409</v>
      </c>
      <c r="FB71">
        <v>1510781724.6</v>
      </c>
      <c r="FC71">
        <v>1510781718.6</v>
      </c>
      <c r="FD71">
        <v>0</v>
      </c>
      <c r="FE71">
        <v>0.193</v>
      </c>
      <c r="FF71">
        <v>0.167</v>
      </c>
      <c r="FG71">
        <v>6.707</v>
      </c>
      <c r="FH71">
        <v>0.869</v>
      </c>
      <c r="FI71">
        <v>420</v>
      </c>
      <c r="FJ71">
        <v>32</v>
      </c>
      <c r="FK71">
        <v>0.3</v>
      </c>
      <c r="FL71">
        <v>0.13</v>
      </c>
      <c r="FM71">
        <v>1.48916125</v>
      </c>
      <c r="FN71">
        <v>-0.347258273921202</v>
      </c>
      <c r="FO71">
        <v>0.0338378088968169</v>
      </c>
      <c r="FP71">
        <v>1</v>
      </c>
      <c r="FQ71">
        <v>1</v>
      </c>
      <c r="FR71">
        <v>1</v>
      </c>
      <c r="FS71" t="s">
        <v>410</v>
      </c>
      <c r="FT71">
        <v>2.97204</v>
      </c>
      <c r="FU71">
        <v>2.75402</v>
      </c>
      <c r="FV71">
        <v>0.152395</v>
      </c>
      <c r="FW71">
        <v>0.157073</v>
      </c>
      <c r="FX71">
        <v>0.104849</v>
      </c>
      <c r="FY71">
        <v>0.101712</v>
      </c>
      <c r="FZ71">
        <v>32935.1</v>
      </c>
      <c r="GA71">
        <v>35675.5</v>
      </c>
      <c r="GB71">
        <v>35219</v>
      </c>
      <c r="GC71">
        <v>38391.2</v>
      </c>
      <c r="GD71">
        <v>44672.3</v>
      </c>
      <c r="GE71">
        <v>49793.2</v>
      </c>
      <c r="GF71">
        <v>55017.6</v>
      </c>
      <c r="GG71">
        <v>61559.6</v>
      </c>
      <c r="GH71">
        <v>1.9691</v>
      </c>
      <c r="GI71">
        <v>1.81195</v>
      </c>
      <c r="GJ71">
        <v>0.0949502</v>
      </c>
      <c r="GK71">
        <v>0</v>
      </c>
      <c r="GL71">
        <v>26.0159</v>
      </c>
      <c r="GM71">
        <v>999.9</v>
      </c>
      <c r="GN71">
        <v>54.419</v>
      </c>
      <c r="GO71">
        <v>32.378</v>
      </c>
      <c r="GP71">
        <v>29.233</v>
      </c>
      <c r="GQ71">
        <v>55.6202</v>
      </c>
      <c r="GR71">
        <v>48.4415</v>
      </c>
      <c r="GS71">
        <v>1</v>
      </c>
      <c r="GT71">
        <v>0.067627</v>
      </c>
      <c r="GU71">
        <v>2.30592</v>
      </c>
      <c r="GV71">
        <v>20.099</v>
      </c>
      <c r="GW71">
        <v>5.19588</v>
      </c>
      <c r="GX71">
        <v>12.0041</v>
      </c>
      <c r="GY71">
        <v>4.9753</v>
      </c>
      <c r="GZ71">
        <v>3.2936</v>
      </c>
      <c r="HA71">
        <v>9999</v>
      </c>
      <c r="HB71">
        <v>9999</v>
      </c>
      <c r="HC71">
        <v>9999</v>
      </c>
      <c r="HD71">
        <v>999.9</v>
      </c>
      <c r="HE71">
        <v>1.86357</v>
      </c>
      <c r="HF71">
        <v>1.86844</v>
      </c>
      <c r="HG71">
        <v>1.86825</v>
      </c>
      <c r="HH71">
        <v>1.86935</v>
      </c>
      <c r="HI71">
        <v>1.87012</v>
      </c>
      <c r="HJ71">
        <v>1.86619</v>
      </c>
      <c r="HK71">
        <v>1.86725</v>
      </c>
      <c r="HL71">
        <v>1.86862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9.293</v>
      </c>
      <c r="IA71">
        <v>0.5036</v>
      </c>
      <c r="IB71">
        <v>4.00718980108695</v>
      </c>
      <c r="IC71">
        <v>0.0057595372652325</v>
      </c>
      <c r="ID71">
        <v>9.86007892650461e-07</v>
      </c>
      <c r="IE71">
        <v>-6.54605500343952e-10</v>
      </c>
      <c r="IF71">
        <v>-0.00447537401453317</v>
      </c>
      <c r="IG71">
        <v>-0.0225030831772305</v>
      </c>
      <c r="IH71">
        <v>0.00251729176796863</v>
      </c>
      <c r="II71">
        <v>-2.92013266862578e-05</v>
      </c>
      <c r="IJ71">
        <v>-3</v>
      </c>
      <c r="IK71">
        <v>1614</v>
      </c>
      <c r="IL71">
        <v>1</v>
      </c>
      <c r="IM71">
        <v>27</v>
      </c>
      <c r="IN71">
        <v>122.6</v>
      </c>
      <c r="IO71">
        <v>122.7</v>
      </c>
      <c r="IP71">
        <v>1.93359</v>
      </c>
      <c r="IQ71">
        <v>2.61719</v>
      </c>
      <c r="IR71">
        <v>1.54785</v>
      </c>
      <c r="IS71">
        <v>2.30103</v>
      </c>
      <c r="IT71">
        <v>1.34644</v>
      </c>
      <c r="IU71">
        <v>2.36084</v>
      </c>
      <c r="IV71">
        <v>38.379</v>
      </c>
      <c r="IW71">
        <v>24.0262</v>
      </c>
      <c r="IX71">
        <v>18</v>
      </c>
      <c r="IY71">
        <v>501.483</v>
      </c>
      <c r="IZ71">
        <v>401.013</v>
      </c>
      <c r="JA71">
        <v>23.2465</v>
      </c>
      <c r="JB71">
        <v>28.023</v>
      </c>
      <c r="JC71">
        <v>30.0003</v>
      </c>
      <c r="JD71">
        <v>27.9264</v>
      </c>
      <c r="JE71">
        <v>27.8644</v>
      </c>
      <c r="JF71">
        <v>38.8311</v>
      </c>
      <c r="JG71">
        <v>30.0359</v>
      </c>
      <c r="JH71">
        <v>91.803</v>
      </c>
      <c r="JI71">
        <v>23.2093</v>
      </c>
      <c r="JJ71">
        <v>924.326</v>
      </c>
      <c r="JK71">
        <v>23.182</v>
      </c>
      <c r="JL71">
        <v>102.085</v>
      </c>
      <c r="JM71">
        <v>102.479</v>
      </c>
    </row>
    <row r="72" spans="1:273">
      <c r="A72">
        <v>56</v>
      </c>
      <c r="B72">
        <v>1510789087.6</v>
      </c>
      <c r="C72">
        <v>367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1510789080.1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933.037522549079</v>
      </c>
      <c r="AK72">
        <v>909.611054545454</v>
      </c>
      <c r="AL72">
        <v>3.34760463702094</v>
      </c>
      <c r="AM72">
        <v>64.1108677016949</v>
      </c>
      <c r="AN72">
        <f>(AP72 - AO72 + DI72*1E3/(8.314*(DK72+273.15)) * AR72/DH72 * AQ72) * DH72/(100*CV72) * 1000/(1000 - AP72)</f>
        <v>0</v>
      </c>
      <c r="AO72">
        <v>23.1172024867595</v>
      </c>
      <c r="AP72">
        <v>24.5247993939394</v>
      </c>
      <c r="AQ72">
        <v>-0.000856319330915986</v>
      </c>
      <c r="AR72">
        <v>117.015588663011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2.7</v>
      </c>
      <c r="CW72">
        <v>0.5</v>
      </c>
      <c r="CX72" t="s">
        <v>408</v>
      </c>
      <c r="CY72">
        <v>2</v>
      </c>
      <c r="CZ72" t="b">
        <v>1</v>
      </c>
      <c r="DA72">
        <v>1510789080.1</v>
      </c>
      <c r="DB72">
        <v>864.127592592593</v>
      </c>
      <c r="DC72">
        <v>895.894851851852</v>
      </c>
      <c r="DD72">
        <v>24.5549</v>
      </c>
      <c r="DE72">
        <v>23.1150148148148</v>
      </c>
      <c r="DF72">
        <v>854.885222222222</v>
      </c>
      <c r="DG72">
        <v>24.0507333333333</v>
      </c>
      <c r="DH72">
        <v>500.083222222222</v>
      </c>
      <c r="DI72">
        <v>90.8160481481482</v>
      </c>
      <c r="DJ72">
        <v>0.0999437296296296</v>
      </c>
      <c r="DK72">
        <v>26.809362962963</v>
      </c>
      <c r="DL72">
        <v>27.5819185185185</v>
      </c>
      <c r="DM72">
        <v>999.9</v>
      </c>
      <c r="DN72">
        <v>0</v>
      </c>
      <c r="DO72">
        <v>0</v>
      </c>
      <c r="DP72">
        <v>10003.8092592593</v>
      </c>
      <c r="DQ72">
        <v>0</v>
      </c>
      <c r="DR72">
        <v>3.30984</v>
      </c>
      <c r="DS72">
        <v>-31.7672185185185</v>
      </c>
      <c r="DT72">
        <v>885.880074074074</v>
      </c>
      <c r="DU72">
        <v>917.09362962963</v>
      </c>
      <c r="DV72">
        <v>1.43988259259259</v>
      </c>
      <c r="DW72">
        <v>895.894851851852</v>
      </c>
      <c r="DX72">
        <v>23.1150148148148</v>
      </c>
      <c r="DY72">
        <v>2.22997962962963</v>
      </c>
      <c r="DZ72">
        <v>2.09921481481481</v>
      </c>
      <c r="EA72">
        <v>19.1793259259259</v>
      </c>
      <c r="EB72">
        <v>18.2132259259259</v>
      </c>
      <c r="EC72">
        <v>1999.97703703704</v>
      </c>
      <c r="ED72">
        <v>0.979999777777778</v>
      </c>
      <c r="EE72">
        <v>0.0200002037037037</v>
      </c>
      <c r="EF72">
        <v>0</v>
      </c>
      <c r="EG72">
        <v>2.22111851851852</v>
      </c>
      <c r="EH72">
        <v>0</v>
      </c>
      <c r="EI72">
        <v>5838.80185185185</v>
      </c>
      <c r="EJ72">
        <v>17299.9481481481</v>
      </c>
      <c r="EK72">
        <v>39.347</v>
      </c>
      <c r="EL72">
        <v>39.8818888888889</v>
      </c>
      <c r="EM72">
        <v>39.062</v>
      </c>
      <c r="EN72">
        <v>38.6502592592593</v>
      </c>
      <c r="EO72">
        <v>38.6824074074074</v>
      </c>
      <c r="EP72">
        <v>1959.97666666667</v>
      </c>
      <c r="EQ72">
        <v>40.0003703703704</v>
      </c>
      <c r="ER72">
        <v>0</v>
      </c>
      <c r="ES72">
        <v>1678812690.8</v>
      </c>
      <c r="ET72">
        <v>0</v>
      </c>
      <c r="EU72">
        <v>2.221452</v>
      </c>
      <c r="EV72">
        <v>-0.0383692426515489</v>
      </c>
      <c r="EW72">
        <v>8.70538464670528</v>
      </c>
      <c r="EX72">
        <v>5838.9148</v>
      </c>
      <c r="EY72">
        <v>15</v>
      </c>
      <c r="EZ72">
        <v>0</v>
      </c>
      <c r="FA72" t="s">
        <v>409</v>
      </c>
      <c r="FB72">
        <v>1510781724.6</v>
      </c>
      <c r="FC72">
        <v>1510781718.6</v>
      </c>
      <c r="FD72">
        <v>0</v>
      </c>
      <c r="FE72">
        <v>0.193</v>
      </c>
      <c r="FF72">
        <v>0.167</v>
      </c>
      <c r="FG72">
        <v>6.707</v>
      </c>
      <c r="FH72">
        <v>0.869</v>
      </c>
      <c r="FI72">
        <v>420</v>
      </c>
      <c r="FJ72">
        <v>32</v>
      </c>
      <c r="FK72">
        <v>0.3</v>
      </c>
      <c r="FL72">
        <v>0.13</v>
      </c>
      <c r="FM72">
        <v>1.46175775</v>
      </c>
      <c r="FN72">
        <v>-0.346436060037527</v>
      </c>
      <c r="FO72">
        <v>0.0334961119003012</v>
      </c>
      <c r="FP72">
        <v>1</v>
      </c>
      <c r="FQ72">
        <v>1</v>
      </c>
      <c r="FR72">
        <v>1</v>
      </c>
      <c r="FS72" t="s">
        <v>410</v>
      </c>
      <c r="FT72">
        <v>2.97203</v>
      </c>
      <c r="FU72">
        <v>2.75383</v>
      </c>
      <c r="FV72">
        <v>0.154273</v>
      </c>
      <c r="FW72">
        <v>0.158823</v>
      </c>
      <c r="FX72">
        <v>0.104793</v>
      </c>
      <c r="FY72">
        <v>0.101715</v>
      </c>
      <c r="FZ72">
        <v>32862.2</v>
      </c>
      <c r="GA72">
        <v>35601.2</v>
      </c>
      <c r="GB72">
        <v>35219</v>
      </c>
      <c r="GC72">
        <v>38391</v>
      </c>
      <c r="GD72">
        <v>44675.2</v>
      </c>
      <c r="GE72">
        <v>49792.9</v>
      </c>
      <c r="GF72">
        <v>55017.7</v>
      </c>
      <c r="GG72">
        <v>61559.3</v>
      </c>
      <c r="GH72">
        <v>1.96903</v>
      </c>
      <c r="GI72">
        <v>1.81175</v>
      </c>
      <c r="GJ72">
        <v>0.0942945</v>
      </c>
      <c r="GK72">
        <v>0</v>
      </c>
      <c r="GL72">
        <v>26.0215</v>
      </c>
      <c r="GM72">
        <v>999.9</v>
      </c>
      <c r="GN72">
        <v>54.371</v>
      </c>
      <c r="GO72">
        <v>32.398</v>
      </c>
      <c r="GP72">
        <v>29.2393</v>
      </c>
      <c r="GQ72">
        <v>55.8102</v>
      </c>
      <c r="GR72">
        <v>48.5978</v>
      </c>
      <c r="GS72">
        <v>1</v>
      </c>
      <c r="GT72">
        <v>0.0677312</v>
      </c>
      <c r="GU72">
        <v>2.25794</v>
      </c>
      <c r="GV72">
        <v>20.0998</v>
      </c>
      <c r="GW72">
        <v>5.19618</v>
      </c>
      <c r="GX72">
        <v>12.0043</v>
      </c>
      <c r="GY72">
        <v>4.97535</v>
      </c>
      <c r="GZ72">
        <v>3.29383</v>
      </c>
      <c r="HA72">
        <v>9999</v>
      </c>
      <c r="HB72">
        <v>9999</v>
      </c>
      <c r="HC72">
        <v>9999</v>
      </c>
      <c r="HD72">
        <v>999.9</v>
      </c>
      <c r="HE72">
        <v>1.86357</v>
      </c>
      <c r="HF72">
        <v>1.86844</v>
      </c>
      <c r="HG72">
        <v>1.86823</v>
      </c>
      <c r="HH72">
        <v>1.86935</v>
      </c>
      <c r="HI72">
        <v>1.87012</v>
      </c>
      <c r="HJ72">
        <v>1.86621</v>
      </c>
      <c r="HK72">
        <v>1.86723</v>
      </c>
      <c r="HL72">
        <v>1.86862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9.39</v>
      </c>
      <c r="IA72">
        <v>0.5027</v>
      </c>
      <c r="IB72">
        <v>4.00718980108695</v>
      </c>
      <c r="IC72">
        <v>0.0057595372652325</v>
      </c>
      <c r="ID72">
        <v>9.86007892650461e-07</v>
      </c>
      <c r="IE72">
        <v>-6.54605500343952e-10</v>
      </c>
      <c r="IF72">
        <v>-0.00447537401453317</v>
      </c>
      <c r="IG72">
        <v>-0.0225030831772305</v>
      </c>
      <c r="IH72">
        <v>0.00251729176796863</v>
      </c>
      <c r="II72">
        <v>-2.92013266862578e-05</v>
      </c>
      <c r="IJ72">
        <v>-3</v>
      </c>
      <c r="IK72">
        <v>1614</v>
      </c>
      <c r="IL72">
        <v>1</v>
      </c>
      <c r="IM72">
        <v>27</v>
      </c>
      <c r="IN72">
        <v>122.7</v>
      </c>
      <c r="IO72">
        <v>122.8</v>
      </c>
      <c r="IP72">
        <v>1.96411</v>
      </c>
      <c r="IQ72">
        <v>2.60986</v>
      </c>
      <c r="IR72">
        <v>1.54785</v>
      </c>
      <c r="IS72">
        <v>2.30225</v>
      </c>
      <c r="IT72">
        <v>1.34644</v>
      </c>
      <c r="IU72">
        <v>2.46094</v>
      </c>
      <c r="IV72">
        <v>38.379</v>
      </c>
      <c r="IW72">
        <v>24.0262</v>
      </c>
      <c r="IX72">
        <v>18</v>
      </c>
      <c r="IY72">
        <v>501.46</v>
      </c>
      <c r="IZ72">
        <v>400.929</v>
      </c>
      <c r="JA72">
        <v>23.1616</v>
      </c>
      <c r="JB72">
        <v>28.0267</v>
      </c>
      <c r="JC72">
        <v>30.0001</v>
      </c>
      <c r="JD72">
        <v>27.9294</v>
      </c>
      <c r="JE72">
        <v>27.8682</v>
      </c>
      <c r="JF72">
        <v>39.3684</v>
      </c>
      <c r="JG72">
        <v>30.0359</v>
      </c>
      <c r="JH72">
        <v>91.803</v>
      </c>
      <c r="JI72">
        <v>23.1385</v>
      </c>
      <c r="JJ72">
        <v>937.914</v>
      </c>
      <c r="JK72">
        <v>23.2266</v>
      </c>
      <c r="JL72">
        <v>102.085</v>
      </c>
      <c r="JM72">
        <v>102.478</v>
      </c>
    </row>
    <row r="73" spans="1:273">
      <c r="A73">
        <v>57</v>
      </c>
      <c r="B73">
        <v>1510789092.6</v>
      </c>
      <c r="C73">
        <v>372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1510789084.81429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949.516415951563</v>
      </c>
      <c r="AK73">
        <v>926.163109090909</v>
      </c>
      <c r="AL73">
        <v>3.31101063377672</v>
      </c>
      <c r="AM73">
        <v>64.1108677016949</v>
      </c>
      <c r="AN73">
        <f>(AP73 - AO73 + DI73*1E3/(8.314*(DK73+273.15)) * AR73/DH73 * AQ73) * DH73/(100*CV73) * 1000/(1000 - AP73)</f>
        <v>0</v>
      </c>
      <c r="AO73">
        <v>23.1197750634992</v>
      </c>
      <c r="AP73">
        <v>24.5104193939394</v>
      </c>
      <c r="AQ73">
        <v>-0.000391063738868581</v>
      </c>
      <c r="AR73">
        <v>117.015588663011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2.7</v>
      </c>
      <c r="CW73">
        <v>0.5</v>
      </c>
      <c r="CX73" t="s">
        <v>408</v>
      </c>
      <c r="CY73">
        <v>2</v>
      </c>
      <c r="CZ73" t="b">
        <v>1</v>
      </c>
      <c r="DA73">
        <v>1510789084.81429</v>
      </c>
      <c r="DB73">
        <v>879.709964285714</v>
      </c>
      <c r="DC73">
        <v>911.234535714286</v>
      </c>
      <c r="DD73">
        <v>24.5351535714286</v>
      </c>
      <c r="DE73">
        <v>23.1164892857143</v>
      </c>
      <c r="DF73">
        <v>870.374607142857</v>
      </c>
      <c r="DG73">
        <v>24.0318857142857</v>
      </c>
      <c r="DH73">
        <v>500.076</v>
      </c>
      <c r="DI73">
        <v>90.8158535714286</v>
      </c>
      <c r="DJ73">
        <v>0.0998673035714286</v>
      </c>
      <c r="DK73">
        <v>26.7971428571429</v>
      </c>
      <c r="DL73">
        <v>27.5654607142857</v>
      </c>
      <c r="DM73">
        <v>999.9</v>
      </c>
      <c r="DN73">
        <v>0</v>
      </c>
      <c r="DO73">
        <v>0</v>
      </c>
      <c r="DP73">
        <v>10010.3246428571</v>
      </c>
      <c r="DQ73">
        <v>0</v>
      </c>
      <c r="DR73">
        <v>3.30984</v>
      </c>
      <c r="DS73">
        <v>-31.5245857142857</v>
      </c>
      <c r="DT73">
        <v>901.836428571429</v>
      </c>
      <c r="DU73">
        <v>932.797642857143</v>
      </c>
      <c r="DV73">
        <v>1.4186625</v>
      </c>
      <c r="DW73">
        <v>911.234535714286</v>
      </c>
      <c r="DX73">
        <v>23.1164892857143</v>
      </c>
      <c r="DY73">
        <v>2.22818178571429</v>
      </c>
      <c r="DZ73">
        <v>2.09934357142857</v>
      </c>
      <c r="EA73">
        <v>19.1663785714286</v>
      </c>
      <c r="EB73">
        <v>18.2142035714286</v>
      </c>
      <c r="EC73">
        <v>1999.99178571429</v>
      </c>
      <c r="ED73">
        <v>0.979999607142857</v>
      </c>
      <c r="EE73">
        <v>0.0200003857142857</v>
      </c>
      <c r="EF73">
        <v>0</v>
      </c>
      <c r="EG73">
        <v>2.24865</v>
      </c>
      <c r="EH73">
        <v>0</v>
      </c>
      <c r="EI73">
        <v>5839.2</v>
      </c>
      <c r="EJ73">
        <v>17300.0714285714</v>
      </c>
      <c r="EK73">
        <v>39.3615</v>
      </c>
      <c r="EL73">
        <v>39.8882857142857</v>
      </c>
      <c r="EM73">
        <v>39.06875</v>
      </c>
      <c r="EN73">
        <v>38.6648571428571</v>
      </c>
      <c r="EO73">
        <v>38.687</v>
      </c>
      <c r="EP73">
        <v>1959.99035714286</v>
      </c>
      <c r="EQ73">
        <v>40.0014285714286</v>
      </c>
      <c r="ER73">
        <v>0</v>
      </c>
      <c r="ES73">
        <v>1678812695.6</v>
      </c>
      <c r="ET73">
        <v>0</v>
      </c>
      <c r="EU73">
        <v>2.22284</v>
      </c>
      <c r="EV73">
        <v>0.186576919053081</v>
      </c>
      <c r="EW73">
        <v>5.03076922137784</v>
      </c>
      <c r="EX73">
        <v>5839.406</v>
      </c>
      <c r="EY73">
        <v>15</v>
      </c>
      <c r="EZ73">
        <v>0</v>
      </c>
      <c r="FA73" t="s">
        <v>409</v>
      </c>
      <c r="FB73">
        <v>1510781724.6</v>
      </c>
      <c r="FC73">
        <v>1510781718.6</v>
      </c>
      <c r="FD73">
        <v>0</v>
      </c>
      <c r="FE73">
        <v>0.193</v>
      </c>
      <c r="FF73">
        <v>0.167</v>
      </c>
      <c r="FG73">
        <v>6.707</v>
      </c>
      <c r="FH73">
        <v>0.869</v>
      </c>
      <c r="FI73">
        <v>420</v>
      </c>
      <c r="FJ73">
        <v>32</v>
      </c>
      <c r="FK73">
        <v>0.3</v>
      </c>
      <c r="FL73">
        <v>0.13</v>
      </c>
      <c r="FM73">
        <v>1.43529975</v>
      </c>
      <c r="FN73">
        <v>-0.281815497185742</v>
      </c>
      <c r="FO73">
        <v>0.0272536859422262</v>
      </c>
      <c r="FP73">
        <v>1</v>
      </c>
      <c r="FQ73">
        <v>1</v>
      </c>
      <c r="FR73">
        <v>1</v>
      </c>
      <c r="FS73" t="s">
        <v>410</v>
      </c>
      <c r="FT73">
        <v>2.97201</v>
      </c>
      <c r="FU73">
        <v>2.75377</v>
      </c>
      <c r="FV73">
        <v>0.156105</v>
      </c>
      <c r="FW73">
        <v>0.160615</v>
      </c>
      <c r="FX73">
        <v>0.104749</v>
      </c>
      <c r="FY73">
        <v>0.101739</v>
      </c>
      <c r="FZ73">
        <v>32790.9</v>
      </c>
      <c r="GA73">
        <v>35525.2</v>
      </c>
      <c r="GB73">
        <v>35218.9</v>
      </c>
      <c r="GC73">
        <v>38390.8</v>
      </c>
      <c r="GD73">
        <v>44677.5</v>
      </c>
      <c r="GE73">
        <v>49791.3</v>
      </c>
      <c r="GF73">
        <v>55017.7</v>
      </c>
      <c r="GG73">
        <v>61559</v>
      </c>
      <c r="GH73">
        <v>1.9688</v>
      </c>
      <c r="GI73">
        <v>1.812</v>
      </c>
      <c r="GJ73">
        <v>0.091821</v>
      </c>
      <c r="GK73">
        <v>0</v>
      </c>
      <c r="GL73">
        <v>26.0269</v>
      </c>
      <c r="GM73">
        <v>999.9</v>
      </c>
      <c r="GN73">
        <v>54.371</v>
      </c>
      <c r="GO73">
        <v>32.398</v>
      </c>
      <c r="GP73">
        <v>29.2387</v>
      </c>
      <c r="GQ73">
        <v>55.8502</v>
      </c>
      <c r="GR73">
        <v>48.2091</v>
      </c>
      <c r="GS73">
        <v>1</v>
      </c>
      <c r="GT73">
        <v>0.0679421</v>
      </c>
      <c r="GU73">
        <v>2.22144</v>
      </c>
      <c r="GV73">
        <v>20.1001</v>
      </c>
      <c r="GW73">
        <v>5.19543</v>
      </c>
      <c r="GX73">
        <v>12.0041</v>
      </c>
      <c r="GY73">
        <v>4.97445</v>
      </c>
      <c r="GZ73">
        <v>3.2936</v>
      </c>
      <c r="HA73">
        <v>9999</v>
      </c>
      <c r="HB73">
        <v>9999</v>
      </c>
      <c r="HC73">
        <v>9999</v>
      </c>
      <c r="HD73">
        <v>999.9</v>
      </c>
      <c r="HE73">
        <v>1.86357</v>
      </c>
      <c r="HF73">
        <v>1.86844</v>
      </c>
      <c r="HG73">
        <v>1.86823</v>
      </c>
      <c r="HH73">
        <v>1.86935</v>
      </c>
      <c r="HI73">
        <v>1.87013</v>
      </c>
      <c r="HJ73">
        <v>1.86619</v>
      </c>
      <c r="HK73">
        <v>1.86722</v>
      </c>
      <c r="HL73">
        <v>1.86859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9.486</v>
      </c>
      <c r="IA73">
        <v>0.5021</v>
      </c>
      <c r="IB73">
        <v>4.00718980108695</v>
      </c>
      <c r="IC73">
        <v>0.0057595372652325</v>
      </c>
      <c r="ID73">
        <v>9.86007892650461e-07</v>
      </c>
      <c r="IE73">
        <v>-6.54605500343952e-10</v>
      </c>
      <c r="IF73">
        <v>-0.00447537401453317</v>
      </c>
      <c r="IG73">
        <v>-0.0225030831772305</v>
      </c>
      <c r="IH73">
        <v>0.00251729176796863</v>
      </c>
      <c r="II73">
        <v>-2.92013266862578e-05</v>
      </c>
      <c r="IJ73">
        <v>-3</v>
      </c>
      <c r="IK73">
        <v>1614</v>
      </c>
      <c r="IL73">
        <v>1</v>
      </c>
      <c r="IM73">
        <v>27</v>
      </c>
      <c r="IN73">
        <v>122.8</v>
      </c>
      <c r="IO73">
        <v>122.9</v>
      </c>
      <c r="IP73">
        <v>1.99097</v>
      </c>
      <c r="IQ73">
        <v>2.61719</v>
      </c>
      <c r="IR73">
        <v>1.54785</v>
      </c>
      <c r="IS73">
        <v>2.30103</v>
      </c>
      <c r="IT73">
        <v>1.34644</v>
      </c>
      <c r="IU73">
        <v>2.44019</v>
      </c>
      <c r="IV73">
        <v>38.379</v>
      </c>
      <c r="IW73">
        <v>24.0262</v>
      </c>
      <c r="IX73">
        <v>18</v>
      </c>
      <c r="IY73">
        <v>501.347</v>
      </c>
      <c r="IZ73">
        <v>401.096</v>
      </c>
      <c r="JA73">
        <v>23.0964</v>
      </c>
      <c r="JB73">
        <v>28.0309</v>
      </c>
      <c r="JC73">
        <v>30.0002</v>
      </c>
      <c r="JD73">
        <v>27.9336</v>
      </c>
      <c r="JE73">
        <v>27.8723</v>
      </c>
      <c r="JF73">
        <v>39.9704</v>
      </c>
      <c r="JG73">
        <v>29.7382</v>
      </c>
      <c r="JH73">
        <v>91.803</v>
      </c>
      <c r="JI73">
        <v>23.0785</v>
      </c>
      <c r="JJ73">
        <v>958.214</v>
      </c>
      <c r="JK73">
        <v>23.2678</v>
      </c>
      <c r="JL73">
        <v>102.085</v>
      </c>
      <c r="JM73">
        <v>102.478</v>
      </c>
    </row>
    <row r="74" spans="1:273">
      <c r="A74">
        <v>58</v>
      </c>
      <c r="B74">
        <v>1510789097.6</v>
      </c>
      <c r="C74">
        <v>377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1510789090.1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966.524744288841</v>
      </c>
      <c r="AK74">
        <v>942.883890909091</v>
      </c>
      <c r="AL74">
        <v>3.37088737487052</v>
      </c>
      <c r="AM74">
        <v>64.1108677016949</v>
      </c>
      <c r="AN74">
        <f>(AP74 - AO74 + DI74*1E3/(8.314*(DK74+273.15)) * AR74/DH74 * AQ74) * DH74/(100*CV74) * 1000/(1000 - AP74)</f>
        <v>0</v>
      </c>
      <c r="AO74">
        <v>23.1524619275939</v>
      </c>
      <c r="AP74">
        <v>24.5027709090909</v>
      </c>
      <c r="AQ74">
        <v>-3.3279693044378e-05</v>
      </c>
      <c r="AR74">
        <v>117.015588663011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2.7</v>
      </c>
      <c r="CW74">
        <v>0.5</v>
      </c>
      <c r="CX74" t="s">
        <v>408</v>
      </c>
      <c r="CY74">
        <v>2</v>
      </c>
      <c r="CZ74" t="b">
        <v>1</v>
      </c>
      <c r="DA74">
        <v>1510789090.1</v>
      </c>
      <c r="DB74">
        <v>896.987</v>
      </c>
      <c r="DC74">
        <v>928.43162962963</v>
      </c>
      <c r="DD74">
        <v>24.5175888888889</v>
      </c>
      <c r="DE74">
        <v>23.1262074074074</v>
      </c>
      <c r="DF74">
        <v>887.549</v>
      </c>
      <c r="DG74">
        <v>24.0151296296296</v>
      </c>
      <c r="DH74">
        <v>500.094111111111</v>
      </c>
      <c r="DI74">
        <v>90.8158851851852</v>
      </c>
      <c r="DJ74">
        <v>0.100012862962963</v>
      </c>
      <c r="DK74">
        <v>26.781562962963</v>
      </c>
      <c r="DL74">
        <v>27.5483222222222</v>
      </c>
      <c r="DM74">
        <v>999.9</v>
      </c>
      <c r="DN74">
        <v>0</v>
      </c>
      <c r="DO74">
        <v>0</v>
      </c>
      <c r="DP74">
        <v>10007.167037037</v>
      </c>
      <c r="DQ74">
        <v>0</v>
      </c>
      <c r="DR74">
        <v>3.30713333333333</v>
      </c>
      <c r="DS74">
        <v>-31.4446481481481</v>
      </c>
      <c r="DT74">
        <v>919.531518518519</v>
      </c>
      <c r="DU74">
        <v>950.411296296296</v>
      </c>
      <c r="DV74">
        <v>1.39139259259259</v>
      </c>
      <c r="DW74">
        <v>928.43162962963</v>
      </c>
      <c r="DX74">
        <v>23.1262074074074</v>
      </c>
      <c r="DY74">
        <v>2.22658814814815</v>
      </c>
      <c r="DZ74">
        <v>2.10022592592593</v>
      </c>
      <c r="EA74">
        <v>19.1548962962963</v>
      </c>
      <c r="EB74">
        <v>18.2208962962963</v>
      </c>
      <c r="EC74">
        <v>1999.9862962963</v>
      </c>
      <c r="ED74">
        <v>0.979999555555555</v>
      </c>
      <c r="EE74">
        <v>0.0200004407407407</v>
      </c>
      <c r="EF74">
        <v>0</v>
      </c>
      <c r="EG74">
        <v>2.28218148148148</v>
      </c>
      <c r="EH74">
        <v>0</v>
      </c>
      <c r="EI74">
        <v>5839.45111111111</v>
      </c>
      <c r="EJ74">
        <v>17300.0296296296</v>
      </c>
      <c r="EK74">
        <v>39.375</v>
      </c>
      <c r="EL74">
        <v>39.8841851851852</v>
      </c>
      <c r="EM74">
        <v>39.0713333333333</v>
      </c>
      <c r="EN74">
        <v>38.6778148148148</v>
      </c>
      <c r="EO74">
        <v>38.687</v>
      </c>
      <c r="EP74">
        <v>1959.98481481481</v>
      </c>
      <c r="EQ74">
        <v>40.0014814814815</v>
      </c>
      <c r="ER74">
        <v>0</v>
      </c>
      <c r="ES74">
        <v>1678812701</v>
      </c>
      <c r="ET74">
        <v>0</v>
      </c>
      <c r="EU74">
        <v>2.24139615384615</v>
      </c>
      <c r="EV74">
        <v>-0.159319662172028</v>
      </c>
      <c r="EW74">
        <v>0.600683741563439</v>
      </c>
      <c r="EX74">
        <v>5839.57115384615</v>
      </c>
      <c r="EY74">
        <v>15</v>
      </c>
      <c r="EZ74">
        <v>0</v>
      </c>
      <c r="FA74" t="s">
        <v>409</v>
      </c>
      <c r="FB74">
        <v>1510781724.6</v>
      </c>
      <c r="FC74">
        <v>1510781718.6</v>
      </c>
      <c r="FD74">
        <v>0</v>
      </c>
      <c r="FE74">
        <v>0.193</v>
      </c>
      <c r="FF74">
        <v>0.167</v>
      </c>
      <c r="FG74">
        <v>6.707</v>
      </c>
      <c r="FH74">
        <v>0.869</v>
      </c>
      <c r="FI74">
        <v>420</v>
      </c>
      <c r="FJ74">
        <v>32</v>
      </c>
      <c r="FK74">
        <v>0.3</v>
      </c>
      <c r="FL74">
        <v>0.13</v>
      </c>
      <c r="FM74">
        <v>1.4098335</v>
      </c>
      <c r="FN74">
        <v>-0.291102889305818</v>
      </c>
      <c r="FO74">
        <v>0.0283541225000881</v>
      </c>
      <c r="FP74">
        <v>1</v>
      </c>
      <c r="FQ74">
        <v>1</v>
      </c>
      <c r="FR74">
        <v>1</v>
      </c>
      <c r="FS74" t="s">
        <v>410</v>
      </c>
      <c r="FT74">
        <v>2.97226</v>
      </c>
      <c r="FU74">
        <v>2.75407</v>
      </c>
      <c r="FV74">
        <v>0.157946</v>
      </c>
      <c r="FW74">
        <v>0.162554</v>
      </c>
      <c r="FX74">
        <v>0.104733</v>
      </c>
      <c r="FY74">
        <v>0.101837</v>
      </c>
      <c r="FZ74">
        <v>32719.4</v>
      </c>
      <c r="GA74">
        <v>35442.9</v>
      </c>
      <c r="GB74">
        <v>35219</v>
      </c>
      <c r="GC74">
        <v>38390.5</v>
      </c>
      <c r="GD74">
        <v>44678.4</v>
      </c>
      <c r="GE74">
        <v>49785.8</v>
      </c>
      <c r="GF74">
        <v>55017.8</v>
      </c>
      <c r="GG74">
        <v>61558.8</v>
      </c>
      <c r="GH74">
        <v>1.96905</v>
      </c>
      <c r="GI74">
        <v>1.81205</v>
      </c>
      <c r="GJ74">
        <v>0.0919178</v>
      </c>
      <c r="GK74">
        <v>0</v>
      </c>
      <c r="GL74">
        <v>26.0305</v>
      </c>
      <c r="GM74">
        <v>999.9</v>
      </c>
      <c r="GN74">
        <v>54.371</v>
      </c>
      <c r="GO74">
        <v>32.398</v>
      </c>
      <c r="GP74">
        <v>29.2416</v>
      </c>
      <c r="GQ74">
        <v>55.6502</v>
      </c>
      <c r="GR74">
        <v>47.9888</v>
      </c>
      <c r="GS74">
        <v>1</v>
      </c>
      <c r="GT74">
        <v>0.0680259</v>
      </c>
      <c r="GU74">
        <v>2.14469</v>
      </c>
      <c r="GV74">
        <v>20.1013</v>
      </c>
      <c r="GW74">
        <v>5.19603</v>
      </c>
      <c r="GX74">
        <v>12.0047</v>
      </c>
      <c r="GY74">
        <v>4.97515</v>
      </c>
      <c r="GZ74">
        <v>3.29363</v>
      </c>
      <c r="HA74">
        <v>9999</v>
      </c>
      <c r="HB74">
        <v>9999</v>
      </c>
      <c r="HC74">
        <v>9999</v>
      </c>
      <c r="HD74">
        <v>999.9</v>
      </c>
      <c r="HE74">
        <v>1.86357</v>
      </c>
      <c r="HF74">
        <v>1.86844</v>
      </c>
      <c r="HG74">
        <v>1.86823</v>
      </c>
      <c r="HH74">
        <v>1.86935</v>
      </c>
      <c r="HI74">
        <v>1.87013</v>
      </c>
      <c r="HJ74">
        <v>1.86621</v>
      </c>
      <c r="HK74">
        <v>1.86723</v>
      </c>
      <c r="HL74">
        <v>1.86862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9.583</v>
      </c>
      <c r="IA74">
        <v>0.5018</v>
      </c>
      <c r="IB74">
        <v>4.00718980108695</v>
      </c>
      <c r="IC74">
        <v>0.0057595372652325</v>
      </c>
      <c r="ID74">
        <v>9.86007892650461e-07</v>
      </c>
      <c r="IE74">
        <v>-6.54605500343952e-10</v>
      </c>
      <c r="IF74">
        <v>-0.00447537401453317</v>
      </c>
      <c r="IG74">
        <v>-0.0225030831772305</v>
      </c>
      <c r="IH74">
        <v>0.00251729176796863</v>
      </c>
      <c r="II74">
        <v>-2.92013266862578e-05</v>
      </c>
      <c r="IJ74">
        <v>-3</v>
      </c>
      <c r="IK74">
        <v>1614</v>
      </c>
      <c r="IL74">
        <v>1</v>
      </c>
      <c r="IM74">
        <v>27</v>
      </c>
      <c r="IN74">
        <v>122.9</v>
      </c>
      <c r="IO74">
        <v>123</v>
      </c>
      <c r="IP74">
        <v>2.02148</v>
      </c>
      <c r="IQ74">
        <v>2.62085</v>
      </c>
      <c r="IR74">
        <v>1.54785</v>
      </c>
      <c r="IS74">
        <v>2.30103</v>
      </c>
      <c r="IT74">
        <v>1.34644</v>
      </c>
      <c r="IU74">
        <v>2.34375</v>
      </c>
      <c r="IV74">
        <v>38.4034</v>
      </c>
      <c r="IW74">
        <v>24.0175</v>
      </c>
      <c r="IX74">
        <v>18</v>
      </c>
      <c r="IY74">
        <v>501.548</v>
      </c>
      <c r="IZ74">
        <v>401.151</v>
      </c>
      <c r="JA74">
        <v>23.0448</v>
      </c>
      <c r="JB74">
        <v>28.0349</v>
      </c>
      <c r="JC74">
        <v>30.0002</v>
      </c>
      <c r="JD74">
        <v>27.9376</v>
      </c>
      <c r="JE74">
        <v>27.8762</v>
      </c>
      <c r="JF74">
        <v>40.5023</v>
      </c>
      <c r="JG74">
        <v>29.4361</v>
      </c>
      <c r="JH74">
        <v>91.803</v>
      </c>
      <c r="JI74">
        <v>23.0447</v>
      </c>
      <c r="JJ74">
        <v>971.635</v>
      </c>
      <c r="JK74">
        <v>23.3069</v>
      </c>
      <c r="JL74">
        <v>102.085</v>
      </c>
      <c r="JM74">
        <v>102.477</v>
      </c>
    </row>
    <row r="75" spans="1:273">
      <c r="A75">
        <v>59</v>
      </c>
      <c r="B75">
        <v>1510789102.6</v>
      </c>
      <c r="C75">
        <v>382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1510789094.81429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984.243825680158</v>
      </c>
      <c r="AK75">
        <v>960.206666666667</v>
      </c>
      <c r="AL75">
        <v>3.45983336034684</v>
      </c>
      <c r="AM75">
        <v>64.1108677016949</v>
      </c>
      <c r="AN75">
        <f>(AP75 - AO75 + DI75*1E3/(8.314*(DK75+273.15)) * AR75/DH75 * AQ75) * DH75/(100*CV75) * 1000/(1000 - AP75)</f>
        <v>0</v>
      </c>
      <c r="AO75">
        <v>23.1842102306054</v>
      </c>
      <c r="AP75">
        <v>24.5107593939394</v>
      </c>
      <c r="AQ75">
        <v>0.000127016649852223</v>
      </c>
      <c r="AR75">
        <v>117.015588663011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2.7</v>
      </c>
      <c r="CW75">
        <v>0.5</v>
      </c>
      <c r="CX75" t="s">
        <v>408</v>
      </c>
      <c r="CY75">
        <v>2</v>
      </c>
      <c r="CZ75" t="b">
        <v>1</v>
      </c>
      <c r="DA75">
        <v>1510789094.81429</v>
      </c>
      <c r="DB75">
        <v>912.439071428572</v>
      </c>
      <c r="DC75">
        <v>944.103178571429</v>
      </c>
      <c r="DD75">
        <v>24.5098928571429</v>
      </c>
      <c r="DE75">
        <v>23.1446321428571</v>
      </c>
      <c r="DF75">
        <v>902.909642857143</v>
      </c>
      <c r="DG75">
        <v>24.0077928571429</v>
      </c>
      <c r="DH75">
        <v>500.100321428571</v>
      </c>
      <c r="DI75">
        <v>90.8148178571429</v>
      </c>
      <c r="DJ75">
        <v>0.100026242857143</v>
      </c>
      <c r="DK75">
        <v>26.770125</v>
      </c>
      <c r="DL75">
        <v>27.5364964285714</v>
      </c>
      <c r="DM75">
        <v>999.9</v>
      </c>
      <c r="DN75">
        <v>0</v>
      </c>
      <c r="DO75">
        <v>0</v>
      </c>
      <c r="DP75">
        <v>9994.99607142857</v>
      </c>
      <c r="DQ75">
        <v>0</v>
      </c>
      <c r="DR75">
        <v>3.29545857142857</v>
      </c>
      <c r="DS75">
        <v>-31.6641321428571</v>
      </c>
      <c r="DT75">
        <v>935.364678571429</v>
      </c>
      <c r="DU75">
        <v>966.472214285714</v>
      </c>
      <c r="DV75">
        <v>1.36527142857143</v>
      </c>
      <c r="DW75">
        <v>944.103178571429</v>
      </c>
      <c r="DX75">
        <v>23.1446321428571</v>
      </c>
      <c r="DY75">
        <v>2.22586357142857</v>
      </c>
      <c r="DZ75">
        <v>2.101875</v>
      </c>
      <c r="EA75">
        <v>19.1496714285714</v>
      </c>
      <c r="EB75">
        <v>18.2333964285714</v>
      </c>
      <c r="EC75">
        <v>2000.00714285714</v>
      </c>
      <c r="ED75">
        <v>0.979999928571429</v>
      </c>
      <c r="EE75">
        <v>0.0200000428571429</v>
      </c>
      <c r="EF75">
        <v>0</v>
      </c>
      <c r="EG75">
        <v>2.27159642857143</v>
      </c>
      <c r="EH75">
        <v>0</v>
      </c>
      <c r="EI75">
        <v>5839.52535714286</v>
      </c>
      <c r="EJ75">
        <v>17300.2214285714</v>
      </c>
      <c r="EK75">
        <v>39.375</v>
      </c>
      <c r="EL75">
        <v>39.8993571428571</v>
      </c>
      <c r="EM75">
        <v>39.0755</v>
      </c>
      <c r="EN75">
        <v>38.6825714285714</v>
      </c>
      <c r="EO75">
        <v>38.687</v>
      </c>
      <c r="EP75">
        <v>1960.00607142857</v>
      </c>
      <c r="EQ75">
        <v>40.0010714285714</v>
      </c>
      <c r="ER75">
        <v>0</v>
      </c>
      <c r="ES75">
        <v>1678812705.8</v>
      </c>
      <c r="ET75">
        <v>0</v>
      </c>
      <c r="EU75">
        <v>2.22803461538462</v>
      </c>
      <c r="EV75">
        <v>0.414574358588412</v>
      </c>
      <c r="EW75">
        <v>-1.9128205305757</v>
      </c>
      <c r="EX75">
        <v>5839.52346153846</v>
      </c>
      <c r="EY75">
        <v>15</v>
      </c>
      <c r="EZ75">
        <v>0</v>
      </c>
      <c r="FA75" t="s">
        <v>409</v>
      </c>
      <c r="FB75">
        <v>1510781724.6</v>
      </c>
      <c r="FC75">
        <v>1510781718.6</v>
      </c>
      <c r="FD75">
        <v>0</v>
      </c>
      <c r="FE75">
        <v>0.193</v>
      </c>
      <c r="FF75">
        <v>0.167</v>
      </c>
      <c r="FG75">
        <v>6.707</v>
      </c>
      <c r="FH75">
        <v>0.869</v>
      </c>
      <c r="FI75">
        <v>420</v>
      </c>
      <c r="FJ75">
        <v>32</v>
      </c>
      <c r="FK75">
        <v>0.3</v>
      </c>
      <c r="FL75">
        <v>0.13</v>
      </c>
      <c r="FM75">
        <v>1.37811275</v>
      </c>
      <c r="FN75">
        <v>-0.339841688555353</v>
      </c>
      <c r="FO75">
        <v>0.0330173913254439</v>
      </c>
      <c r="FP75">
        <v>1</v>
      </c>
      <c r="FQ75">
        <v>1</v>
      </c>
      <c r="FR75">
        <v>1</v>
      </c>
      <c r="FS75" t="s">
        <v>410</v>
      </c>
      <c r="FT75">
        <v>2.97198</v>
      </c>
      <c r="FU75">
        <v>2.75365</v>
      </c>
      <c r="FV75">
        <v>0.159815</v>
      </c>
      <c r="FW75">
        <v>0.164317</v>
      </c>
      <c r="FX75">
        <v>0.10475</v>
      </c>
      <c r="FY75">
        <v>0.101946</v>
      </c>
      <c r="FZ75">
        <v>32646.5</v>
      </c>
      <c r="GA75">
        <v>35367.8</v>
      </c>
      <c r="GB75">
        <v>35218.7</v>
      </c>
      <c r="GC75">
        <v>38390.1</v>
      </c>
      <c r="GD75">
        <v>44677.4</v>
      </c>
      <c r="GE75">
        <v>49779.1</v>
      </c>
      <c r="GF75">
        <v>55017.5</v>
      </c>
      <c r="GG75">
        <v>61557.9</v>
      </c>
      <c r="GH75">
        <v>1.96875</v>
      </c>
      <c r="GI75">
        <v>1.81222</v>
      </c>
      <c r="GJ75">
        <v>0.0898615</v>
      </c>
      <c r="GK75">
        <v>0</v>
      </c>
      <c r="GL75">
        <v>26.0332</v>
      </c>
      <c r="GM75">
        <v>999.9</v>
      </c>
      <c r="GN75">
        <v>54.346</v>
      </c>
      <c r="GO75">
        <v>32.398</v>
      </c>
      <c r="GP75">
        <v>29.2267</v>
      </c>
      <c r="GQ75">
        <v>55.8102</v>
      </c>
      <c r="GR75">
        <v>48.5657</v>
      </c>
      <c r="GS75">
        <v>1</v>
      </c>
      <c r="GT75">
        <v>0.0680793</v>
      </c>
      <c r="GU75">
        <v>2.09921</v>
      </c>
      <c r="GV75">
        <v>20.1019</v>
      </c>
      <c r="GW75">
        <v>5.19588</v>
      </c>
      <c r="GX75">
        <v>12.0049</v>
      </c>
      <c r="GY75">
        <v>4.9753</v>
      </c>
      <c r="GZ75">
        <v>3.29365</v>
      </c>
      <c r="HA75">
        <v>9999</v>
      </c>
      <c r="HB75">
        <v>9999</v>
      </c>
      <c r="HC75">
        <v>9999</v>
      </c>
      <c r="HD75">
        <v>999.9</v>
      </c>
      <c r="HE75">
        <v>1.86357</v>
      </c>
      <c r="HF75">
        <v>1.86844</v>
      </c>
      <c r="HG75">
        <v>1.86821</v>
      </c>
      <c r="HH75">
        <v>1.86935</v>
      </c>
      <c r="HI75">
        <v>1.87012</v>
      </c>
      <c r="HJ75">
        <v>1.86618</v>
      </c>
      <c r="HK75">
        <v>1.86725</v>
      </c>
      <c r="HL75">
        <v>1.8686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9.682</v>
      </c>
      <c r="IA75">
        <v>0.5022</v>
      </c>
      <c r="IB75">
        <v>4.00718980108695</v>
      </c>
      <c r="IC75">
        <v>0.0057595372652325</v>
      </c>
      <c r="ID75">
        <v>9.86007892650461e-07</v>
      </c>
      <c r="IE75">
        <v>-6.54605500343952e-10</v>
      </c>
      <c r="IF75">
        <v>-0.00447537401453317</v>
      </c>
      <c r="IG75">
        <v>-0.0225030831772305</v>
      </c>
      <c r="IH75">
        <v>0.00251729176796863</v>
      </c>
      <c r="II75">
        <v>-2.92013266862578e-05</v>
      </c>
      <c r="IJ75">
        <v>-3</v>
      </c>
      <c r="IK75">
        <v>1614</v>
      </c>
      <c r="IL75">
        <v>1</v>
      </c>
      <c r="IM75">
        <v>27</v>
      </c>
      <c r="IN75">
        <v>123</v>
      </c>
      <c r="IO75">
        <v>123.1</v>
      </c>
      <c r="IP75">
        <v>2.04712</v>
      </c>
      <c r="IQ75">
        <v>2.61475</v>
      </c>
      <c r="IR75">
        <v>1.54785</v>
      </c>
      <c r="IS75">
        <v>2.30103</v>
      </c>
      <c r="IT75">
        <v>1.34644</v>
      </c>
      <c r="IU75">
        <v>2.41089</v>
      </c>
      <c r="IV75">
        <v>38.4034</v>
      </c>
      <c r="IW75">
        <v>24.0262</v>
      </c>
      <c r="IX75">
        <v>18</v>
      </c>
      <c r="IY75">
        <v>501.382</v>
      </c>
      <c r="IZ75">
        <v>401.275</v>
      </c>
      <c r="JA75">
        <v>23.0157</v>
      </c>
      <c r="JB75">
        <v>28.0386</v>
      </c>
      <c r="JC75">
        <v>30.0002</v>
      </c>
      <c r="JD75">
        <v>27.9412</v>
      </c>
      <c r="JE75">
        <v>27.8799</v>
      </c>
      <c r="JF75">
        <v>41.0996</v>
      </c>
      <c r="JG75">
        <v>29.1355</v>
      </c>
      <c r="JH75">
        <v>91.803</v>
      </c>
      <c r="JI75">
        <v>23.0129</v>
      </c>
      <c r="JJ75">
        <v>991.869</v>
      </c>
      <c r="JK75">
        <v>23.3339</v>
      </c>
      <c r="JL75">
        <v>102.084</v>
      </c>
      <c r="JM75">
        <v>102.476</v>
      </c>
    </row>
    <row r="76" spans="1:273">
      <c r="A76">
        <v>60</v>
      </c>
      <c r="B76">
        <v>1510789107.6</v>
      </c>
      <c r="C76">
        <v>387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1510789100.1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1000.94566849249</v>
      </c>
      <c r="AK76">
        <v>977.116824242423</v>
      </c>
      <c r="AL76">
        <v>3.39085514784407</v>
      </c>
      <c r="AM76">
        <v>64.1108677016949</v>
      </c>
      <c r="AN76">
        <f>(AP76 - AO76 + DI76*1E3/(8.314*(DK76+273.15)) * AR76/DH76 * AQ76) * DH76/(100*CV76) * 1000/(1000 - AP76)</f>
        <v>0</v>
      </c>
      <c r="AO76">
        <v>23.24287696342</v>
      </c>
      <c r="AP76">
        <v>24.5288018181818</v>
      </c>
      <c r="AQ76">
        <v>0.000309254582764201</v>
      </c>
      <c r="AR76">
        <v>117.015588663011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2.7</v>
      </c>
      <c r="CW76">
        <v>0.5</v>
      </c>
      <c r="CX76" t="s">
        <v>408</v>
      </c>
      <c r="CY76">
        <v>2</v>
      </c>
      <c r="CZ76" t="b">
        <v>1</v>
      </c>
      <c r="DA76">
        <v>1510789100.1</v>
      </c>
      <c r="DB76">
        <v>929.882703703704</v>
      </c>
      <c r="DC76">
        <v>961.82962962963</v>
      </c>
      <c r="DD76">
        <v>24.5106740740741</v>
      </c>
      <c r="DE76">
        <v>23.1823111111111</v>
      </c>
      <c r="DF76">
        <v>920.250481481481</v>
      </c>
      <c r="DG76">
        <v>24.008537037037</v>
      </c>
      <c r="DH76">
        <v>500.101296296296</v>
      </c>
      <c r="DI76">
        <v>90.8140259259259</v>
      </c>
      <c r="DJ76">
        <v>0.100030318518519</v>
      </c>
      <c r="DK76">
        <v>26.7545444444444</v>
      </c>
      <c r="DL76">
        <v>27.5179185185185</v>
      </c>
      <c r="DM76">
        <v>999.9</v>
      </c>
      <c r="DN76">
        <v>0</v>
      </c>
      <c r="DO76">
        <v>0</v>
      </c>
      <c r="DP76">
        <v>9994.62740740741</v>
      </c>
      <c r="DQ76">
        <v>0</v>
      </c>
      <c r="DR76">
        <v>3.29206592592593</v>
      </c>
      <c r="DS76">
        <v>-31.9469666666667</v>
      </c>
      <c r="DT76">
        <v>953.247481481481</v>
      </c>
      <c r="DU76">
        <v>984.657148148148</v>
      </c>
      <c r="DV76">
        <v>1.32837259259259</v>
      </c>
      <c r="DW76">
        <v>961.82962962963</v>
      </c>
      <c r="DX76">
        <v>23.1823111111111</v>
      </c>
      <c r="DY76">
        <v>2.22591444444444</v>
      </c>
      <c r="DZ76">
        <v>2.10527814814815</v>
      </c>
      <c r="EA76">
        <v>19.1500481481481</v>
      </c>
      <c r="EB76">
        <v>18.2591703703704</v>
      </c>
      <c r="EC76">
        <v>1999.99666666667</v>
      </c>
      <c r="ED76">
        <v>0.980000111111111</v>
      </c>
      <c r="EE76">
        <v>0.0199998481481481</v>
      </c>
      <c r="EF76">
        <v>0</v>
      </c>
      <c r="EG76">
        <v>2.27344814814815</v>
      </c>
      <c r="EH76">
        <v>0</v>
      </c>
      <c r="EI76">
        <v>5839.4</v>
      </c>
      <c r="EJ76">
        <v>17300.137037037</v>
      </c>
      <c r="EK76">
        <v>39.375</v>
      </c>
      <c r="EL76">
        <v>39.9094444444444</v>
      </c>
      <c r="EM76">
        <v>39.09</v>
      </c>
      <c r="EN76">
        <v>38.6847037037037</v>
      </c>
      <c r="EO76">
        <v>38.687</v>
      </c>
      <c r="EP76">
        <v>1959.9962962963</v>
      </c>
      <c r="EQ76">
        <v>40.0003703703704</v>
      </c>
      <c r="ER76">
        <v>0</v>
      </c>
      <c r="ES76">
        <v>1678812710.6</v>
      </c>
      <c r="ET76">
        <v>0</v>
      </c>
      <c r="EU76">
        <v>2.24015769230769</v>
      </c>
      <c r="EV76">
        <v>0.754307682201005</v>
      </c>
      <c r="EW76">
        <v>-3.11521367412848</v>
      </c>
      <c r="EX76">
        <v>5839.44538461538</v>
      </c>
      <c r="EY76">
        <v>15</v>
      </c>
      <c r="EZ76">
        <v>0</v>
      </c>
      <c r="FA76" t="s">
        <v>409</v>
      </c>
      <c r="FB76">
        <v>1510781724.6</v>
      </c>
      <c r="FC76">
        <v>1510781718.6</v>
      </c>
      <c r="FD76">
        <v>0</v>
      </c>
      <c r="FE76">
        <v>0.193</v>
      </c>
      <c r="FF76">
        <v>0.167</v>
      </c>
      <c r="FG76">
        <v>6.707</v>
      </c>
      <c r="FH76">
        <v>0.869</v>
      </c>
      <c r="FI76">
        <v>420</v>
      </c>
      <c r="FJ76">
        <v>32</v>
      </c>
      <c r="FK76">
        <v>0.3</v>
      </c>
      <c r="FL76">
        <v>0.13</v>
      </c>
      <c r="FM76">
        <v>1.3536415</v>
      </c>
      <c r="FN76">
        <v>-0.400082026266417</v>
      </c>
      <c r="FO76">
        <v>0.0387684257192628</v>
      </c>
      <c r="FP76">
        <v>1</v>
      </c>
      <c r="FQ76">
        <v>1</v>
      </c>
      <c r="FR76">
        <v>1</v>
      </c>
      <c r="FS76" t="s">
        <v>410</v>
      </c>
      <c r="FT76">
        <v>2.97182</v>
      </c>
      <c r="FU76">
        <v>2.75386</v>
      </c>
      <c r="FV76">
        <v>0.16164</v>
      </c>
      <c r="FW76">
        <v>0.166196</v>
      </c>
      <c r="FX76">
        <v>0.10481</v>
      </c>
      <c r="FY76">
        <v>0.102091</v>
      </c>
      <c r="FZ76">
        <v>32575.5</v>
      </c>
      <c r="GA76">
        <v>35287.8</v>
      </c>
      <c r="GB76">
        <v>35218.7</v>
      </c>
      <c r="GC76">
        <v>38389.6</v>
      </c>
      <c r="GD76">
        <v>44674.3</v>
      </c>
      <c r="GE76">
        <v>49770.6</v>
      </c>
      <c r="GF76">
        <v>55017.3</v>
      </c>
      <c r="GG76">
        <v>61557.3</v>
      </c>
      <c r="GH76">
        <v>1.9687</v>
      </c>
      <c r="GI76">
        <v>1.81238</v>
      </c>
      <c r="GJ76">
        <v>0.0890046</v>
      </c>
      <c r="GK76">
        <v>0</v>
      </c>
      <c r="GL76">
        <v>26.036</v>
      </c>
      <c r="GM76">
        <v>999.9</v>
      </c>
      <c r="GN76">
        <v>54.346</v>
      </c>
      <c r="GO76">
        <v>32.398</v>
      </c>
      <c r="GP76">
        <v>29.2299</v>
      </c>
      <c r="GQ76">
        <v>55.4602</v>
      </c>
      <c r="GR76">
        <v>48.6979</v>
      </c>
      <c r="GS76">
        <v>1</v>
      </c>
      <c r="GT76">
        <v>0.0684502</v>
      </c>
      <c r="GU76">
        <v>2.02679</v>
      </c>
      <c r="GV76">
        <v>20.1029</v>
      </c>
      <c r="GW76">
        <v>5.19618</v>
      </c>
      <c r="GX76">
        <v>12.0053</v>
      </c>
      <c r="GY76">
        <v>4.97515</v>
      </c>
      <c r="GZ76">
        <v>3.29365</v>
      </c>
      <c r="HA76">
        <v>9999</v>
      </c>
      <c r="HB76">
        <v>9999</v>
      </c>
      <c r="HC76">
        <v>9999</v>
      </c>
      <c r="HD76">
        <v>999.9</v>
      </c>
      <c r="HE76">
        <v>1.86359</v>
      </c>
      <c r="HF76">
        <v>1.86844</v>
      </c>
      <c r="HG76">
        <v>1.86823</v>
      </c>
      <c r="HH76">
        <v>1.86935</v>
      </c>
      <c r="HI76">
        <v>1.87012</v>
      </c>
      <c r="HJ76">
        <v>1.86622</v>
      </c>
      <c r="HK76">
        <v>1.86727</v>
      </c>
      <c r="HL76">
        <v>1.8686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9.778</v>
      </c>
      <c r="IA76">
        <v>0.5031</v>
      </c>
      <c r="IB76">
        <v>4.00718980108695</v>
      </c>
      <c r="IC76">
        <v>0.0057595372652325</v>
      </c>
      <c r="ID76">
        <v>9.86007892650461e-07</v>
      </c>
      <c r="IE76">
        <v>-6.54605500343952e-10</v>
      </c>
      <c r="IF76">
        <v>-0.00447537401453317</v>
      </c>
      <c r="IG76">
        <v>-0.0225030831772305</v>
      </c>
      <c r="IH76">
        <v>0.00251729176796863</v>
      </c>
      <c r="II76">
        <v>-2.92013266862578e-05</v>
      </c>
      <c r="IJ76">
        <v>-3</v>
      </c>
      <c r="IK76">
        <v>1614</v>
      </c>
      <c r="IL76">
        <v>1</v>
      </c>
      <c r="IM76">
        <v>27</v>
      </c>
      <c r="IN76">
        <v>123</v>
      </c>
      <c r="IO76">
        <v>123.2</v>
      </c>
      <c r="IP76">
        <v>2.07764</v>
      </c>
      <c r="IQ76">
        <v>2.60864</v>
      </c>
      <c r="IR76">
        <v>1.54785</v>
      </c>
      <c r="IS76">
        <v>2.30103</v>
      </c>
      <c r="IT76">
        <v>1.34644</v>
      </c>
      <c r="IU76">
        <v>2.47681</v>
      </c>
      <c r="IV76">
        <v>38.4034</v>
      </c>
      <c r="IW76">
        <v>24.035</v>
      </c>
      <c r="IX76">
        <v>18</v>
      </c>
      <c r="IY76">
        <v>501.385</v>
      </c>
      <c r="IZ76">
        <v>401.387</v>
      </c>
      <c r="JA76">
        <v>22.9941</v>
      </c>
      <c r="JB76">
        <v>28.0428</v>
      </c>
      <c r="JC76">
        <v>30.0002</v>
      </c>
      <c r="JD76">
        <v>27.9454</v>
      </c>
      <c r="JE76">
        <v>27.884</v>
      </c>
      <c r="JF76">
        <v>41.6367</v>
      </c>
      <c r="JG76">
        <v>28.8361</v>
      </c>
      <c r="JH76">
        <v>91.424</v>
      </c>
      <c r="JI76">
        <v>23.0062</v>
      </c>
      <c r="JJ76">
        <v>1005.31</v>
      </c>
      <c r="JK76">
        <v>23.3501</v>
      </c>
      <c r="JL76">
        <v>102.084</v>
      </c>
      <c r="JM76">
        <v>102.475</v>
      </c>
    </row>
    <row r="77" spans="1:273">
      <c r="A77">
        <v>61</v>
      </c>
      <c r="B77">
        <v>1510789112.1</v>
      </c>
      <c r="C77">
        <v>391.5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1510789104.54444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1017.12110179155</v>
      </c>
      <c r="AK77">
        <v>992.821351515151</v>
      </c>
      <c r="AL77">
        <v>3.49381298953551</v>
      </c>
      <c r="AM77">
        <v>64.1108677016949</v>
      </c>
      <c r="AN77">
        <f>(AP77 - AO77 + DI77*1E3/(8.314*(DK77+273.15)) * AR77/DH77 * AQ77) * DH77/(100*CV77) * 1000/(1000 - AP77)</f>
        <v>0</v>
      </c>
      <c r="AO77">
        <v>23.2730492392433</v>
      </c>
      <c r="AP77">
        <v>24.5442733333333</v>
      </c>
      <c r="AQ77">
        <v>0.000224585763650706</v>
      </c>
      <c r="AR77">
        <v>117.015588663011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2.7</v>
      </c>
      <c r="CW77">
        <v>0.5</v>
      </c>
      <c r="CX77" t="s">
        <v>408</v>
      </c>
      <c r="CY77">
        <v>2</v>
      </c>
      <c r="CZ77" t="b">
        <v>1</v>
      </c>
      <c r="DA77">
        <v>1510789104.54444</v>
      </c>
      <c r="DB77">
        <v>944.738444444445</v>
      </c>
      <c r="DC77">
        <v>976.899222222222</v>
      </c>
      <c r="DD77">
        <v>24.5206555555556</v>
      </c>
      <c r="DE77">
        <v>23.2165185185185</v>
      </c>
      <c r="DF77">
        <v>935.019148148148</v>
      </c>
      <c r="DG77">
        <v>24.018062962963</v>
      </c>
      <c r="DH77">
        <v>500.10462962963</v>
      </c>
      <c r="DI77">
        <v>90.8134296296296</v>
      </c>
      <c r="DJ77">
        <v>0.100021796296296</v>
      </c>
      <c r="DK77">
        <v>26.7437518518519</v>
      </c>
      <c r="DL77">
        <v>27.5040925925926</v>
      </c>
      <c r="DM77">
        <v>999.9</v>
      </c>
      <c r="DN77">
        <v>0</v>
      </c>
      <c r="DO77">
        <v>0</v>
      </c>
      <c r="DP77">
        <v>9990.73851851852</v>
      </c>
      <c r="DQ77">
        <v>0</v>
      </c>
      <c r="DR77">
        <v>3.27802</v>
      </c>
      <c r="DS77">
        <v>-32.1609777777778</v>
      </c>
      <c r="DT77">
        <v>968.486518518519</v>
      </c>
      <c r="DU77">
        <v>1000.11955555556</v>
      </c>
      <c r="DV77">
        <v>1.30413777777778</v>
      </c>
      <c r="DW77">
        <v>976.899222222222</v>
      </c>
      <c r="DX77">
        <v>23.2165185185185</v>
      </c>
      <c r="DY77">
        <v>2.22680555555556</v>
      </c>
      <c r="DZ77">
        <v>2.10837148148148</v>
      </c>
      <c r="EA77">
        <v>19.1564777777778</v>
      </c>
      <c r="EB77">
        <v>18.2825666666667</v>
      </c>
      <c r="EC77">
        <v>2000.02444444444</v>
      </c>
      <c r="ED77">
        <v>0.980000222222222</v>
      </c>
      <c r="EE77">
        <v>0.0199997296296296</v>
      </c>
      <c r="EF77">
        <v>0</v>
      </c>
      <c r="EG77">
        <v>2.24261481481481</v>
      </c>
      <c r="EH77">
        <v>0</v>
      </c>
      <c r="EI77">
        <v>5839.21555555556</v>
      </c>
      <c r="EJ77">
        <v>17300.3777777778</v>
      </c>
      <c r="EK77">
        <v>39.375</v>
      </c>
      <c r="EL77">
        <v>39.9278148148148</v>
      </c>
      <c r="EM77">
        <v>39.1086666666667</v>
      </c>
      <c r="EN77">
        <v>38.6847037037037</v>
      </c>
      <c r="EO77">
        <v>38.687</v>
      </c>
      <c r="EP77">
        <v>1960.02333333333</v>
      </c>
      <c r="EQ77">
        <v>40.0011111111111</v>
      </c>
      <c r="ER77">
        <v>0</v>
      </c>
      <c r="ES77">
        <v>1678812715.4</v>
      </c>
      <c r="ET77">
        <v>0</v>
      </c>
      <c r="EU77">
        <v>2.23422692307692</v>
      </c>
      <c r="EV77">
        <v>-0.121740182654633</v>
      </c>
      <c r="EW77">
        <v>-4.46837604949642</v>
      </c>
      <c r="EX77">
        <v>5839.19846153846</v>
      </c>
      <c r="EY77">
        <v>15</v>
      </c>
      <c r="EZ77">
        <v>0</v>
      </c>
      <c r="FA77" t="s">
        <v>409</v>
      </c>
      <c r="FB77">
        <v>1510781724.6</v>
      </c>
      <c r="FC77">
        <v>1510781718.6</v>
      </c>
      <c r="FD77">
        <v>0</v>
      </c>
      <c r="FE77">
        <v>0.193</v>
      </c>
      <c r="FF77">
        <v>0.167</v>
      </c>
      <c r="FG77">
        <v>6.707</v>
      </c>
      <c r="FH77">
        <v>0.869</v>
      </c>
      <c r="FI77">
        <v>420</v>
      </c>
      <c r="FJ77">
        <v>32</v>
      </c>
      <c r="FK77">
        <v>0.3</v>
      </c>
      <c r="FL77">
        <v>0.13</v>
      </c>
      <c r="FM77">
        <v>1.32409625</v>
      </c>
      <c r="FN77">
        <v>-0.360613170731709</v>
      </c>
      <c r="FO77">
        <v>0.0354008425526498</v>
      </c>
      <c r="FP77">
        <v>1</v>
      </c>
      <c r="FQ77">
        <v>1</v>
      </c>
      <c r="FR77">
        <v>1</v>
      </c>
      <c r="FS77" t="s">
        <v>410</v>
      </c>
      <c r="FT77">
        <v>2.97198</v>
      </c>
      <c r="FU77">
        <v>2.75369</v>
      </c>
      <c r="FV77">
        <v>0.163305</v>
      </c>
      <c r="FW77">
        <v>0.167765</v>
      </c>
      <c r="FX77">
        <v>0.104856</v>
      </c>
      <c r="FY77">
        <v>0.102259</v>
      </c>
      <c r="FZ77">
        <v>32510.6</v>
      </c>
      <c r="GA77">
        <v>35221.3</v>
      </c>
      <c r="GB77">
        <v>35218.4</v>
      </c>
      <c r="GC77">
        <v>38389.4</v>
      </c>
      <c r="GD77">
        <v>44671.9</v>
      </c>
      <c r="GE77">
        <v>49761.1</v>
      </c>
      <c r="GF77">
        <v>55017.1</v>
      </c>
      <c r="GG77">
        <v>61557</v>
      </c>
      <c r="GH77">
        <v>1.96893</v>
      </c>
      <c r="GI77">
        <v>1.81222</v>
      </c>
      <c r="GJ77">
        <v>0.0879541</v>
      </c>
      <c r="GK77">
        <v>0</v>
      </c>
      <c r="GL77">
        <v>26.0384</v>
      </c>
      <c r="GM77">
        <v>999.9</v>
      </c>
      <c r="GN77">
        <v>54.322</v>
      </c>
      <c r="GO77">
        <v>32.398</v>
      </c>
      <c r="GP77">
        <v>29.2119</v>
      </c>
      <c r="GQ77">
        <v>55.8302</v>
      </c>
      <c r="GR77">
        <v>48.5176</v>
      </c>
      <c r="GS77">
        <v>1</v>
      </c>
      <c r="GT77">
        <v>0.0678201</v>
      </c>
      <c r="GU77">
        <v>0.870948</v>
      </c>
      <c r="GV77">
        <v>20.1082</v>
      </c>
      <c r="GW77">
        <v>5.19573</v>
      </c>
      <c r="GX77">
        <v>12.0043</v>
      </c>
      <c r="GY77">
        <v>4.97505</v>
      </c>
      <c r="GZ77">
        <v>3.29363</v>
      </c>
      <c r="HA77">
        <v>9999</v>
      </c>
      <c r="HB77">
        <v>9999</v>
      </c>
      <c r="HC77">
        <v>9999</v>
      </c>
      <c r="HD77">
        <v>999.9</v>
      </c>
      <c r="HE77">
        <v>1.86358</v>
      </c>
      <c r="HF77">
        <v>1.86844</v>
      </c>
      <c r="HG77">
        <v>1.86824</v>
      </c>
      <c r="HH77">
        <v>1.86935</v>
      </c>
      <c r="HI77">
        <v>1.87012</v>
      </c>
      <c r="HJ77">
        <v>1.86621</v>
      </c>
      <c r="HK77">
        <v>1.86725</v>
      </c>
      <c r="HL77">
        <v>1.86861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9.868</v>
      </c>
      <c r="IA77">
        <v>0.5038</v>
      </c>
      <c r="IB77">
        <v>4.00718980108695</v>
      </c>
      <c r="IC77">
        <v>0.0057595372652325</v>
      </c>
      <c r="ID77">
        <v>9.86007892650461e-07</v>
      </c>
      <c r="IE77">
        <v>-6.54605500343952e-10</v>
      </c>
      <c r="IF77">
        <v>-0.00447537401453317</v>
      </c>
      <c r="IG77">
        <v>-0.0225030831772305</v>
      </c>
      <c r="IH77">
        <v>0.00251729176796863</v>
      </c>
      <c r="II77">
        <v>-2.92013266862578e-05</v>
      </c>
      <c r="IJ77">
        <v>-3</v>
      </c>
      <c r="IK77">
        <v>1614</v>
      </c>
      <c r="IL77">
        <v>1</v>
      </c>
      <c r="IM77">
        <v>27</v>
      </c>
      <c r="IN77">
        <v>123.1</v>
      </c>
      <c r="IO77">
        <v>123.2</v>
      </c>
      <c r="IP77">
        <v>2.10449</v>
      </c>
      <c r="IQ77">
        <v>2.61597</v>
      </c>
      <c r="IR77">
        <v>1.54785</v>
      </c>
      <c r="IS77">
        <v>2.30103</v>
      </c>
      <c r="IT77">
        <v>1.34644</v>
      </c>
      <c r="IU77">
        <v>2.47437</v>
      </c>
      <c r="IV77">
        <v>38.4034</v>
      </c>
      <c r="IW77">
        <v>24.035</v>
      </c>
      <c r="IX77">
        <v>18</v>
      </c>
      <c r="IY77">
        <v>501.564</v>
      </c>
      <c r="IZ77">
        <v>401.326</v>
      </c>
      <c r="JA77">
        <v>23.0132</v>
      </c>
      <c r="JB77">
        <v>28.0461</v>
      </c>
      <c r="JC77">
        <v>29.9999</v>
      </c>
      <c r="JD77">
        <v>27.9487</v>
      </c>
      <c r="JE77">
        <v>27.8872</v>
      </c>
      <c r="JF77">
        <v>42.1217</v>
      </c>
      <c r="JG77">
        <v>28.8361</v>
      </c>
      <c r="JH77">
        <v>91.424</v>
      </c>
      <c r="JI77">
        <v>23.4324</v>
      </c>
      <c r="JJ77">
        <v>1025.46</v>
      </c>
      <c r="JK77">
        <v>23.3577</v>
      </c>
      <c r="JL77">
        <v>102.084</v>
      </c>
      <c r="JM77">
        <v>102.474</v>
      </c>
    </row>
    <row r="78" spans="1:273">
      <c r="A78">
        <v>62</v>
      </c>
      <c r="B78">
        <v>1510789117.6</v>
      </c>
      <c r="C78">
        <v>397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1510789109.83214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1035.57930618233</v>
      </c>
      <c r="AK78">
        <v>1011.56163636364</v>
      </c>
      <c r="AL78">
        <v>3.42455117460733</v>
      </c>
      <c r="AM78">
        <v>64.1108677016949</v>
      </c>
      <c r="AN78">
        <f>(AP78 - AO78 + DI78*1E3/(8.314*(DK78+273.15)) * AR78/DH78 * AQ78) * DH78/(100*CV78) * 1000/(1000 - AP78)</f>
        <v>0</v>
      </c>
      <c r="AO78">
        <v>23.3326167908177</v>
      </c>
      <c r="AP78">
        <v>24.6099333333333</v>
      </c>
      <c r="AQ78">
        <v>0.017291375003572</v>
      </c>
      <c r="AR78">
        <v>117.015588663011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2.7</v>
      </c>
      <c r="CW78">
        <v>0.5</v>
      </c>
      <c r="CX78" t="s">
        <v>408</v>
      </c>
      <c r="CY78">
        <v>2</v>
      </c>
      <c r="CZ78" t="b">
        <v>1</v>
      </c>
      <c r="DA78">
        <v>1510789109.83214</v>
      </c>
      <c r="DB78">
        <v>962.400107142857</v>
      </c>
      <c r="DC78">
        <v>994.575178571429</v>
      </c>
      <c r="DD78">
        <v>24.5447142857143</v>
      </c>
      <c r="DE78">
        <v>23.2699142857143</v>
      </c>
      <c r="DF78">
        <v>952.577821428571</v>
      </c>
      <c r="DG78">
        <v>24.0410178571429</v>
      </c>
      <c r="DH78">
        <v>500.090821428571</v>
      </c>
      <c r="DI78">
        <v>90.813625</v>
      </c>
      <c r="DJ78">
        <v>0.09994715</v>
      </c>
      <c r="DK78">
        <v>26.7353928571429</v>
      </c>
      <c r="DL78">
        <v>27.48745</v>
      </c>
      <c r="DM78">
        <v>999.9</v>
      </c>
      <c r="DN78">
        <v>0</v>
      </c>
      <c r="DO78">
        <v>0</v>
      </c>
      <c r="DP78">
        <v>9992.40857142857</v>
      </c>
      <c r="DQ78">
        <v>0</v>
      </c>
      <c r="DR78">
        <v>3.28477142857143</v>
      </c>
      <c r="DS78">
        <v>-32.1750964285714</v>
      </c>
      <c r="DT78">
        <v>986.616321428571</v>
      </c>
      <c r="DU78">
        <v>1018.27175</v>
      </c>
      <c r="DV78">
        <v>1.27479892857143</v>
      </c>
      <c r="DW78">
        <v>994.575178571429</v>
      </c>
      <c r="DX78">
        <v>23.2699142857143</v>
      </c>
      <c r="DY78">
        <v>2.22899535714286</v>
      </c>
      <c r="DZ78">
        <v>2.11322464285714</v>
      </c>
      <c r="EA78">
        <v>19.1722428571429</v>
      </c>
      <c r="EB78">
        <v>18.3192071428571</v>
      </c>
      <c r="EC78">
        <v>2000.02142857143</v>
      </c>
      <c r="ED78">
        <v>0.980000142857143</v>
      </c>
      <c r="EE78">
        <v>0.0199998142857143</v>
      </c>
      <c r="EF78">
        <v>0</v>
      </c>
      <c r="EG78">
        <v>2.22176428571429</v>
      </c>
      <c r="EH78">
        <v>0</v>
      </c>
      <c r="EI78">
        <v>5838.68642857143</v>
      </c>
      <c r="EJ78">
        <v>17300.3428571429</v>
      </c>
      <c r="EK78">
        <v>39.3838571428571</v>
      </c>
      <c r="EL78">
        <v>39.9303571428571</v>
      </c>
      <c r="EM78">
        <v>39.125</v>
      </c>
      <c r="EN78">
        <v>38.687</v>
      </c>
      <c r="EO78">
        <v>38.687</v>
      </c>
      <c r="EP78">
        <v>1960.02</v>
      </c>
      <c r="EQ78">
        <v>40.0014285714286</v>
      </c>
      <c r="ER78">
        <v>0</v>
      </c>
      <c r="ES78">
        <v>1678812720.8</v>
      </c>
      <c r="ET78">
        <v>0</v>
      </c>
      <c r="EU78">
        <v>2.229956</v>
      </c>
      <c r="EV78">
        <v>0.139799994016918</v>
      </c>
      <c r="EW78">
        <v>-9.84692306827486</v>
      </c>
      <c r="EX78">
        <v>5838.6396</v>
      </c>
      <c r="EY78">
        <v>15</v>
      </c>
      <c r="EZ78">
        <v>0</v>
      </c>
      <c r="FA78" t="s">
        <v>409</v>
      </c>
      <c r="FB78">
        <v>1510781724.6</v>
      </c>
      <c r="FC78">
        <v>1510781718.6</v>
      </c>
      <c r="FD78">
        <v>0</v>
      </c>
      <c r="FE78">
        <v>0.193</v>
      </c>
      <c r="FF78">
        <v>0.167</v>
      </c>
      <c r="FG78">
        <v>6.707</v>
      </c>
      <c r="FH78">
        <v>0.869</v>
      </c>
      <c r="FI78">
        <v>420</v>
      </c>
      <c r="FJ78">
        <v>32</v>
      </c>
      <c r="FK78">
        <v>0.3</v>
      </c>
      <c r="FL78">
        <v>0.13</v>
      </c>
      <c r="FM78">
        <v>1.289176</v>
      </c>
      <c r="FN78">
        <v>-0.313758574108818</v>
      </c>
      <c r="FO78">
        <v>0.0325750051266304</v>
      </c>
      <c r="FP78">
        <v>1</v>
      </c>
      <c r="FQ78">
        <v>1</v>
      </c>
      <c r="FR78">
        <v>1</v>
      </c>
      <c r="FS78" t="s">
        <v>410</v>
      </c>
      <c r="FT78">
        <v>2.97206</v>
      </c>
      <c r="FU78">
        <v>2.75376</v>
      </c>
      <c r="FV78">
        <v>0.165286</v>
      </c>
      <c r="FW78">
        <v>0.169793</v>
      </c>
      <c r="FX78">
        <v>0.105067</v>
      </c>
      <c r="FY78">
        <v>0.102369</v>
      </c>
      <c r="FZ78">
        <v>32433.3</v>
      </c>
      <c r="GA78">
        <v>35135.3</v>
      </c>
      <c r="GB78">
        <v>35218</v>
      </c>
      <c r="GC78">
        <v>38389.2</v>
      </c>
      <c r="GD78">
        <v>44661.2</v>
      </c>
      <c r="GE78">
        <v>49754.6</v>
      </c>
      <c r="GF78">
        <v>55017.1</v>
      </c>
      <c r="GG78">
        <v>61556.4</v>
      </c>
      <c r="GH78">
        <v>1.96882</v>
      </c>
      <c r="GI78">
        <v>1.8123</v>
      </c>
      <c r="GJ78">
        <v>0.0884682</v>
      </c>
      <c r="GK78">
        <v>0</v>
      </c>
      <c r="GL78">
        <v>26.0414</v>
      </c>
      <c r="GM78">
        <v>999.9</v>
      </c>
      <c r="GN78">
        <v>54.322</v>
      </c>
      <c r="GO78">
        <v>32.398</v>
      </c>
      <c r="GP78">
        <v>29.2118</v>
      </c>
      <c r="GQ78">
        <v>55.1502</v>
      </c>
      <c r="GR78">
        <v>48.0369</v>
      </c>
      <c r="GS78">
        <v>1</v>
      </c>
      <c r="GT78">
        <v>0.065841</v>
      </c>
      <c r="GU78">
        <v>0.792508</v>
      </c>
      <c r="GV78">
        <v>20.1131</v>
      </c>
      <c r="GW78">
        <v>5.19632</v>
      </c>
      <c r="GX78">
        <v>12.0043</v>
      </c>
      <c r="GY78">
        <v>4.97505</v>
      </c>
      <c r="GZ78">
        <v>3.29365</v>
      </c>
      <c r="HA78">
        <v>9999</v>
      </c>
      <c r="HB78">
        <v>9999</v>
      </c>
      <c r="HC78">
        <v>9999</v>
      </c>
      <c r="HD78">
        <v>999.9</v>
      </c>
      <c r="HE78">
        <v>1.86359</v>
      </c>
      <c r="HF78">
        <v>1.86844</v>
      </c>
      <c r="HG78">
        <v>1.86823</v>
      </c>
      <c r="HH78">
        <v>1.86935</v>
      </c>
      <c r="HI78">
        <v>1.87014</v>
      </c>
      <c r="HJ78">
        <v>1.86624</v>
      </c>
      <c r="HK78">
        <v>1.86724</v>
      </c>
      <c r="HL78">
        <v>1.86859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9.973</v>
      </c>
      <c r="IA78">
        <v>0.5072</v>
      </c>
      <c r="IB78">
        <v>4.00718980108695</v>
      </c>
      <c r="IC78">
        <v>0.0057595372652325</v>
      </c>
      <c r="ID78">
        <v>9.86007892650461e-07</v>
      </c>
      <c r="IE78">
        <v>-6.54605500343952e-10</v>
      </c>
      <c r="IF78">
        <v>-0.00447537401453317</v>
      </c>
      <c r="IG78">
        <v>-0.0225030831772305</v>
      </c>
      <c r="IH78">
        <v>0.00251729176796863</v>
      </c>
      <c r="II78">
        <v>-2.92013266862578e-05</v>
      </c>
      <c r="IJ78">
        <v>-3</v>
      </c>
      <c r="IK78">
        <v>1614</v>
      </c>
      <c r="IL78">
        <v>1</v>
      </c>
      <c r="IM78">
        <v>27</v>
      </c>
      <c r="IN78">
        <v>123.2</v>
      </c>
      <c r="IO78">
        <v>123.3</v>
      </c>
      <c r="IP78">
        <v>2.13379</v>
      </c>
      <c r="IQ78">
        <v>2.62573</v>
      </c>
      <c r="IR78">
        <v>1.54785</v>
      </c>
      <c r="IS78">
        <v>2.30103</v>
      </c>
      <c r="IT78">
        <v>1.34644</v>
      </c>
      <c r="IU78">
        <v>2.37549</v>
      </c>
      <c r="IV78">
        <v>38.4034</v>
      </c>
      <c r="IW78">
        <v>24.0262</v>
      </c>
      <c r="IX78">
        <v>18</v>
      </c>
      <c r="IY78">
        <v>501.537</v>
      </c>
      <c r="IZ78">
        <v>401.399</v>
      </c>
      <c r="JA78">
        <v>23.4142</v>
      </c>
      <c r="JB78">
        <v>28.0517</v>
      </c>
      <c r="JC78">
        <v>29.999</v>
      </c>
      <c r="JD78">
        <v>27.9531</v>
      </c>
      <c r="JE78">
        <v>27.8917</v>
      </c>
      <c r="JF78">
        <v>42.7584</v>
      </c>
      <c r="JG78">
        <v>28.8361</v>
      </c>
      <c r="JH78">
        <v>91.424</v>
      </c>
      <c r="JI78">
        <v>23.4488</v>
      </c>
      <c r="JJ78">
        <v>1038.84</v>
      </c>
      <c r="JK78">
        <v>23.3236</v>
      </c>
      <c r="JL78">
        <v>102.083</v>
      </c>
      <c r="JM78">
        <v>102.473</v>
      </c>
    </row>
    <row r="79" spans="1:273">
      <c r="A79">
        <v>63</v>
      </c>
      <c r="B79">
        <v>1510789122.1</v>
      </c>
      <c r="C79">
        <v>401.5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1510789114.27857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1051.7349318627</v>
      </c>
      <c r="AK79">
        <v>1027.31866666667</v>
      </c>
      <c r="AL79">
        <v>3.50062846042962</v>
      </c>
      <c r="AM79">
        <v>64.1108677016949</v>
      </c>
      <c r="AN79">
        <f>(AP79 - AO79 + DI79*1E3/(8.314*(DK79+273.15)) * AR79/DH79 * AQ79) * DH79/(100*CV79) * 1000/(1000 - AP79)</f>
        <v>0</v>
      </c>
      <c r="AO79">
        <v>23.3374883851673</v>
      </c>
      <c r="AP79">
        <v>24.6731266666667</v>
      </c>
      <c r="AQ79">
        <v>0.0103779491467889</v>
      </c>
      <c r="AR79">
        <v>117.015588663011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2.7</v>
      </c>
      <c r="CW79">
        <v>0.5</v>
      </c>
      <c r="CX79" t="s">
        <v>408</v>
      </c>
      <c r="CY79">
        <v>2</v>
      </c>
      <c r="CZ79" t="b">
        <v>1</v>
      </c>
      <c r="DA79">
        <v>1510789114.27857</v>
      </c>
      <c r="DB79">
        <v>977.30525</v>
      </c>
      <c r="DC79">
        <v>1009.70214285714</v>
      </c>
      <c r="DD79">
        <v>24.5836178571429</v>
      </c>
      <c r="DE79">
        <v>23.3033642857143</v>
      </c>
      <c r="DF79">
        <v>967.396392857143</v>
      </c>
      <c r="DG79">
        <v>24.0781392857143</v>
      </c>
      <c r="DH79">
        <v>500.09125</v>
      </c>
      <c r="DI79">
        <v>90.813675</v>
      </c>
      <c r="DJ79">
        <v>0.0999844714285714</v>
      </c>
      <c r="DK79">
        <v>26.7349535714286</v>
      </c>
      <c r="DL79">
        <v>27.4876071428571</v>
      </c>
      <c r="DM79">
        <v>999.9</v>
      </c>
      <c r="DN79">
        <v>0</v>
      </c>
      <c r="DO79">
        <v>0</v>
      </c>
      <c r="DP79">
        <v>9991.27071428571</v>
      </c>
      <c r="DQ79">
        <v>0</v>
      </c>
      <c r="DR79">
        <v>3.27541392857143</v>
      </c>
      <c r="DS79">
        <v>-32.3975142857143</v>
      </c>
      <c r="DT79">
        <v>1001.93639285714</v>
      </c>
      <c r="DU79">
        <v>1033.79464285714</v>
      </c>
      <c r="DV79">
        <v>1.28025428571429</v>
      </c>
      <c r="DW79">
        <v>1009.70214285714</v>
      </c>
      <c r="DX79">
        <v>23.3033642857143</v>
      </c>
      <c r="DY79">
        <v>2.23252928571429</v>
      </c>
      <c r="DZ79">
        <v>2.11626285714286</v>
      </c>
      <c r="EA79">
        <v>19.1976464285714</v>
      </c>
      <c r="EB79">
        <v>18.3421214285714</v>
      </c>
      <c r="EC79">
        <v>1999.98321428571</v>
      </c>
      <c r="ED79">
        <v>0.979999928571429</v>
      </c>
      <c r="EE79">
        <v>0.0200000428571429</v>
      </c>
      <c r="EF79">
        <v>0</v>
      </c>
      <c r="EG79">
        <v>2.20181071428571</v>
      </c>
      <c r="EH79">
        <v>0</v>
      </c>
      <c r="EI79">
        <v>5837.72392857143</v>
      </c>
      <c r="EJ79">
        <v>17300.0107142857</v>
      </c>
      <c r="EK79">
        <v>39.3905</v>
      </c>
      <c r="EL79">
        <v>39.937</v>
      </c>
      <c r="EM79">
        <v>39.125</v>
      </c>
      <c r="EN79">
        <v>38.687</v>
      </c>
      <c r="EO79">
        <v>38.69825</v>
      </c>
      <c r="EP79">
        <v>1959.98214285714</v>
      </c>
      <c r="EQ79">
        <v>40.0010714285714</v>
      </c>
      <c r="ER79">
        <v>0</v>
      </c>
      <c r="ES79">
        <v>1678812725.6</v>
      </c>
      <c r="ET79">
        <v>0</v>
      </c>
      <c r="EU79">
        <v>2.21592</v>
      </c>
      <c r="EV79">
        <v>0.630830779756742</v>
      </c>
      <c r="EW79">
        <v>-15.6330769379711</v>
      </c>
      <c r="EX79">
        <v>5837.6404</v>
      </c>
      <c r="EY79">
        <v>15</v>
      </c>
      <c r="EZ79">
        <v>0</v>
      </c>
      <c r="FA79" t="s">
        <v>409</v>
      </c>
      <c r="FB79">
        <v>1510781724.6</v>
      </c>
      <c r="FC79">
        <v>1510781718.6</v>
      </c>
      <c r="FD79">
        <v>0</v>
      </c>
      <c r="FE79">
        <v>0.193</v>
      </c>
      <c r="FF79">
        <v>0.167</v>
      </c>
      <c r="FG79">
        <v>6.707</v>
      </c>
      <c r="FH79">
        <v>0.869</v>
      </c>
      <c r="FI79">
        <v>420</v>
      </c>
      <c r="FJ79">
        <v>32</v>
      </c>
      <c r="FK79">
        <v>0.3</v>
      </c>
      <c r="FL79">
        <v>0.13</v>
      </c>
      <c r="FM79">
        <v>1.28493926829268</v>
      </c>
      <c r="FN79">
        <v>-0.0943068292682934</v>
      </c>
      <c r="FO79">
        <v>0.0271633278063161</v>
      </c>
      <c r="FP79">
        <v>1</v>
      </c>
      <c r="FQ79">
        <v>1</v>
      </c>
      <c r="FR79">
        <v>1</v>
      </c>
      <c r="FS79" t="s">
        <v>410</v>
      </c>
      <c r="FT79">
        <v>2.97217</v>
      </c>
      <c r="FU79">
        <v>2.75366</v>
      </c>
      <c r="FV79">
        <v>0.166924</v>
      </c>
      <c r="FW79">
        <v>0.171335</v>
      </c>
      <c r="FX79">
        <v>0.105231</v>
      </c>
      <c r="FY79">
        <v>0.102378</v>
      </c>
      <c r="FZ79">
        <v>32369.7</v>
      </c>
      <c r="GA79">
        <v>35070</v>
      </c>
      <c r="GB79">
        <v>35218.1</v>
      </c>
      <c r="GC79">
        <v>38389.2</v>
      </c>
      <c r="GD79">
        <v>44652.7</v>
      </c>
      <c r="GE79">
        <v>49754.2</v>
      </c>
      <c r="GF79">
        <v>55016.8</v>
      </c>
      <c r="GG79">
        <v>61556.5</v>
      </c>
      <c r="GH79">
        <v>1.9688</v>
      </c>
      <c r="GI79">
        <v>1.81205</v>
      </c>
      <c r="GJ79">
        <v>0.0893101</v>
      </c>
      <c r="GK79">
        <v>0</v>
      </c>
      <c r="GL79">
        <v>26.0434</v>
      </c>
      <c r="GM79">
        <v>999.9</v>
      </c>
      <c r="GN79">
        <v>54.297</v>
      </c>
      <c r="GO79">
        <v>32.408</v>
      </c>
      <c r="GP79">
        <v>29.2166</v>
      </c>
      <c r="GQ79">
        <v>55.5202</v>
      </c>
      <c r="GR79">
        <v>48.2171</v>
      </c>
      <c r="GS79">
        <v>1</v>
      </c>
      <c r="GT79">
        <v>0.0665447</v>
      </c>
      <c r="GU79">
        <v>1.22136</v>
      </c>
      <c r="GV79">
        <v>20.1108</v>
      </c>
      <c r="GW79">
        <v>5.19618</v>
      </c>
      <c r="GX79">
        <v>12.0046</v>
      </c>
      <c r="GY79">
        <v>4.97505</v>
      </c>
      <c r="GZ79">
        <v>3.2934</v>
      </c>
      <c r="HA79">
        <v>9999</v>
      </c>
      <c r="HB79">
        <v>9999</v>
      </c>
      <c r="HC79">
        <v>9999</v>
      </c>
      <c r="HD79">
        <v>999.9</v>
      </c>
      <c r="HE79">
        <v>1.86358</v>
      </c>
      <c r="HF79">
        <v>1.86844</v>
      </c>
      <c r="HG79">
        <v>1.86822</v>
      </c>
      <c r="HH79">
        <v>1.86935</v>
      </c>
      <c r="HI79">
        <v>1.87013</v>
      </c>
      <c r="HJ79">
        <v>1.86622</v>
      </c>
      <c r="HK79">
        <v>1.86723</v>
      </c>
      <c r="HL79">
        <v>1.86859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10.066</v>
      </c>
      <c r="IA79">
        <v>0.5097</v>
      </c>
      <c r="IB79">
        <v>4.00718980108695</v>
      </c>
      <c r="IC79">
        <v>0.0057595372652325</v>
      </c>
      <c r="ID79">
        <v>9.86007892650461e-07</v>
      </c>
      <c r="IE79">
        <v>-6.54605500343952e-10</v>
      </c>
      <c r="IF79">
        <v>-0.00447537401453317</v>
      </c>
      <c r="IG79">
        <v>-0.0225030831772305</v>
      </c>
      <c r="IH79">
        <v>0.00251729176796863</v>
      </c>
      <c r="II79">
        <v>-2.92013266862578e-05</v>
      </c>
      <c r="IJ79">
        <v>-3</v>
      </c>
      <c r="IK79">
        <v>1614</v>
      </c>
      <c r="IL79">
        <v>1</v>
      </c>
      <c r="IM79">
        <v>27</v>
      </c>
      <c r="IN79">
        <v>123.3</v>
      </c>
      <c r="IO79">
        <v>123.4</v>
      </c>
      <c r="IP79">
        <v>2.15942</v>
      </c>
      <c r="IQ79">
        <v>2.61475</v>
      </c>
      <c r="IR79">
        <v>1.54785</v>
      </c>
      <c r="IS79">
        <v>2.30103</v>
      </c>
      <c r="IT79">
        <v>1.34644</v>
      </c>
      <c r="IU79">
        <v>2.33154</v>
      </c>
      <c r="IV79">
        <v>38.4034</v>
      </c>
      <c r="IW79">
        <v>24.035</v>
      </c>
      <c r="IX79">
        <v>18</v>
      </c>
      <c r="IY79">
        <v>501.56</v>
      </c>
      <c r="IZ79">
        <v>401.286</v>
      </c>
      <c r="JA79">
        <v>23.4972</v>
      </c>
      <c r="JB79">
        <v>28.0551</v>
      </c>
      <c r="JC79">
        <v>30</v>
      </c>
      <c r="JD79">
        <v>27.9576</v>
      </c>
      <c r="JE79">
        <v>27.8955</v>
      </c>
      <c r="JF79">
        <v>43.2371</v>
      </c>
      <c r="JG79">
        <v>28.8361</v>
      </c>
      <c r="JH79">
        <v>91.424</v>
      </c>
      <c r="JI79">
        <v>23.4558</v>
      </c>
      <c r="JJ79">
        <v>1059.05</v>
      </c>
      <c r="JK79">
        <v>23.2004</v>
      </c>
      <c r="JL79">
        <v>102.083</v>
      </c>
      <c r="JM79">
        <v>102.474</v>
      </c>
    </row>
    <row r="80" spans="1:273">
      <c r="A80">
        <v>64</v>
      </c>
      <c r="B80">
        <v>1510789127.6</v>
      </c>
      <c r="C80">
        <v>407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1510789119.85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1069.94957714097</v>
      </c>
      <c r="AK80">
        <v>1046.02648484848</v>
      </c>
      <c r="AL80">
        <v>3.3873689983361</v>
      </c>
      <c r="AM80">
        <v>64.1108677016949</v>
      </c>
      <c r="AN80">
        <f>(AP80 - AO80 + DI80*1E3/(8.314*(DK80+273.15)) * AR80/DH80 * AQ80) * DH80/(100*CV80) * 1000/(1000 - AP80)</f>
        <v>0</v>
      </c>
      <c r="AO80">
        <v>23.3392748709544</v>
      </c>
      <c r="AP80">
        <v>24.6930660606061</v>
      </c>
      <c r="AQ80">
        <v>0.000393843137748383</v>
      </c>
      <c r="AR80">
        <v>117.015588663011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2.7</v>
      </c>
      <c r="CW80">
        <v>0.5</v>
      </c>
      <c r="CX80" t="s">
        <v>408</v>
      </c>
      <c r="CY80">
        <v>2</v>
      </c>
      <c r="CZ80" t="b">
        <v>1</v>
      </c>
      <c r="DA80">
        <v>1510789119.85</v>
      </c>
      <c r="DB80">
        <v>995.984</v>
      </c>
      <c r="DC80">
        <v>1028.30928571429</v>
      </c>
      <c r="DD80">
        <v>24.6381178571429</v>
      </c>
      <c r="DE80">
        <v>23.3336357142857</v>
      </c>
      <c r="DF80">
        <v>985.966964285714</v>
      </c>
      <c r="DG80">
        <v>24.1301464285714</v>
      </c>
      <c r="DH80">
        <v>500.080964285714</v>
      </c>
      <c r="DI80">
        <v>90.8138714285714</v>
      </c>
      <c r="DJ80">
        <v>0.0999926178571428</v>
      </c>
      <c r="DK80">
        <v>26.7428071428571</v>
      </c>
      <c r="DL80">
        <v>27.4952285714286</v>
      </c>
      <c r="DM80">
        <v>999.9</v>
      </c>
      <c r="DN80">
        <v>0</v>
      </c>
      <c r="DO80">
        <v>0</v>
      </c>
      <c r="DP80">
        <v>9981.76392857143</v>
      </c>
      <c r="DQ80">
        <v>0</v>
      </c>
      <c r="DR80">
        <v>3.27265607142857</v>
      </c>
      <c r="DS80">
        <v>-32.3263821428571</v>
      </c>
      <c r="DT80">
        <v>1021.14278571429</v>
      </c>
      <c r="DU80">
        <v>1052.8775</v>
      </c>
      <c r="DV80">
        <v>1.3044875</v>
      </c>
      <c r="DW80">
        <v>1028.30928571429</v>
      </c>
      <c r="DX80">
        <v>23.3336357142857</v>
      </c>
      <c r="DY80">
        <v>2.23748357142857</v>
      </c>
      <c r="DZ80">
        <v>2.11901642857143</v>
      </c>
      <c r="EA80">
        <v>19.233225</v>
      </c>
      <c r="EB80">
        <v>18.3628642857143</v>
      </c>
      <c r="EC80">
        <v>2000.00642857143</v>
      </c>
      <c r="ED80">
        <v>0.98000025</v>
      </c>
      <c r="EE80">
        <v>0.0199997</v>
      </c>
      <c r="EF80">
        <v>0</v>
      </c>
      <c r="EG80">
        <v>2.21058571428571</v>
      </c>
      <c r="EH80">
        <v>0</v>
      </c>
      <c r="EI80">
        <v>5836.48035714286</v>
      </c>
      <c r="EJ80">
        <v>17300.2035714286</v>
      </c>
      <c r="EK80">
        <v>39.4082142857143</v>
      </c>
      <c r="EL80">
        <v>39.937</v>
      </c>
      <c r="EM80">
        <v>39.125</v>
      </c>
      <c r="EN80">
        <v>38.687</v>
      </c>
      <c r="EO80">
        <v>38.71175</v>
      </c>
      <c r="EP80">
        <v>1960.00571428571</v>
      </c>
      <c r="EQ80">
        <v>40.0007142857143</v>
      </c>
      <c r="ER80">
        <v>0</v>
      </c>
      <c r="ES80">
        <v>1678812731</v>
      </c>
      <c r="ET80">
        <v>0</v>
      </c>
      <c r="EU80">
        <v>2.2319</v>
      </c>
      <c r="EV80">
        <v>0.0307008603340547</v>
      </c>
      <c r="EW80">
        <v>-17.4153845832694</v>
      </c>
      <c r="EX80">
        <v>5836.34307692308</v>
      </c>
      <c r="EY80">
        <v>15</v>
      </c>
      <c r="EZ80">
        <v>0</v>
      </c>
      <c r="FA80" t="s">
        <v>409</v>
      </c>
      <c r="FB80">
        <v>1510781724.6</v>
      </c>
      <c r="FC80">
        <v>1510781718.6</v>
      </c>
      <c r="FD80">
        <v>0</v>
      </c>
      <c r="FE80">
        <v>0.193</v>
      </c>
      <c r="FF80">
        <v>0.167</v>
      </c>
      <c r="FG80">
        <v>6.707</v>
      </c>
      <c r="FH80">
        <v>0.869</v>
      </c>
      <c r="FI80">
        <v>420</v>
      </c>
      <c r="FJ80">
        <v>32</v>
      </c>
      <c r="FK80">
        <v>0.3</v>
      </c>
      <c r="FL80">
        <v>0.13</v>
      </c>
      <c r="FM80">
        <v>1.29819325</v>
      </c>
      <c r="FN80">
        <v>0.325621575984988</v>
      </c>
      <c r="FO80">
        <v>0.0395798023231231</v>
      </c>
      <c r="FP80">
        <v>1</v>
      </c>
      <c r="FQ80">
        <v>1</v>
      </c>
      <c r="FR80">
        <v>1</v>
      </c>
      <c r="FS80" t="s">
        <v>410</v>
      </c>
      <c r="FT80">
        <v>2.97197</v>
      </c>
      <c r="FU80">
        <v>2.75378</v>
      </c>
      <c r="FV80">
        <v>0.168867</v>
      </c>
      <c r="FW80">
        <v>0.1733</v>
      </c>
      <c r="FX80">
        <v>0.10528</v>
      </c>
      <c r="FY80">
        <v>0.102372</v>
      </c>
      <c r="FZ80">
        <v>32293.8</v>
      </c>
      <c r="GA80">
        <v>34986.3</v>
      </c>
      <c r="GB80">
        <v>35217.7</v>
      </c>
      <c r="GC80">
        <v>38388.7</v>
      </c>
      <c r="GD80">
        <v>44650</v>
      </c>
      <c r="GE80">
        <v>49754.1</v>
      </c>
      <c r="GF80">
        <v>55016.5</v>
      </c>
      <c r="GG80">
        <v>61556</v>
      </c>
      <c r="GH80">
        <v>1.9686</v>
      </c>
      <c r="GI80">
        <v>1.81225</v>
      </c>
      <c r="GJ80">
        <v>0.0900254</v>
      </c>
      <c r="GK80">
        <v>0</v>
      </c>
      <c r="GL80">
        <v>26.0475</v>
      </c>
      <c r="GM80">
        <v>999.9</v>
      </c>
      <c r="GN80">
        <v>54.297</v>
      </c>
      <c r="GO80">
        <v>32.408</v>
      </c>
      <c r="GP80">
        <v>29.2155</v>
      </c>
      <c r="GQ80">
        <v>55.5602</v>
      </c>
      <c r="GR80">
        <v>48.5897</v>
      </c>
      <c r="GS80">
        <v>1</v>
      </c>
      <c r="GT80">
        <v>0.067815</v>
      </c>
      <c r="GU80">
        <v>1.47908</v>
      </c>
      <c r="GV80">
        <v>20.1086</v>
      </c>
      <c r="GW80">
        <v>5.19632</v>
      </c>
      <c r="GX80">
        <v>12.004</v>
      </c>
      <c r="GY80">
        <v>4.975</v>
      </c>
      <c r="GZ80">
        <v>3.29343</v>
      </c>
      <c r="HA80">
        <v>9999</v>
      </c>
      <c r="HB80">
        <v>9999</v>
      </c>
      <c r="HC80">
        <v>9999</v>
      </c>
      <c r="HD80">
        <v>999.9</v>
      </c>
      <c r="HE80">
        <v>1.86359</v>
      </c>
      <c r="HF80">
        <v>1.86844</v>
      </c>
      <c r="HG80">
        <v>1.86821</v>
      </c>
      <c r="HH80">
        <v>1.86935</v>
      </c>
      <c r="HI80">
        <v>1.87012</v>
      </c>
      <c r="HJ80">
        <v>1.86622</v>
      </c>
      <c r="HK80">
        <v>1.86725</v>
      </c>
      <c r="HL80">
        <v>1.8686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10.17</v>
      </c>
      <c r="IA80">
        <v>0.5105</v>
      </c>
      <c r="IB80">
        <v>4.00718980108695</v>
      </c>
      <c r="IC80">
        <v>0.0057595372652325</v>
      </c>
      <c r="ID80">
        <v>9.86007892650461e-07</v>
      </c>
      <c r="IE80">
        <v>-6.54605500343952e-10</v>
      </c>
      <c r="IF80">
        <v>-0.00447537401453317</v>
      </c>
      <c r="IG80">
        <v>-0.0225030831772305</v>
      </c>
      <c r="IH80">
        <v>0.00251729176796863</v>
      </c>
      <c r="II80">
        <v>-2.92013266862578e-05</v>
      </c>
      <c r="IJ80">
        <v>-3</v>
      </c>
      <c r="IK80">
        <v>1614</v>
      </c>
      <c r="IL80">
        <v>1</v>
      </c>
      <c r="IM80">
        <v>27</v>
      </c>
      <c r="IN80">
        <v>123.4</v>
      </c>
      <c r="IO80">
        <v>123.5</v>
      </c>
      <c r="IP80">
        <v>2.18994</v>
      </c>
      <c r="IQ80">
        <v>2.6123</v>
      </c>
      <c r="IR80">
        <v>1.54785</v>
      </c>
      <c r="IS80">
        <v>2.30225</v>
      </c>
      <c r="IT80">
        <v>1.34644</v>
      </c>
      <c r="IU80">
        <v>2.4585</v>
      </c>
      <c r="IV80">
        <v>38.4034</v>
      </c>
      <c r="IW80">
        <v>24.0262</v>
      </c>
      <c r="IX80">
        <v>18</v>
      </c>
      <c r="IY80">
        <v>501.466</v>
      </c>
      <c r="IZ80">
        <v>401.42</v>
      </c>
      <c r="JA80">
        <v>23.5095</v>
      </c>
      <c r="JB80">
        <v>28.0595</v>
      </c>
      <c r="JC80">
        <v>30.0008</v>
      </c>
      <c r="JD80">
        <v>27.962</v>
      </c>
      <c r="JE80">
        <v>27.8988</v>
      </c>
      <c r="JF80">
        <v>43.8849</v>
      </c>
      <c r="JG80">
        <v>29.4403</v>
      </c>
      <c r="JH80">
        <v>91.424</v>
      </c>
      <c r="JI80">
        <v>23.4711</v>
      </c>
      <c r="JJ80">
        <v>1072.49</v>
      </c>
      <c r="JK80">
        <v>23.1372</v>
      </c>
      <c r="JL80">
        <v>102.082</v>
      </c>
      <c r="JM80">
        <v>102.472</v>
      </c>
    </row>
    <row r="81" spans="1:273">
      <c r="A81">
        <v>65</v>
      </c>
      <c r="B81">
        <v>1510789132.6</v>
      </c>
      <c r="C81">
        <v>412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1510789125.11852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1087.92407008385</v>
      </c>
      <c r="AK81">
        <v>1063.65133333333</v>
      </c>
      <c r="AL81">
        <v>3.52866029896052</v>
      </c>
      <c r="AM81">
        <v>64.1108677016949</v>
      </c>
      <c r="AN81">
        <f>(AP81 - AO81 + DI81*1E3/(8.314*(DK81+273.15)) * AR81/DH81 * AQ81) * DH81/(100*CV81) * 1000/(1000 - AP81)</f>
        <v>0</v>
      </c>
      <c r="AO81">
        <v>23.3137056398978</v>
      </c>
      <c r="AP81">
        <v>24.6817775757576</v>
      </c>
      <c r="AQ81">
        <v>-0.000586857745762201</v>
      </c>
      <c r="AR81">
        <v>117.015588663011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2.7</v>
      </c>
      <c r="CW81">
        <v>0.5</v>
      </c>
      <c r="CX81" t="s">
        <v>408</v>
      </c>
      <c r="CY81">
        <v>2</v>
      </c>
      <c r="CZ81" t="b">
        <v>1</v>
      </c>
      <c r="DA81">
        <v>1510789125.11852</v>
      </c>
      <c r="DB81">
        <v>1013.718</v>
      </c>
      <c r="DC81">
        <v>1046.17703703704</v>
      </c>
      <c r="DD81">
        <v>24.677737037037</v>
      </c>
      <c r="DE81">
        <v>23.333037037037</v>
      </c>
      <c r="DF81">
        <v>1003.59840740741</v>
      </c>
      <c r="DG81">
        <v>24.1679481481481</v>
      </c>
      <c r="DH81">
        <v>500.081185185185</v>
      </c>
      <c r="DI81">
        <v>90.8132</v>
      </c>
      <c r="DJ81">
        <v>0.100011514814815</v>
      </c>
      <c r="DK81">
        <v>26.7535</v>
      </c>
      <c r="DL81">
        <v>27.5079518518519</v>
      </c>
      <c r="DM81">
        <v>999.9</v>
      </c>
      <c r="DN81">
        <v>0</v>
      </c>
      <c r="DO81">
        <v>0</v>
      </c>
      <c r="DP81">
        <v>9984.70074074074</v>
      </c>
      <c r="DQ81">
        <v>0</v>
      </c>
      <c r="DR81">
        <v>3.25978740740741</v>
      </c>
      <c r="DS81">
        <v>-32.4605</v>
      </c>
      <c r="DT81">
        <v>1039.36592592593</v>
      </c>
      <c r="DU81">
        <v>1071.17037037037</v>
      </c>
      <c r="DV81">
        <v>1.34470037037037</v>
      </c>
      <c r="DW81">
        <v>1046.17703703704</v>
      </c>
      <c r="DX81">
        <v>23.333037037037</v>
      </c>
      <c r="DY81">
        <v>2.2410637037037</v>
      </c>
      <c r="DZ81">
        <v>2.11894777777778</v>
      </c>
      <c r="EA81">
        <v>19.2589222222222</v>
      </c>
      <c r="EB81">
        <v>18.3623407407407</v>
      </c>
      <c r="EC81">
        <v>1999.9937037037</v>
      </c>
      <c r="ED81">
        <v>0.980000222222222</v>
      </c>
      <c r="EE81">
        <v>0.0199997296296296</v>
      </c>
      <c r="EF81">
        <v>0</v>
      </c>
      <c r="EG81">
        <v>2.19565925925926</v>
      </c>
      <c r="EH81">
        <v>0</v>
      </c>
      <c r="EI81">
        <v>5834.49925925926</v>
      </c>
      <c r="EJ81">
        <v>17300.0925925926</v>
      </c>
      <c r="EK81">
        <v>39.4209259259259</v>
      </c>
      <c r="EL81">
        <v>39.937</v>
      </c>
      <c r="EM81">
        <v>39.125</v>
      </c>
      <c r="EN81">
        <v>38.687</v>
      </c>
      <c r="EO81">
        <v>38.7336666666667</v>
      </c>
      <c r="EP81">
        <v>1959.99333333333</v>
      </c>
      <c r="EQ81">
        <v>40.0003703703704</v>
      </c>
      <c r="ER81">
        <v>0</v>
      </c>
      <c r="ES81">
        <v>1678812735.8</v>
      </c>
      <c r="ET81">
        <v>0</v>
      </c>
      <c r="EU81">
        <v>2.22254230769231</v>
      </c>
      <c r="EV81">
        <v>-0.543832478428255</v>
      </c>
      <c r="EW81">
        <v>-24.4529914652145</v>
      </c>
      <c r="EX81">
        <v>5834.46730769231</v>
      </c>
      <c r="EY81">
        <v>15</v>
      </c>
      <c r="EZ81">
        <v>0</v>
      </c>
      <c r="FA81" t="s">
        <v>409</v>
      </c>
      <c r="FB81">
        <v>1510781724.6</v>
      </c>
      <c r="FC81">
        <v>1510781718.6</v>
      </c>
      <c r="FD81">
        <v>0</v>
      </c>
      <c r="FE81">
        <v>0.193</v>
      </c>
      <c r="FF81">
        <v>0.167</v>
      </c>
      <c r="FG81">
        <v>6.707</v>
      </c>
      <c r="FH81">
        <v>0.869</v>
      </c>
      <c r="FI81">
        <v>420</v>
      </c>
      <c r="FJ81">
        <v>32</v>
      </c>
      <c r="FK81">
        <v>0.3</v>
      </c>
      <c r="FL81">
        <v>0.13</v>
      </c>
      <c r="FM81">
        <v>1.319782</v>
      </c>
      <c r="FN81">
        <v>0.446695834896808</v>
      </c>
      <c r="FO81">
        <v>0.0451790304344836</v>
      </c>
      <c r="FP81">
        <v>1</v>
      </c>
      <c r="FQ81">
        <v>1</v>
      </c>
      <c r="FR81">
        <v>1</v>
      </c>
      <c r="FS81" t="s">
        <v>410</v>
      </c>
      <c r="FT81">
        <v>2.97218</v>
      </c>
      <c r="FU81">
        <v>2.7538</v>
      </c>
      <c r="FV81">
        <v>0.170667</v>
      </c>
      <c r="FW81">
        <v>0.174972</v>
      </c>
      <c r="FX81">
        <v>0.105237</v>
      </c>
      <c r="FY81">
        <v>0.102247</v>
      </c>
      <c r="FZ81">
        <v>32223.6</v>
      </c>
      <c r="GA81">
        <v>34915.3</v>
      </c>
      <c r="GB81">
        <v>35217.4</v>
      </c>
      <c r="GC81">
        <v>38388.5</v>
      </c>
      <c r="GD81">
        <v>44652</v>
      </c>
      <c r="GE81">
        <v>49760.7</v>
      </c>
      <c r="GF81">
        <v>55016.3</v>
      </c>
      <c r="GG81">
        <v>61555.5</v>
      </c>
      <c r="GH81">
        <v>1.96865</v>
      </c>
      <c r="GI81">
        <v>1.81195</v>
      </c>
      <c r="GJ81">
        <v>0.085786</v>
      </c>
      <c r="GK81">
        <v>0</v>
      </c>
      <c r="GL81">
        <v>26.052</v>
      </c>
      <c r="GM81">
        <v>999.9</v>
      </c>
      <c r="GN81">
        <v>54.297</v>
      </c>
      <c r="GO81">
        <v>32.408</v>
      </c>
      <c r="GP81">
        <v>29.2138</v>
      </c>
      <c r="GQ81">
        <v>56.2302</v>
      </c>
      <c r="GR81">
        <v>47.9928</v>
      </c>
      <c r="GS81">
        <v>1</v>
      </c>
      <c r="GT81">
        <v>0.0683791</v>
      </c>
      <c r="GU81">
        <v>1.66028</v>
      </c>
      <c r="GV81">
        <v>20.1069</v>
      </c>
      <c r="GW81">
        <v>5.19662</v>
      </c>
      <c r="GX81">
        <v>12.004</v>
      </c>
      <c r="GY81">
        <v>4.97485</v>
      </c>
      <c r="GZ81">
        <v>3.2935</v>
      </c>
      <c r="HA81">
        <v>9999</v>
      </c>
      <c r="HB81">
        <v>9999</v>
      </c>
      <c r="HC81">
        <v>9999</v>
      </c>
      <c r="HD81">
        <v>999.9</v>
      </c>
      <c r="HE81">
        <v>1.86357</v>
      </c>
      <c r="HF81">
        <v>1.86844</v>
      </c>
      <c r="HG81">
        <v>1.86821</v>
      </c>
      <c r="HH81">
        <v>1.86935</v>
      </c>
      <c r="HI81">
        <v>1.87012</v>
      </c>
      <c r="HJ81">
        <v>1.86624</v>
      </c>
      <c r="HK81">
        <v>1.86724</v>
      </c>
      <c r="HL81">
        <v>1.8686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10.26</v>
      </c>
      <c r="IA81">
        <v>0.5099</v>
      </c>
      <c r="IB81">
        <v>4.00718980108695</v>
      </c>
      <c r="IC81">
        <v>0.0057595372652325</v>
      </c>
      <c r="ID81">
        <v>9.86007892650461e-07</v>
      </c>
      <c r="IE81">
        <v>-6.54605500343952e-10</v>
      </c>
      <c r="IF81">
        <v>-0.00447537401453317</v>
      </c>
      <c r="IG81">
        <v>-0.0225030831772305</v>
      </c>
      <c r="IH81">
        <v>0.00251729176796863</v>
      </c>
      <c r="II81">
        <v>-2.92013266862578e-05</v>
      </c>
      <c r="IJ81">
        <v>-3</v>
      </c>
      <c r="IK81">
        <v>1614</v>
      </c>
      <c r="IL81">
        <v>1</v>
      </c>
      <c r="IM81">
        <v>27</v>
      </c>
      <c r="IN81">
        <v>123.5</v>
      </c>
      <c r="IO81">
        <v>123.6</v>
      </c>
      <c r="IP81">
        <v>2.21436</v>
      </c>
      <c r="IQ81">
        <v>2.62085</v>
      </c>
      <c r="IR81">
        <v>1.54785</v>
      </c>
      <c r="IS81">
        <v>2.30103</v>
      </c>
      <c r="IT81">
        <v>1.34644</v>
      </c>
      <c r="IU81">
        <v>2.34863</v>
      </c>
      <c r="IV81">
        <v>38.4034</v>
      </c>
      <c r="IW81">
        <v>24.0262</v>
      </c>
      <c r="IX81">
        <v>18</v>
      </c>
      <c r="IY81">
        <v>501.525</v>
      </c>
      <c r="IZ81">
        <v>401.281</v>
      </c>
      <c r="JA81">
        <v>23.5024</v>
      </c>
      <c r="JB81">
        <v>28.0642</v>
      </c>
      <c r="JC81">
        <v>30.0008</v>
      </c>
      <c r="JD81">
        <v>27.9648</v>
      </c>
      <c r="JE81">
        <v>27.9028</v>
      </c>
      <c r="JF81">
        <v>44.3589</v>
      </c>
      <c r="JG81">
        <v>29.7485</v>
      </c>
      <c r="JH81">
        <v>91.424</v>
      </c>
      <c r="JI81">
        <v>23.4489</v>
      </c>
      <c r="JJ81">
        <v>1093.15</v>
      </c>
      <c r="JK81">
        <v>23.0941</v>
      </c>
      <c r="JL81">
        <v>102.082</v>
      </c>
      <c r="JM81">
        <v>102.472</v>
      </c>
    </row>
    <row r="82" spans="1:273">
      <c r="A82">
        <v>66</v>
      </c>
      <c r="B82">
        <v>1510789137.6</v>
      </c>
      <c r="C82">
        <v>417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1510789129.83214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1103.57125024396</v>
      </c>
      <c r="AK82">
        <v>1080.25236363636</v>
      </c>
      <c r="AL82">
        <v>3.28142119598096</v>
      </c>
      <c r="AM82">
        <v>64.1108677016949</v>
      </c>
      <c r="AN82">
        <f>(AP82 - AO82 + DI82*1E3/(8.314*(DK82+273.15)) * AR82/DH82 * AQ82) * DH82/(100*CV82) * 1000/(1000 - AP82)</f>
        <v>0</v>
      </c>
      <c r="AO82">
        <v>23.2068074493809</v>
      </c>
      <c r="AP82">
        <v>24.6400945454545</v>
      </c>
      <c r="AQ82">
        <v>-0.0113422296423144</v>
      </c>
      <c r="AR82">
        <v>117.015588663011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2.7</v>
      </c>
      <c r="CW82">
        <v>0.5</v>
      </c>
      <c r="CX82" t="s">
        <v>408</v>
      </c>
      <c r="CY82">
        <v>2</v>
      </c>
      <c r="CZ82" t="b">
        <v>1</v>
      </c>
      <c r="DA82">
        <v>1510789129.83214</v>
      </c>
      <c r="DB82">
        <v>1029.54321428571</v>
      </c>
      <c r="DC82">
        <v>1061.67</v>
      </c>
      <c r="DD82">
        <v>24.6793535714286</v>
      </c>
      <c r="DE82">
        <v>23.301275</v>
      </c>
      <c r="DF82">
        <v>1019.33282142857</v>
      </c>
      <c r="DG82">
        <v>24.1694892857143</v>
      </c>
      <c r="DH82">
        <v>500.083392857143</v>
      </c>
      <c r="DI82">
        <v>90.8123178571429</v>
      </c>
      <c r="DJ82">
        <v>0.0999360607142857</v>
      </c>
      <c r="DK82">
        <v>26.7607035714286</v>
      </c>
      <c r="DL82">
        <v>27.469775</v>
      </c>
      <c r="DM82">
        <v>999.9</v>
      </c>
      <c r="DN82">
        <v>0</v>
      </c>
      <c r="DO82">
        <v>0</v>
      </c>
      <c r="DP82">
        <v>9989.35392857143</v>
      </c>
      <c r="DQ82">
        <v>0</v>
      </c>
      <c r="DR82">
        <v>3.25468</v>
      </c>
      <c r="DS82">
        <v>-32.1275892857143</v>
      </c>
      <c r="DT82">
        <v>1055.59321428571</v>
      </c>
      <c r="DU82">
        <v>1086.99678571429</v>
      </c>
      <c r="DV82">
        <v>1.37807642857143</v>
      </c>
      <c r="DW82">
        <v>1061.67</v>
      </c>
      <c r="DX82">
        <v>23.301275</v>
      </c>
      <c r="DY82">
        <v>2.24118892857143</v>
      </c>
      <c r="DZ82">
        <v>2.11604357142857</v>
      </c>
      <c r="EA82">
        <v>19.2598142857143</v>
      </c>
      <c r="EB82">
        <v>18.3404392857143</v>
      </c>
      <c r="EC82">
        <v>2000.00392857143</v>
      </c>
      <c r="ED82">
        <v>0.980000357142857</v>
      </c>
      <c r="EE82">
        <v>0.0199995857142857</v>
      </c>
      <c r="EF82">
        <v>0</v>
      </c>
      <c r="EG82">
        <v>2.19574642857143</v>
      </c>
      <c r="EH82">
        <v>0</v>
      </c>
      <c r="EI82">
        <v>5832.37714285714</v>
      </c>
      <c r="EJ82">
        <v>17300.1857142857</v>
      </c>
      <c r="EK82">
        <v>39.4325714285714</v>
      </c>
      <c r="EL82">
        <v>39.937</v>
      </c>
      <c r="EM82">
        <v>39.1360714285714</v>
      </c>
      <c r="EN82">
        <v>38.687</v>
      </c>
      <c r="EO82">
        <v>38.741</v>
      </c>
      <c r="EP82">
        <v>1960.00357142857</v>
      </c>
      <c r="EQ82">
        <v>40.0003571428571</v>
      </c>
      <c r="ER82">
        <v>0</v>
      </c>
      <c r="ES82">
        <v>1678812740.6</v>
      </c>
      <c r="ET82">
        <v>0</v>
      </c>
      <c r="EU82">
        <v>2.22595384615385</v>
      </c>
      <c r="EV82">
        <v>0.560676919131848</v>
      </c>
      <c r="EW82">
        <v>-33.4410256581347</v>
      </c>
      <c r="EX82">
        <v>5832.30192307692</v>
      </c>
      <c r="EY82">
        <v>15</v>
      </c>
      <c r="EZ82">
        <v>0</v>
      </c>
      <c r="FA82" t="s">
        <v>409</v>
      </c>
      <c r="FB82">
        <v>1510781724.6</v>
      </c>
      <c r="FC82">
        <v>1510781718.6</v>
      </c>
      <c r="FD82">
        <v>0</v>
      </c>
      <c r="FE82">
        <v>0.193</v>
      </c>
      <c r="FF82">
        <v>0.167</v>
      </c>
      <c r="FG82">
        <v>6.707</v>
      </c>
      <c r="FH82">
        <v>0.869</v>
      </c>
      <c r="FI82">
        <v>420</v>
      </c>
      <c r="FJ82">
        <v>32</v>
      </c>
      <c r="FK82">
        <v>0.3</v>
      </c>
      <c r="FL82">
        <v>0.13</v>
      </c>
      <c r="FM82">
        <v>1.35355375</v>
      </c>
      <c r="FN82">
        <v>0.400150356472793</v>
      </c>
      <c r="FO82">
        <v>0.0402202598007211</v>
      </c>
      <c r="FP82">
        <v>1</v>
      </c>
      <c r="FQ82">
        <v>1</v>
      </c>
      <c r="FR82">
        <v>1</v>
      </c>
      <c r="FS82" t="s">
        <v>410</v>
      </c>
      <c r="FT82">
        <v>2.97213</v>
      </c>
      <c r="FU82">
        <v>2.75386</v>
      </c>
      <c r="FV82">
        <v>0.172358</v>
      </c>
      <c r="FW82">
        <v>0.176658</v>
      </c>
      <c r="FX82">
        <v>0.105102</v>
      </c>
      <c r="FY82">
        <v>0.101923</v>
      </c>
      <c r="FZ82">
        <v>32157.3</v>
      </c>
      <c r="GA82">
        <v>34843.7</v>
      </c>
      <c r="GB82">
        <v>35216.8</v>
      </c>
      <c r="GC82">
        <v>38388.2</v>
      </c>
      <c r="GD82">
        <v>44658.2</v>
      </c>
      <c r="GE82">
        <v>49778.2</v>
      </c>
      <c r="GF82">
        <v>55015.4</v>
      </c>
      <c r="GG82">
        <v>61554.9</v>
      </c>
      <c r="GH82">
        <v>1.96868</v>
      </c>
      <c r="GI82">
        <v>1.81203</v>
      </c>
      <c r="GJ82">
        <v>0.0794157</v>
      </c>
      <c r="GK82">
        <v>0</v>
      </c>
      <c r="GL82">
        <v>26.0566</v>
      </c>
      <c r="GM82">
        <v>999.9</v>
      </c>
      <c r="GN82">
        <v>54.297</v>
      </c>
      <c r="GO82">
        <v>32.408</v>
      </c>
      <c r="GP82">
        <v>29.2155</v>
      </c>
      <c r="GQ82">
        <v>55.7602</v>
      </c>
      <c r="GR82">
        <v>48.101</v>
      </c>
      <c r="GS82">
        <v>1</v>
      </c>
      <c r="GT82">
        <v>0.0691794</v>
      </c>
      <c r="GU82">
        <v>1.61231</v>
      </c>
      <c r="GV82">
        <v>20.1074</v>
      </c>
      <c r="GW82">
        <v>5.19662</v>
      </c>
      <c r="GX82">
        <v>12.0043</v>
      </c>
      <c r="GY82">
        <v>4.9751</v>
      </c>
      <c r="GZ82">
        <v>3.29365</v>
      </c>
      <c r="HA82">
        <v>9999</v>
      </c>
      <c r="HB82">
        <v>9999</v>
      </c>
      <c r="HC82">
        <v>9999</v>
      </c>
      <c r="HD82">
        <v>999.9</v>
      </c>
      <c r="HE82">
        <v>1.86356</v>
      </c>
      <c r="HF82">
        <v>1.86844</v>
      </c>
      <c r="HG82">
        <v>1.8682</v>
      </c>
      <c r="HH82">
        <v>1.86935</v>
      </c>
      <c r="HI82">
        <v>1.87013</v>
      </c>
      <c r="HJ82">
        <v>1.8662</v>
      </c>
      <c r="HK82">
        <v>1.86726</v>
      </c>
      <c r="HL82">
        <v>1.86861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10.36</v>
      </c>
      <c r="IA82">
        <v>0.5078</v>
      </c>
      <c r="IB82">
        <v>4.00718980108695</v>
      </c>
      <c r="IC82">
        <v>0.0057595372652325</v>
      </c>
      <c r="ID82">
        <v>9.86007892650461e-07</v>
      </c>
      <c r="IE82">
        <v>-6.54605500343952e-10</v>
      </c>
      <c r="IF82">
        <v>-0.00447537401453317</v>
      </c>
      <c r="IG82">
        <v>-0.0225030831772305</v>
      </c>
      <c r="IH82">
        <v>0.00251729176796863</v>
      </c>
      <c r="II82">
        <v>-2.92013266862578e-05</v>
      </c>
      <c r="IJ82">
        <v>-3</v>
      </c>
      <c r="IK82">
        <v>1614</v>
      </c>
      <c r="IL82">
        <v>1</v>
      </c>
      <c r="IM82">
        <v>27</v>
      </c>
      <c r="IN82">
        <v>123.5</v>
      </c>
      <c r="IO82">
        <v>123.7</v>
      </c>
      <c r="IP82">
        <v>2.24365</v>
      </c>
      <c r="IQ82">
        <v>2.61475</v>
      </c>
      <c r="IR82">
        <v>1.54785</v>
      </c>
      <c r="IS82">
        <v>2.30103</v>
      </c>
      <c r="IT82">
        <v>1.34644</v>
      </c>
      <c r="IU82">
        <v>2.34863</v>
      </c>
      <c r="IV82">
        <v>38.4034</v>
      </c>
      <c r="IW82">
        <v>24.0262</v>
      </c>
      <c r="IX82">
        <v>18</v>
      </c>
      <c r="IY82">
        <v>501.579</v>
      </c>
      <c r="IZ82">
        <v>401.344</v>
      </c>
      <c r="JA82">
        <v>23.4692</v>
      </c>
      <c r="JB82">
        <v>28.0684</v>
      </c>
      <c r="JC82">
        <v>30.0007</v>
      </c>
      <c r="JD82">
        <v>27.9691</v>
      </c>
      <c r="JE82">
        <v>27.9058</v>
      </c>
      <c r="JF82">
        <v>44.9519</v>
      </c>
      <c r="JG82">
        <v>30.0319</v>
      </c>
      <c r="JH82">
        <v>91.424</v>
      </c>
      <c r="JI82">
        <v>23.4769</v>
      </c>
      <c r="JJ82">
        <v>1106.58</v>
      </c>
      <c r="JK82">
        <v>23.0978</v>
      </c>
      <c r="JL82">
        <v>102.08</v>
      </c>
      <c r="JM82">
        <v>102.471</v>
      </c>
    </row>
    <row r="83" spans="1:273">
      <c r="A83">
        <v>67</v>
      </c>
      <c r="B83">
        <v>1510789142.6</v>
      </c>
      <c r="C83">
        <v>422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1510789135.1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1121.12828637375</v>
      </c>
      <c r="AK83">
        <v>1097.32054545454</v>
      </c>
      <c r="AL83">
        <v>3.43578032875885</v>
      </c>
      <c r="AM83">
        <v>64.1108677016949</v>
      </c>
      <c r="AN83">
        <f>(AP83 - AO83 + DI83*1E3/(8.314*(DK83+273.15)) * AR83/DH83 * AQ83) * DH83/(100*CV83) * 1000/(1000 - AP83)</f>
        <v>0</v>
      </c>
      <c r="AO83">
        <v>23.1463429876649</v>
      </c>
      <c r="AP83">
        <v>24.5812945454545</v>
      </c>
      <c r="AQ83">
        <v>-0.0118833789001235</v>
      </c>
      <c r="AR83">
        <v>117.015588663011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2.7</v>
      </c>
      <c r="CW83">
        <v>0.5</v>
      </c>
      <c r="CX83" t="s">
        <v>408</v>
      </c>
      <c r="CY83">
        <v>2</v>
      </c>
      <c r="CZ83" t="b">
        <v>1</v>
      </c>
      <c r="DA83">
        <v>1510789135.1</v>
      </c>
      <c r="DB83">
        <v>1047.1162962963</v>
      </c>
      <c r="DC83">
        <v>1079.22481481482</v>
      </c>
      <c r="DD83">
        <v>24.6511592592593</v>
      </c>
      <c r="DE83">
        <v>23.2396703703704</v>
      </c>
      <c r="DF83">
        <v>1036.8062962963</v>
      </c>
      <c r="DG83">
        <v>24.1425851851852</v>
      </c>
      <c r="DH83">
        <v>500.08262962963</v>
      </c>
      <c r="DI83">
        <v>90.8109592592593</v>
      </c>
      <c r="DJ83">
        <v>0.0999687444444445</v>
      </c>
      <c r="DK83">
        <v>26.7675777777778</v>
      </c>
      <c r="DL83">
        <v>27.4138703703704</v>
      </c>
      <c r="DM83">
        <v>999.9</v>
      </c>
      <c r="DN83">
        <v>0</v>
      </c>
      <c r="DO83">
        <v>0</v>
      </c>
      <c r="DP83">
        <v>9990.0237037037</v>
      </c>
      <c r="DQ83">
        <v>0</v>
      </c>
      <c r="DR83">
        <v>3.25289222222222</v>
      </c>
      <c r="DS83">
        <v>-32.1088777777778</v>
      </c>
      <c r="DT83">
        <v>1073.57925925926</v>
      </c>
      <c r="DU83">
        <v>1104.9</v>
      </c>
      <c r="DV83">
        <v>1.41149111111111</v>
      </c>
      <c r="DW83">
        <v>1079.22481481482</v>
      </c>
      <c r="DX83">
        <v>23.2396703703704</v>
      </c>
      <c r="DY83">
        <v>2.23859555555556</v>
      </c>
      <c r="DZ83">
        <v>2.11041740740741</v>
      </c>
      <c r="EA83">
        <v>19.2412074074074</v>
      </c>
      <c r="EB83">
        <v>18.2979703703704</v>
      </c>
      <c r="EC83">
        <v>1999.97037037037</v>
      </c>
      <c r="ED83">
        <v>0.980000222222222</v>
      </c>
      <c r="EE83">
        <v>0.0199997296296296</v>
      </c>
      <c r="EF83">
        <v>0</v>
      </c>
      <c r="EG83">
        <v>2.19805555555556</v>
      </c>
      <c r="EH83">
        <v>0</v>
      </c>
      <c r="EI83">
        <v>5829.77</v>
      </c>
      <c r="EJ83">
        <v>17299.9074074074</v>
      </c>
      <c r="EK83">
        <v>39.437</v>
      </c>
      <c r="EL83">
        <v>39.937</v>
      </c>
      <c r="EM83">
        <v>39.147962962963</v>
      </c>
      <c r="EN83">
        <v>38.687</v>
      </c>
      <c r="EO83">
        <v>38.75</v>
      </c>
      <c r="EP83">
        <v>1959.97037037037</v>
      </c>
      <c r="EQ83">
        <v>40</v>
      </c>
      <c r="ER83">
        <v>0</v>
      </c>
      <c r="ES83">
        <v>1678812746</v>
      </c>
      <c r="ET83">
        <v>0</v>
      </c>
      <c r="EU83">
        <v>2.210296</v>
      </c>
      <c r="EV83">
        <v>0.033399996946398</v>
      </c>
      <c r="EW83">
        <v>-25.074615384178</v>
      </c>
      <c r="EX83">
        <v>5829.544</v>
      </c>
      <c r="EY83">
        <v>15</v>
      </c>
      <c r="EZ83">
        <v>0</v>
      </c>
      <c r="FA83" t="s">
        <v>409</v>
      </c>
      <c r="FB83">
        <v>1510781724.6</v>
      </c>
      <c r="FC83">
        <v>1510781718.6</v>
      </c>
      <c r="FD83">
        <v>0</v>
      </c>
      <c r="FE83">
        <v>0.193</v>
      </c>
      <c r="FF83">
        <v>0.167</v>
      </c>
      <c r="FG83">
        <v>6.707</v>
      </c>
      <c r="FH83">
        <v>0.869</v>
      </c>
      <c r="FI83">
        <v>420</v>
      </c>
      <c r="FJ83">
        <v>32</v>
      </c>
      <c r="FK83">
        <v>0.3</v>
      </c>
      <c r="FL83">
        <v>0.13</v>
      </c>
      <c r="FM83">
        <v>1.38949175</v>
      </c>
      <c r="FN83">
        <v>0.414553058161347</v>
      </c>
      <c r="FO83">
        <v>0.0415116413122572</v>
      </c>
      <c r="FP83">
        <v>1</v>
      </c>
      <c r="FQ83">
        <v>1</v>
      </c>
      <c r="FR83">
        <v>1</v>
      </c>
      <c r="FS83" t="s">
        <v>410</v>
      </c>
      <c r="FT83">
        <v>2.97199</v>
      </c>
      <c r="FU83">
        <v>2.75368</v>
      </c>
      <c r="FV83">
        <v>0.174082</v>
      </c>
      <c r="FW83">
        <v>0.178312</v>
      </c>
      <c r="FX83">
        <v>0.104925</v>
      </c>
      <c r="FY83">
        <v>0.101779</v>
      </c>
      <c r="FZ83">
        <v>32089.9</v>
      </c>
      <c r="GA83">
        <v>34773.2</v>
      </c>
      <c r="GB83">
        <v>35216.4</v>
      </c>
      <c r="GC83">
        <v>38387.6</v>
      </c>
      <c r="GD83">
        <v>44666.9</v>
      </c>
      <c r="GE83">
        <v>49785.7</v>
      </c>
      <c r="GF83">
        <v>55015</v>
      </c>
      <c r="GG83">
        <v>61554.2</v>
      </c>
      <c r="GH83">
        <v>1.96843</v>
      </c>
      <c r="GI83">
        <v>1.81215</v>
      </c>
      <c r="GJ83">
        <v>0.0781417</v>
      </c>
      <c r="GK83">
        <v>0</v>
      </c>
      <c r="GL83">
        <v>26.063</v>
      </c>
      <c r="GM83">
        <v>999.9</v>
      </c>
      <c r="GN83">
        <v>54.273</v>
      </c>
      <c r="GO83">
        <v>32.438</v>
      </c>
      <c r="GP83">
        <v>29.2551</v>
      </c>
      <c r="GQ83">
        <v>56.1002</v>
      </c>
      <c r="GR83">
        <v>48.137</v>
      </c>
      <c r="GS83">
        <v>1</v>
      </c>
      <c r="GT83">
        <v>0.0691159</v>
      </c>
      <c r="GU83">
        <v>1.30549</v>
      </c>
      <c r="GV83">
        <v>20.1095</v>
      </c>
      <c r="GW83">
        <v>5.19618</v>
      </c>
      <c r="GX83">
        <v>12.0046</v>
      </c>
      <c r="GY83">
        <v>4.9749</v>
      </c>
      <c r="GZ83">
        <v>3.29328</v>
      </c>
      <c r="HA83">
        <v>9999</v>
      </c>
      <c r="HB83">
        <v>9999</v>
      </c>
      <c r="HC83">
        <v>9999</v>
      </c>
      <c r="HD83">
        <v>999.9</v>
      </c>
      <c r="HE83">
        <v>1.86356</v>
      </c>
      <c r="HF83">
        <v>1.86844</v>
      </c>
      <c r="HG83">
        <v>1.86819</v>
      </c>
      <c r="HH83">
        <v>1.86935</v>
      </c>
      <c r="HI83">
        <v>1.87012</v>
      </c>
      <c r="HJ83">
        <v>1.8662</v>
      </c>
      <c r="HK83">
        <v>1.86726</v>
      </c>
      <c r="HL83">
        <v>1.8686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10.45</v>
      </c>
      <c r="IA83">
        <v>0.5051</v>
      </c>
      <c r="IB83">
        <v>4.00718980108695</v>
      </c>
      <c r="IC83">
        <v>0.0057595372652325</v>
      </c>
      <c r="ID83">
        <v>9.86007892650461e-07</v>
      </c>
      <c r="IE83">
        <v>-6.54605500343952e-10</v>
      </c>
      <c r="IF83">
        <v>-0.00447537401453317</v>
      </c>
      <c r="IG83">
        <v>-0.0225030831772305</v>
      </c>
      <c r="IH83">
        <v>0.00251729176796863</v>
      </c>
      <c r="II83">
        <v>-2.92013266862578e-05</v>
      </c>
      <c r="IJ83">
        <v>-3</v>
      </c>
      <c r="IK83">
        <v>1614</v>
      </c>
      <c r="IL83">
        <v>1</v>
      </c>
      <c r="IM83">
        <v>27</v>
      </c>
      <c r="IN83">
        <v>123.6</v>
      </c>
      <c r="IO83">
        <v>123.7</v>
      </c>
      <c r="IP83">
        <v>2.26929</v>
      </c>
      <c r="IQ83">
        <v>2.60742</v>
      </c>
      <c r="IR83">
        <v>1.54785</v>
      </c>
      <c r="IS83">
        <v>2.30103</v>
      </c>
      <c r="IT83">
        <v>1.34644</v>
      </c>
      <c r="IU83">
        <v>2.46704</v>
      </c>
      <c r="IV83">
        <v>38.4034</v>
      </c>
      <c r="IW83">
        <v>24.035</v>
      </c>
      <c r="IX83">
        <v>18</v>
      </c>
      <c r="IY83">
        <v>501.438</v>
      </c>
      <c r="IZ83">
        <v>401.441</v>
      </c>
      <c r="JA83">
        <v>23.4868</v>
      </c>
      <c r="JB83">
        <v>28.072</v>
      </c>
      <c r="JC83">
        <v>30.0002</v>
      </c>
      <c r="JD83">
        <v>27.972</v>
      </c>
      <c r="JE83">
        <v>27.9098</v>
      </c>
      <c r="JF83">
        <v>45.457</v>
      </c>
      <c r="JG83">
        <v>30.0319</v>
      </c>
      <c r="JH83">
        <v>91.0539</v>
      </c>
      <c r="JI83">
        <v>23.578</v>
      </c>
      <c r="JJ83">
        <v>1126.82</v>
      </c>
      <c r="JK83">
        <v>23.2412</v>
      </c>
      <c r="JL83">
        <v>102.079</v>
      </c>
      <c r="JM83">
        <v>102.47</v>
      </c>
    </row>
    <row r="84" spans="1:273">
      <c r="A84">
        <v>68</v>
      </c>
      <c r="B84">
        <v>1510789147.6</v>
      </c>
      <c r="C84">
        <v>427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1510789139.81429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1137.60855944064</v>
      </c>
      <c r="AK84">
        <v>1114.1096969697</v>
      </c>
      <c r="AL84">
        <v>3.3504062479548</v>
      </c>
      <c r="AM84">
        <v>64.1108677016949</v>
      </c>
      <c r="AN84">
        <f>(AP84 - AO84 + DI84*1E3/(8.314*(DK84+273.15)) * AR84/DH84 * AQ84) * DH84/(100*CV84) * 1000/(1000 - AP84)</f>
        <v>0</v>
      </c>
      <c r="AO84">
        <v>23.1334683040376</v>
      </c>
      <c r="AP84">
        <v>24.5395442424242</v>
      </c>
      <c r="AQ84">
        <v>-0.00606974781769983</v>
      </c>
      <c r="AR84">
        <v>117.015588663011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2.7</v>
      </c>
      <c r="CW84">
        <v>0.5</v>
      </c>
      <c r="CX84" t="s">
        <v>408</v>
      </c>
      <c r="CY84">
        <v>2</v>
      </c>
      <c r="CZ84" t="b">
        <v>1</v>
      </c>
      <c r="DA84">
        <v>1510789139.81429</v>
      </c>
      <c r="DB84">
        <v>1062.7425</v>
      </c>
      <c r="DC84">
        <v>1094.6375</v>
      </c>
      <c r="DD84">
        <v>24.6090642857143</v>
      </c>
      <c r="DE84">
        <v>23.1829107142857</v>
      </c>
      <c r="DF84">
        <v>1052.34535714286</v>
      </c>
      <c r="DG84">
        <v>24.1024178571429</v>
      </c>
      <c r="DH84">
        <v>500.0775</v>
      </c>
      <c r="DI84">
        <v>90.8100071428571</v>
      </c>
      <c r="DJ84">
        <v>0.0999622642857143</v>
      </c>
      <c r="DK84">
        <v>26.7729642857143</v>
      </c>
      <c r="DL84">
        <v>27.3610821428571</v>
      </c>
      <c r="DM84">
        <v>999.9</v>
      </c>
      <c r="DN84">
        <v>0</v>
      </c>
      <c r="DO84">
        <v>0</v>
      </c>
      <c r="DP84">
        <v>9995.50892857143</v>
      </c>
      <c r="DQ84">
        <v>0</v>
      </c>
      <c r="DR84">
        <v>3.26054071428571</v>
      </c>
      <c r="DS84">
        <v>-31.894875</v>
      </c>
      <c r="DT84">
        <v>1089.55392857143</v>
      </c>
      <c r="DU84">
        <v>1120.61535714286</v>
      </c>
      <c r="DV84">
        <v>1.4261575</v>
      </c>
      <c r="DW84">
        <v>1094.6375</v>
      </c>
      <c r="DX84">
        <v>23.1829107142857</v>
      </c>
      <c r="DY84">
        <v>2.23474964285714</v>
      </c>
      <c r="DZ84">
        <v>2.10524</v>
      </c>
      <c r="EA84">
        <v>19.2135964285714</v>
      </c>
      <c r="EB84">
        <v>18.2588642857143</v>
      </c>
      <c r="EC84">
        <v>1999.97821428571</v>
      </c>
      <c r="ED84">
        <v>0.980000357142857</v>
      </c>
      <c r="EE84">
        <v>0.0199995857142857</v>
      </c>
      <c r="EF84">
        <v>0</v>
      </c>
      <c r="EG84">
        <v>2.21575357142857</v>
      </c>
      <c r="EH84">
        <v>0</v>
      </c>
      <c r="EI84">
        <v>5827.92928571429</v>
      </c>
      <c r="EJ84">
        <v>17299.9714285714</v>
      </c>
      <c r="EK84">
        <v>39.437</v>
      </c>
      <c r="EL84">
        <v>39.937</v>
      </c>
      <c r="EM84">
        <v>39.1626428571428</v>
      </c>
      <c r="EN84">
        <v>38.687</v>
      </c>
      <c r="EO84">
        <v>38.75</v>
      </c>
      <c r="EP84">
        <v>1959.97821428571</v>
      </c>
      <c r="EQ84">
        <v>40</v>
      </c>
      <c r="ER84">
        <v>0</v>
      </c>
      <c r="ES84">
        <v>1678812750.8</v>
      </c>
      <c r="ET84">
        <v>0</v>
      </c>
      <c r="EU84">
        <v>2.249064</v>
      </c>
      <c r="EV84">
        <v>0.121123075835908</v>
      </c>
      <c r="EW84">
        <v>-17.3030769942449</v>
      </c>
      <c r="EX84">
        <v>5827.7364</v>
      </c>
      <c r="EY84">
        <v>15</v>
      </c>
      <c r="EZ84">
        <v>0</v>
      </c>
      <c r="FA84" t="s">
        <v>409</v>
      </c>
      <c r="FB84">
        <v>1510781724.6</v>
      </c>
      <c r="FC84">
        <v>1510781718.6</v>
      </c>
      <c r="FD84">
        <v>0</v>
      </c>
      <c r="FE84">
        <v>0.193</v>
      </c>
      <c r="FF84">
        <v>0.167</v>
      </c>
      <c r="FG84">
        <v>6.707</v>
      </c>
      <c r="FH84">
        <v>0.869</v>
      </c>
      <c r="FI84">
        <v>420</v>
      </c>
      <c r="FJ84">
        <v>32</v>
      </c>
      <c r="FK84">
        <v>0.3</v>
      </c>
      <c r="FL84">
        <v>0.13</v>
      </c>
      <c r="FM84">
        <v>1.41146175</v>
      </c>
      <c r="FN84">
        <v>0.215674559099434</v>
      </c>
      <c r="FO84">
        <v>0.0316107774253893</v>
      </c>
      <c r="FP84">
        <v>1</v>
      </c>
      <c r="FQ84">
        <v>1</v>
      </c>
      <c r="FR84">
        <v>1</v>
      </c>
      <c r="FS84" t="s">
        <v>410</v>
      </c>
      <c r="FT84">
        <v>2.97182</v>
      </c>
      <c r="FU84">
        <v>2.75398</v>
      </c>
      <c r="FV84">
        <v>0.175773</v>
      </c>
      <c r="FW84">
        <v>0.180059</v>
      </c>
      <c r="FX84">
        <v>0.104814</v>
      </c>
      <c r="FY84">
        <v>0.101734</v>
      </c>
      <c r="FZ84">
        <v>32024</v>
      </c>
      <c r="GA84">
        <v>34698.8</v>
      </c>
      <c r="GB84">
        <v>35216.2</v>
      </c>
      <c r="GC84">
        <v>38387.2</v>
      </c>
      <c r="GD84">
        <v>44672.4</v>
      </c>
      <c r="GE84">
        <v>49788.1</v>
      </c>
      <c r="GF84">
        <v>55014.7</v>
      </c>
      <c r="GG84">
        <v>61553.9</v>
      </c>
      <c r="GH84">
        <v>1.96847</v>
      </c>
      <c r="GI84">
        <v>1.81205</v>
      </c>
      <c r="GJ84">
        <v>0.0779331</v>
      </c>
      <c r="GK84">
        <v>0</v>
      </c>
      <c r="GL84">
        <v>26.0687</v>
      </c>
      <c r="GM84">
        <v>999.9</v>
      </c>
      <c r="GN84">
        <v>54.273</v>
      </c>
      <c r="GO84">
        <v>32.418</v>
      </c>
      <c r="GP84">
        <v>29.2207</v>
      </c>
      <c r="GQ84">
        <v>56.0802</v>
      </c>
      <c r="GR84">
        <v>48.6258</v>
      </c>
      <c r="GS84">
        <v>1</v>
      </c>
      <c r="GT84">
        <v>0.0683562</v>
      </c>
      <c r="GU84">
        <v>1.00309</v>
      </c>
      <c r="GV84">
        <v>20.1115</v>
      </c>
      <c r="GW84">
        <v>5.19603</v>
      </c>
      <c r="GX84">
        <v>12.0041</v>
      </c>
      <c r="GY84">
        <v>4.9747</v>
      </c>
      <c r="GZ84">
        <v>3.29343</v>
      </c>
      <c r="HA84">
        <v>9999</v>
      </c>
      <c r="HB84">
        <v>9999</v>
      </c>
      <c r="HC84">
        <v>9999</v>
      </c>
      <c r="HD84">
        <v>999.9</v>
      </c>
      <c r="HE84">
        <v>1.86356</v>
      </c>
      <c r="HF84">
        <v>1.86844</v>
      </c>
      <c r="HG84">
        <v>1.86822</v>
      </c>
      <c r="HH84">
        <v>1.86935</v>
      </c>
      <c r="HI84">
        <v>1.87012</v>
      </c>
      <c r="HJ84">
        <v>1.86619</v>
      </c>
      <c r="HK84">
        <v>1.86727</v>
      </c>
      <c r="HL84">
        <v>1.86859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10.54</v>
      </c>
      <c r="IA84">
        <v>0.5033</v>
      </c>
      <c r="IB84">
        <v>4.00718980108695</v>
      </c>
      <c r="IC84">
        <v>0.0057595372652325</v>
      </c>
      <c r="ID84">
        <v>9.86007892650461e-07</v>
      </c>
      <c r="IE84">
        <v>-6.54605500343952e-10</v>
      </c>
      <c r="IF84">
        <v>-0.00447537401453317</v>
      </c>
      <c r="IG84">
        <v>-0.0225030831772305</v>
      </c>
      <c r="IH84">
        <v>0.00251729176796863</v>
      </c>
      <c r="II84">
        <v>-2.92013266862578e-05</v>
      </c>
      <c r="IJ84">
        <v>-3</v>
      </c>
      <c r="IK84">
        <v>1614</v>
      </c>
      <c r="IL84">
        <v>1</v>
      </c>
      <c r="IM84">
        <v>27</v>
      </c>
      <c r="IN84">
        <v>123.7</v>
      </c>
      <c r="IO84">
        <v>123.8</v>
      </c>
      <c r="IP84">
        <v>2.29858</v>
      </c>
      <c r="IQ84">
        <v>2.6062</v>
      </c>
      <c r="IR84">
        <v>1.54785</v>
      </c>
      <c r="IS84">
        <v>2.30103</v>
      </c>
      <c r="IT84">
        <v>1.34644</v>
      </c>
      <c r="IU84">
        <v>2.45361</v>
      </c>
      <c r="IV84">
        <v>38.4034</v>
      </c>
      <c r="IW84">
        <v>24.035</v>
      </c>
      <c r="IX84">
        <v>18</v>
      </c>
      <c r="IY84">
        <v>501.509</v>
      </c>
      <c r="IZ84">
        <v>401.413</v>
      </c>
      <c r="JA84">
        <v>23.5891</v>
      </c>
      <c r="JB84">
        <v>28.0763</v>
      </c>
      <c r="JC84">
        <v>29.9999</v>
      </c>
      <c r="JD84">
        <v>27.9762</v>
      </c>
      <c r="JE84">
        <v>27.9139</v>
      </c>
      <c r="JF84">
        <v>46.053</v>
      </c>
      <c r="JG84">
        <v>29.7418</v>
      </c>
      <c r="JH84">
        <v>91.0539</v>
      </c>
      <c r="JI84">
        <v>23.689</v>
      </c>
      <c r="JJ84">
        <v>1140.32</v>
      </c>
      <c r="JK84">
        <v>23.3017</v>
      </c>
      <c r="JL84">
        <v>102.078</v>
      </c>
      <c r="JM84">
        <v>102.469</v>
      </c>
    </row>
    <row r="85" spans="1:273">
      <c r="A85">
        <v>69</v>
      </c>
      <c r="B85">
        <v>1510789152.6</v>
      </c>
      <c r="C85">
        <v>432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1510789145.1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1155.64605034026</v>
      </c>
      <c r="AK85">
        <v>1131.42242424242</v>
      </c>
      <c r="AL85">
        <v>3.46404266070679</v>
      </c>
      <c r="AM85">
        <v>64.1108677016949</v>
      </c>
      <c r="AN85">
        <f>(AP85 - AO85 + DI85*1E3/(8.314*(DK85+273.15)) * AR85/DH85 * AQ85) * DH85/(100*CV85) * 1000/(1000 - AP85)</f>
        <v>0</v>
      </c>
      <c r="AO85">
        <v>23.1547550629287</v>
      </c>
      <c r="AP85">
        <v>24.5197848484848</v>
      </c>
      <c r="AQ85">
        <v>-0.00086450187655963</v>
      </c>
      <c r="AR85">
        <v>117.015588663011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2.7</v>
      </c>
      <c r="CW85">
        <v>0.5</v>
      </c>
      <c r="CX85" t="s">
        <v>408</v>
      </c>
      <c r="CY85">
        <v>2</v>
      </c>
      <c r="CZ85" t="b">
        <v>1</v>
      </c>
      <c r="DA85">
        <v>1510789145.1</v>
      </c>
      <c r="DB85">
        <v>1080.2462962963</v>
      </c>
      <c r="DC85">
        <v>1112.46703703704</v>
      </c>
      <c r="DD85">
        <v>24.561137037037</v>
      </c>
      <c r="DE85">
        <v>23.146362962963</v>
      </c>
      <c r="DF85">
        <v>1069.75148148148</v>
      </c>
      <c r="DG85">
        <v>24.0566962962963</v>
      </c>
      <c r="DH85">
        <v>500.07762962963</v>
      </c>
      <c r="DI85">
        <v>90.8098592592593</v>
      </c>
      <c r="DJ85">
        <v>0.0999560592592593</v>
      </c>
      <c r="DK85">
        <v>26.7808888888889</v>
      </c>
      <c r="DL85">
        <v>27.3427666666667</v>
      </c>
      <c r="DM85">
        <v>999.9</v>
      </c>
      <c r="DN85">
        <v>0</v>
      </c>
      <c r="DO85">
        <v>0</v>
      </c>
      <c r="DP85">
        <v>10004.5118518519</v>
      </c>
      <c r="DQ85">
        <v>0</v>
      </c>
      <c r="DR85">
        <v>3.27914444444444</v>
      </c>
      <c r="DS85">
        <v>-32.2205407407407</v>
      </c>
      <c r="DT85">
        <v>1107.44555555556</v>
      </c>
      <c r="DU85">
        <v>1138.82666666667</v>
      </c>
      <c r="DV85">
        <v>1.41477888888889</v>
      </c>
      <c r="DW85">
        <v>1112.46703703704</v>
      </c>
      <c r="DX85">
        <v>23.146362962963</v>
      </c>
      <c r="DY85">
        <v>2.23039407407407</v>
      </c>
      <c r="DZ85">
        <v>2.10191740740741</v>
      </c>
      <c r="EA85">
        <v>19.1822962962963</v>
      </c>
      <c r="EB85">
        <v>18.2337296296296</v>
      </c>
      <c r="EC85">
        <v>1999.99222222222</v>
      </c>
      <c r="ED85">
        <v>0.980000555555556</v>
      </c>
      <c r="EE85">
        <v>0.0199993740740741</v>
      </c>
      <c r="EF85">
        <v>0</v>
      </c>
      <c r="EG85">
        <v>2.24918518518519</v>
      </c>
      <c r="EH85">
        <v>0</v>
      </c>
      <c r="EI85">
        <v>5826.30185185185</v>
      </c>
      <c r="EJ85">
        <v>17300.0851851852</v>
      </c>
      <c r="EK85">
        <v>39.437</v>
      </c>
      <c r="EL85">
        <v>39.937</v>
      </c>
      <c r="EM85">
        <v>39.1732222222222</v>
      </c>
      <c r="EN85">
        <v>38.687</v>
      </c>
      <c r="EO85">
        <v>38.75</v>
      </c>
      <c r="EP85">
        <v>1959.99222222222</v>
      </c>
      <c r="EQ85">
        <v>40</v>
      </c>
      <c r="ER85">
        <v>0</v>
      </c>
      <c r="ES85">
        <v>1678812755.6</v>
      </c>
      <c r="ET85">
        <v>0</v>
      </c>
      <c r="EU85">
        <v>2.259532</v>
      </c>
      <c r="EV85">
        <v>1.18554615610913</v>
      </c>
      <c r="EW85">
        <v>-19.3076923672004</v>
      </c>
      <c r="EX85">
        <v>5826.2524</v>
      </c>
      <c r="EY85">
        <v>15</v>
      </c>
      <c r="EZ85">
        <v>0</v>
      </c>
      <c r="FA85" t="s">
        <v>409</v>
      </c>
      <c r="FB85">
        <v>1510781724.6</v>
      </c>
      <c r="FC85">
        <v>1510781718.6</v>
      </c>
      <c r="FD85">
        <v>0</v>
      </c>
      <c r="FE85">
        <v>0.193</v>
      </c>
      <c r="FF85">
        <v>0.167</v>
      </c>
      <c r="FG85">
        <v>6.707</v>
      </c>
      <c r="FH85">
        <v>0.869</v>
      </c>
      <c r="FI85">
        <v>420</v>
      </c>
      <c r="FJ85">
        <v>32</v>
      </c>
      <c r="FK85">
        <v>0.3</v>
      </c>
      <c r="FL85">
        <v>0.13</v>
      </c>
      <c r="FM85">
        <v>1.41690525</v>
      </c>
      <c r="FN85">
        <v>-0.149705403377111</v>
      </c>
      <c r="FO85">
        <v>0.025328409344795</v>
      </c>
      <c r="FP85">
        <v>1</v>
      </c>
      <c r="FQ85">
        <v>1</v>
      </c>
      <c r="FR85">
        <v>1</v>
      </c>
      <c r="FS85" t="s">
        <v>410</v>
      </c>
      <c r="FT85">
        <v>2.97191</v>
      </c>
      <c r="FU85">
        <v>2.75388</v>
      </c>
      <c r="FV85">
        <v>0.177492</v>
      </c>
      <c r="FW85">
        <v>0.1817</v>
      </c>
      <c r="FX85">
        <v>0.104764</v>
      </c>
      <c r="FY85">
        <v>0.101857</v>
      </c>
      <c r="FZ85">
        <v>31957.3</v>
      </c>
      <c r="GA85">
        <v>34629</v>
      </c>
      <c r="GB85">
        <v>35216.2</v>
      </c>
      <c r="GC85">
        <v>38386.8</v>
      </c>
      <c r="GD85">
        <v>44675.1</v>
      </c>
      <c r="GE85">
        <v>49780.6</v>
      </c>
      <c r="GF85">
        <v>55015</v>
      </c>
      <c r="GG85">
        <v>61553.1</v>
      </c>
      <c r="GH85">
        <v>1.96847</v>
      </c>
      <c r="GI85">
        <v>1.81218</v>
      </c>
      <c r="GJ85">
        <v>0.0776909</v>
      </c>
      <c r="GK85">
        <v>0</v>
      </c>
      <c r="GL85">
        <v>26.0751</v>
      </c>
      <c r="GM85">
        <v>999.9</v>
      </c>
      <c r="GN85">
        <v>54.249</v>
      </c>
      <c r="GO85">
        <v>32.418</v>
      </c>
      <c r="GP85">
        <v>29.2093</v>
      </c>
      <c r="GQ85">
        <v>55.7902</v>
      </c>
      <c r="GR85">
        <v>48.4415</v>
      </c>
      <c r="GS85">
        <v>1</v>
      </c>
      <c r="GT85">
        <v>0.0684756</v>
      </c>
      <c r="GU85">
        <v>0.830618</v>
      </c>
      <c r="GV85">
        <v>20.1124</v>
      </c>
      <c r="GW85">
        <v>5.19558</v>
      </c>
      <c r="GX85">
        <v>12.004</v>
      </c>
      <c r="GY85">
        <v>4.97425</v>
      </c>
      <c r="GZ85">
        <v>3.29315</v>
      </c>
      <c r="HA85">
        <v>9999</v>
      </c>
      <c r="HB85">
        <v>9999</v>
      </c>
      <c r="HC85">
        <v>9999</v>
      </c>
      <c r="HD85">
        <v>999.9</v>
      </c>
      <c r="HE85">
        <v>1.86356</v>
      </c>
      <c r="HF85">
        <v>1.86844</v>
      </c>
      <c r="HG85">
        <v>1.8682</v>
      </c>
      <c r="HH85">
        <v>1.86935</v>
      </c>
      <c r="HI85">
        <v>1.87012</v>
      </c>
      <c r="HJ85">
        <v>1.86619</v>
      </c>
      <c r="HK85">
        <v>1.86726</v>
      </c>
      <c r="HL85">
        <v>1.86861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10.63</v>
      </c>
      <c r="IA85">
        <v>0.5026</v>
      </c>
      <c r="IB85">
        <v>4.00718980108695</v>
      </c>
      <c r="IC85">
        <v>0.0057595372652325</v>
      </c>
      <c r="ID85">
        <v>9.86007892650461e-07</v>
      </c>
      <c r="IE85">
        <v>-6.54605500343952e-10</v>
      </c>
      <c r="IF85">
        <v>-0.00447537401453317</v>
      </c>
      <c r="IG85">
        <v>-0.0225030831772305</v>
      </c>
      <c r="IH85">
        <v>0.00251729176796863</v>
      </c>
      <c r="II85">
        <v>-2.92013266862578e-05</v>
      </c>
      <c r="IJ85">
        <v>-3</v>
      </c>
      <c r="IK85">
        <v>1614</v>
      </c>
      <c r="IL85">
        <v>1</v>
      </c>
      <c r="IM85">
        <v>27</v>
      </c>
      <c r="IN85">
        <v>123.8</v>
      </c>
      <c r="IO85">
        <v>123.9</v>
      </c>
      <c r="IP85">
        <v>2.32788</v>
      </c>
      <c r="IQ85">
        <v>2.6062</v>
      </c>
      <c r="IR85">
        <v>1.54785</v>
      </c>
      <c r="IS85">
        <v>2.30103</v>
      </c>
      <c r="IT85">
        <v>1.34644</v>
      </c>
      <c r="IU85">
        <v>2.46826</v>
      </c>
      <c r="IV85">
        <v>38.4034</v>
      </c>
      <c r="IW85">
        <v>24.035</v>
      </c>
      <c r="IX85">
        <v>18</v>
      </c>
      <c r="IY85">
        <v>501.542</v>
      </c>
      <c r="IZ85">
        <v>401.51</v>
      </c>
      <c r="JA85">
        <v>23.7165</v>
      </c>
      <c r="JB85">
        <v>28.0806</v>
      </c>
      <c r="JC85">
        <v>30.0001</v>
      </c>
      <c r="JD85">
        <v>27.98</v>
      </c>
      <c r="JE85">
        <v>27.9178</v>
      </c>
      <c r="JF85">
        <v>46.588</v>
      </c>
      <c r="JG85">
        <v>29.1635</v>
      </c>
      <c r="JH85">
        <v>91.0539</v>
      </c>
      <c r="JI85">
        <v>23.7991</v>
      </c>
      <c r="JJ85">
        <v>1160.51</v>
      </c>
      <c r="JK85">
        <v>23.3549</v>
      </c>
      <c r="JL85">
        <v>102.079</v>
      </c>
      <c r="JM85">
        <v>102.468</v>
      </c>
    </row>
    <row r="86" spans="1:273">
      <c r="A86">
        <v>70</v>
      </c>
      <c r="B86">
        <v>1510789157.6</v>
      </c>
      <c r="C86">
        <v>437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1510789149.81429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1172.92333818525</v>
      </c>
      <c r="AK86">
        <v>1148.61121212121</v>
      </c>
      <c r="AL86">
        <v>3.45735563492593</v>
      </c>
      <c r="AM86">
        <v>64.1108677016949</v>
      </c>
      <c r="AN86">
        <f>(AP86 - AO86 + DI86*1E3/(8.314*(DK86+273.15)) * AR86/DH86 * AQ86) * DH86/(100*CV86) * 1000/(1000 - AP86)</f>
        <v>0</v>
      </c>
      <c r="AO86">
        <v>23.208518332631</v>
      </c>
      <c r="AP86">
        <v>24.5295284848485</v>
      </c>
      <c r="AQ86">
        <v>0.000745398338740784</v>
      </c>
      <c r="AR86">
        <v>117.015588663011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2.7</v>
      </c>
      <c r="CW86">
        <v>0.5</v>
      </c>
      <c r="CX86" t="s">
        <v>408</v>
      </c>
      <c r="CY86">
        <v>2</v>
      </c>
      <c r="CZ86" t="b">
        <v>1</v>
      </c>
      <c r="DA86">
        <v>1510789149.81429</v>
      </c>
      <c r="DB86">
        <v>1095.98428571429</v>
      </c>
      <c r="DC86">
        <v>1128.40321428571</v>
      </c>
      <c r="DD86">
        <v>24.5356857142857</v>
      </c>
      <c r="DE86">
        <v>23.1581928571429</v>
      </c>
      <c r="DF86">
        <v>1085.40142857143</v>
      </c>
      <c r="DG86">
        <v>24.0324071428571</v>
      </c>
      <c r="DH86">
        <v>500.079107142857</v>
      </c>
      <c r="DI86">
        <v>90.8099964285714</v>
      </c>
      <c r="DJ86">
        <v>0.0999116428571428</v>
      </c>
      <c r="DK86">
        <v>26.7871571428571</v>
      </c>
      <c r="DL86">
        <v>27.3451857142857</v>
      </c>
      <c r="DM86">
        <v>999.9</v>
      </c>
      <c r="DN86">
        <v>0</v>
      </c>
      <c r="DO86">
        <v>0</v>
      </c>
      <c r="DP86">
        <v>10018.1089285714</v>
      </c>
      <c r="DQ86">
        <v>0</v>
      </c>
      <c r="DR86">
        <v>3.29723214285714</v>
      </c>
      <c r="DS86">
        <v>-32.4186892857143</v>
      </c>
      <c r="DT86">
        <v>1123.55035714286</v>
      </c>
      <c r="DU86">
        <v>1155.15464285714</v>
      </c>
      <c r="DV86">
        <v>1.37748607142857</v>
      </c>
      <c r="DW86">
        <v>1128.40321428571</v>
      </c>
      <c r="DX86">
        <v>23.1581928571429</v>
      </c>
      <c r="DY86">
        <v>2.22808571428571</v>
      </c>
      <c r="DZ86">
        <v>2.10299535714286</v>
      </c>
      <c r="EA86">
        <v>19.1656857142857</v>
      </c>
      <c r="EB86">
        <v>18.2418785714286</v>
      </c>
      <c r="EC86">
        <v>2000.02071428571</v>
      </c>
      <c r="ED86">
        <v>0.980000892857143</v>
      </c>
      <c r="EE86">
        <v>0.0199990142857143</v>
      </c>
      <c r="EF86">
        <v>0</v>
      </c>
      <c r="EG86">
        <v>2.25439285714286</v>
      </c>
      <c r="EH86">
        <v>0</v>
      </c>
      <c r="EI86">
        <v>5824.99071428571</v>
      </c>
      <c r="EJ86">
        <v>17300.325</v>
      </c>
      <c r="EK86">
        <v>39.43925</v>
      </c>
      <c r="EL86">
        <v>39.937</v>
      </c>
      <c r="EM86">
        <v>39.1825714285714</v>
      </c>
      <c r="EN86">
        <v>38.687</v>
      </c>
      <c r="EO86">
        <v>38.75</v>
      </c>
      <c r="EP86">
        <v>1960.02071428571</v>
      </c>
      <c r="EQ86">
        <v>40</v>
      </c>
      <c r="ER86">
        <v>0</v>
      </c>
      <c r="ES86">
        <v>1678812761</v>
      </c>
      <c r="ET86">
        <v>0</v>
      </c>
      <c r="EU86">
        <v>2.26198846153846</v>
      </c>
      <c r="EV86">
        <v>-0.326041023925374</v>
      </c>
      <c r="EW86">
        <v>-18.3429059657483</v>
      </c>
      <c r="EX86">
        <v>5824.78576923077</v>
      </c>
      <c r="EY86">
        <v>15</v>
      </c>
      <c r="EZ86">
        <v>0</v>
      </c>
      <c r="FA86" t="s">
        <v>409</v>
      </c>
      <c r="FB86">
        <v>1510781724.6</v>
      </c>
      <c r="FC86">
        <v>1510781718.6</v>
      </c>
      <c r="FD86">
        <v>0</v>
      </c>
      <c r="FE86">
        <v>0.193</v>
      </c>
      <c r="FF86">
        <v>0.167</v>
      </c>
      <c r="FG86">
        <v>6.707</v>
      </c>
      <c r="FH86">
        <v>0.869</v>
      </c>
      <c r="FI86">
        <v>420</v>
      </c>
      <c r="FJ86">
        <v>32</v>
      </c>
      <c r="FK86">
        <v>0.3</v>
      </c>
      <c r="FL86">
        <v>0.13</v>
      </c>
      <c r="FM86">
        <v>1.40068</v>
      </c>
      <c r="FN86">
        <v>-0.416860637898687</v>
      </c>
      <c r="FO86">
        <v>0.0416963632706739</v>
      </c>
      <c r="FP86">
        <v>1</v>
      </c>
      <c r="FQ86">
        <v>1</v>
      </c>
      <c r="FR86">
        <v>1</v>
      </c>
      <c r="FS86" t="s">
        <v>410</v>
      </c>
      <c r="FT86">
        <v>2.97223</v>
      </c>
      <c r="FU86">
        <v>2.75403</v>
      </c>
      <c r="FV86">
        <v>0.179192</v>
      </c>
      <c r="FW86">
        <v>0.18348</v>
      </c>
      <c r="FX86">
        <v>0.104797</v>
      </c>
      <c r="FY86">
        <v>0.102005</v>
      </c>
      <c r="FZ86">
        <v>31891.1</v>
      </c>
      <c r="GA86">
        <v>34553.4</v>
      </c>
      <c r="GB86">
        <v>35216.1</v>
      </c>
      <c r="GC86">
        <v>38386.5</v>
      </c>
      <c r="GD86">
        <v>44673.1</v>
      </c>
      <c r="GE86">
        <v>49772.2</v>
      </c>
      <c r="GF86">
        <v>55014.5</v>
      </c>
      <c r="GG86">
        <v>61552.9</v>
      </c>
      <c r="GH86">
        <v>1.9684</v>
      </c>
      <c r="GI86">
        <v>1.81215</v>
      </c>
      <c r="GJ86">
        <v>0.0781566</v>
      </c>
      <c r="GK86">
        <v>0</v>
      </c>
      <c r="GL86">
        <v>26.0821</v>
      </c>
      <c r="GM86">
        <v>999.9</v>
      </c>
      <c r="GN86">
        <v>54.249</v>
      </c>
      <c r="GO86">
        <v>32.418</v>
      </c>
      <c r="GP86">
        <v>29.2086</v>
      </c>
      <c r="GQ86">
        <v>55.8902</v>
      </c>
      <c r="GR86">
        <v>48.0008</v>
      </c>
      <c r="GS86">
        <v>1</v>
      </c>
      <c r="GT86">
        <v>0.0686052</v>
      </c>
      <c r="GU86">
        <v>0.754096</v>
      </c>
      <c r="GV86">
        <v>20.1131</v>
      </c>
      <c r="GW86">
        <v>5.19722</v>
      </c>
      <c r="GX86">
        <v>12.004</v>
      </c>
      <c r="GY86">
        <v>4.97485</v>
      </c>
      <c r="GZ86">
        <v>3.2937</v>
      </c>
      <c r="HA86">
        <v>9999</v>
      </c>
      <c r="HB86">
        <v>9999</v>
      </c>
      <c r="HC86">
        <v>9999</v>
      </c>
      <c r="HD86">
        <v>999.9</v>
      </c>
      <c r="HE86">
        <v>1.86357</v>
      </c>
      <c r="HF86">
        <v>1.86844</v>
      </c>
      <c r="HG86">
        <v>1.86823</v>
      </c>
      <c r="HH86">
        <v>1.86935</v>
      </c>
      <c r="HI86">
        <v>1.87012</v>
      </c>
      <c r="HJ86">
        <v>1.86618</v>
      </c>
      <c r="HK86">
        <v>1.86728</v>
      </c>
      <c r="HL86">
        <v>1.86861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10.73</v>
      </c>
      <c r="IA86">
        <v>0.5031</v>
      </c>
      <c r="IB86">
        <v>4.00718980108695</v>
      </c>
      <c r="IC86">
        <v>0.0057595372652325</v>
      </c>
      <c r="ID86">
        <v>9.86007892650461e-07</v>
      </c>
      <c r="IE86">
        <v>-6.54605500343952e-10</v>
      </c>
      <c r="IF86">
        <v>-0.00447537401453317</v>
      </c>
      <c r="IG86">
        <v>-0.0225030831772305</v>
      </c>
      <c r="IH86">
        <v>0.00251729176796863</v>
      </c>
      <c r="II86">
        <v>-2.92013266862578e-05</v>
      </c>
      <c r="IJ86">
        <v>-3</v>
      </c>
      <c r="IK86">
        <v>1614</v>
      </c>
      <c r="IL86">
        <v>1</v>
      </c>
      <c r="IM86">
        <v>27</v>
      </c>
      <c r="IN86">
        <v>123.9</v>
      </c>
      <c r="IO86">
        <v>124</v>
      </c>
      <c r="IP86">
        <v>2.35352</v>
      </c>
      <c r="IQ86">
        <v>2.62085</v>
      </c>
      <c r="IR86">
        <v>1.54785</v>
      </c>
      <c r="IS86">
        <v>2.30103</v>
      </c>
      <c r="IT86">
        <v>1.34644</v>
      </c>
      <c r="IU86">
        <v>2.31812</v>
      </c>
      <c r="IV86">
        <v>38.4279</v>
      </c>
      <c r="IW86">
        <v>24.0262</v>
      </c>
      <c r="IX86">
        <v>18</v>
      </c>
      <c r="IY86">
        <v>501.531</v>
      </c>
      <c r="IZ86">
        <v>401.528</v>
      </c>
      <c r="JA86">
        <v>23.8366</v>
      </c>
      <c r="JB86">
        <v>28.085</v>
      </c>
      <c r="JC86">
        <v>30.0002</v>
      </c>
      <c r="JD86">
        <v>27.9843</v>
      </c>
      <c r="JE86">
        <v>27.9223</v>
      </c>
      <c r="JF86">
        <v>47.1501</v>
      </c>
      <c r="JG86">
        <v>28.8808</v>
      </c>
      <c r="JH86">
        <v>91.0539</v>
      </c>
      <c r="JI86">
        <v>23.9075</v>
      </c>
      <c r="JJ86">
        <v>1173.92</v>
      </c>
      <c r="JK86">
        <v>23.3839</v>
      </c>
      <c r="JL86">
        <v>102.078</v>
      </c>
      <c r="JM86">
        <v>102.467</v>
      </c>
    </row>
    <row r="87" spans="1:273">
      <c r="A87">
        <v>71</v>
      </c>
      <c r="B87">
        <v>1510789162.6</v>
      </c>
      <c r="C87">
        <v>442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1510789155.1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1190.44894991254</v>
      </c>
      <c r="AK87">
        <v>1166.15187878788</v>
      </c>
      <c r="AL87">
        <v>3.47412224241259</v>
      </c>
      <c r="AM87">
        <v>64.1108677016949</v>
      </c>
      <c r="AN87">
        <f>(AP87 - AO87 + DI87*1E3/(8.314*(DK87+273.15)) * AR87/DH87 * AQ87) * DH87/(100*CV87) * 1000/(1000 - AP87)</f>
        <v>0</v>
      </c>
      <c r="AO87">
        <v>23.2695300657497</v>
      </c>
      <c r="AP87">
        <v>24.5505903030303</v>
      </c>
      <c r="AQ87">
        <v>0.000649728914093441</v>
      </c>
      <c r="AR87">
        <v>117.015588663011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2.7</v>
      </c>
      <c r="CW87">
        <v>0.5</v>
      </c>
      <c r="CX87" t="s">
        <v>408</v>
      </c>
      <c r="CY87">
        <v>2</v>
      </c>
      <c r="CZ87" t="b">
        <v>1</v>
      </c>
      <c r="DA87">
        <v>1510789155.1</v>
      </c>
      <c r="DB87">
        <v>1113.78851851852</v>
      </c>
      <c r="DC87">
        <v>1146.49185185185</v>
      </c>
      <c r="DD87">
        <v>24.5301148148148</v>
      </c>
      <c r="DE87">
        <v>23.1964259259259</v>
      </c>
      <c r="DF87">
        <v>1103.10703703704</v>
      </c>
      <c r="DG87">
        <v>24.0270925925926</v>
      </c>
      <c r="DH87">
        <v>500.088444444444</v>
      </c>
      <c r="DI87">
        <v>90.8106111111111</v>
      </c>
      <c r="DJ87">
        <v>0.099988362962963</v>
      </c>
      <c r="DK87">
        <v>26.7972518518519</v>
      </c>
      <c r="DL87">
        <v>27.3548296296296</v>
      </c>
      <c r="DM87">
        <v>999.9</v>
      </c>
      <c r="DN87">
        <v>0</v>
      </c>
      <c r="DO87">
        <v>0</v>
      </c>
      <c r="DP87">
        <v>10010.7014814815</v>
      </c>
      <c r="DQ87">
        <v>0</v>
      </c>
      <c r="DR87">
        <v>3.30984</v>
      </c>
      <c r="DS87">
        <v>-32.7033962962963</v>
      </c>
      <c r="DT87">
        <v>1141.79666666667</v>
      </c>
      <c r="DU87">
        <v>1173.71740740741</v>
      </c>
      <c r="DV87">
        <v>1.33368740740741</v>
      </c>
      <c r="DW87">
        <v>1146.49185185185</v>
      </c>
      <c r="DX87">
        <v>23.1964259259259</v>
      </c>
      <c r="DY87">
        <v>2.22759555555556</v>
      </c>
      <c r="DZ87">
        <v>2.10648185185185</v>
      </c>
      <c r="EA87">
        <v>19.1621555555556</v>
      </c>
      <c r="EB87">
        <v>18.2682444444444</v>
      </c>
      <c r="EC87">
        <v>2000.02037037037</v>
      </c>
      <c r="ED87">
        <v>0.980001</v>
      </c>
      <c r="EE87">
        <v>0.0199989</v>
      </c>
      <c r="EF87">
        <v>0</v>
      </c>
      <c r="EG87">
        <v>2.2170962962963</v>
      </c>
      <c r="EH87">
        <v>0</v>
      </c>
      <c r="EI87">
        <v>5823.3762962963</v>
      </c>
      <c r="EJ87">
        <v>17300.337037037</v>
      </c>
      <c r="EK87">
        <v>39.4463333333333</v>
      </c>
      <c r="EL87">
        <v>39.9416666666667</v>
      </c>
      <c r="EM87">
        <v>39.187</v>
      </c>
      <c r="EN87">
        <v>38.687</v>
      </c>
      <c r="EO87">
        <v>38.75</v>
      </c>
      <c r="EP87">
        <v>1960.02037037037</v>
      </c>
      <c r="EQ87">
        <v>40</v>
      </c>
      <c r="ER87">
        <v>0</v>
      </c>
      <c r="ES87">
        <v>1678812765.8</v>
      </c>
      <c r="ET87">
        <v>0</v>
      </c>
      <c r="EU87">
        <v>2.22812307692308</v>
      </c>
      <c r="EV87">
        <v>-1.22645470667669</v>
      </c>
      <c r="EW87">
        <v>-18.3972649645569</v>
      </c>
      <c r="EX87">
        <v>5823.31846153846</v>
      </c>
      <c r="EY87">
        <v>15</v>
      </c>
      <c r="EZ87">
        <v>0</v>
      </c>
      <c r="FA87" t="s">
        <v>409</v>
      </c>
      <c r="FB87">
        <v>1510781724.6</v>
      </c>
      <c r="FC87">
        <v>1510781718.6</v>
      </c>
      <c r="FD87">
        <v>0</v>
      </c>
      <c r="FE87">
        <v>0.193</v>
      </c>
      <c r="FF87">
        <v>0.167</v>
      </c>
      <c r="FG87">
        <v>6.707</v>
      </c>
      <c r="FH87">
        <v>0.869</v>
      </c>
      <c r="FI87">
        <v>420</v>
      </c>
      <c r="FJ87">
        <v>32</v>
      </c>
      <c r="FK87">
        <v>0.3</v>
      </c>
      <c r="FL87">
        <v>0.13</v>
      </c>
      <c r="FM87">
        <v>1.356102</v>
      </c>
      <c r="FN87">
        <v>-0.513197673545967</v>
      </c>
      <c r="FO87">
        <v>0.0498372571075095</v>
      </c>
      <c r="FP87">
        <v>1</v>
      </c>
      <c r="FQ87">
        <v>1</v>
      </c>
      <c r="FR87">
        <v>1</v>
      </c>
      <c r="FS87" t="s">
        <v>410</v>
      </c>
      <c r="FT87">
        <v>2.97215</v>
      </c>
      <c r="FU87">
        <v>2.7539</v>
      </c>
      <c r="FV87">
        <v>0.180894</v>
      </c>
      <c r="FW87">
        <v>0.185079</v>
      </c>
      <c r="FX87">
        <v>0.104862</v>
      </c>
      <c r="FY87">
        <v>0.102196</v>
      </c>
      <c r="FZ87">
        <v>31824.9</v>
      </c>
      <c r="GA87">
        <v>34485.2</v>
      </c>
      <c r="GB87">
        <v>35216</v>
      </c>
      <c r="GC87">
        <v>38385.9</v>
      </c>
      <c r="GD87">
        <v>44669.7</v>
      </c>
      <c r="GE87">
        <v>49760.7</v>
      </c>
      <c r="GF87">
        <v>55014.2</v>
      </c>
      <c r="GG87">
        <v>61551.6</v>
      </c>
      <c r="GH87">
        <v>1.96835</v>
      </c>
      <c r="GI87">
        <v>1.81235</v>
      </c>
      <c r="GJ87">
        <v>0.0788495</v>
      </c>
      <c r="GK87">
        <v>0</v>
      </c>
      <c r="GL87">
        <v>26.0887</v>
      </c>
      <c r="GM87">
        <v>999.9</v>
      </c>
      <c r="GN87">
        <v>54.224</v>
      </c>
      <c r="GO87">
        <v>32.438</v>
      </c>
      <c r="GP87">
        <v>29.2276</v>
      </c>
      <c r="GQ87">
        <v>55.5102</v>
      </c>
      <c r="GR87">
        <v>48.0208</v>
      </c>
      <c r="GS87">
        <v>1</v>
      </c>
      <c r="GT87">
        <v>0.0690269</v>
      </c>
      <c r="GU87">
        <v>0.743017</v>
      </c>
      <c r="GV87">
        <v>20.1132</v>
      </c>
      <c r="GW87">
        <v>5.19588</v>
      </c>
      <c r="GX87">
        <v>12.0043</v>
      </c>
      <c r="GY87">
        <v>4.9747</v>
      </c>
      <c r="GZ87">
        <v>3.2937</v>
      </c>
      <c r="HA87">
        <v>9999</v>
      </c>
      <c r="HB87">
        <v>9999</v>
      </c>
      <c r="HC87">
        <v>9999</v>
      </c>
      <c r="HD87">
        <v>999.9</v>
      </c>
      <c r="HE87">
        <v>1.86357</v>
      </c>
      <c r="HF87">
        <v>1.86846</v>
      </c>
      <c r="HG87">
        <v>1.86823</v>
      </c>
      <c r="HH87">
        <v>1.86935</v>
      </c>
      <c r="HI87">
        <v>1.87012</v>
      </c>
      <c r="HJ87">
        <v>1.86619</v>
      </c>
      <c r="HK87">
        <v>1.86726</v>
      </c>
      <c r="HL87">
        <v>1.86859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10.82</v>
      </c>
      <c r="IA87">
        <v>0.5041</v>
      </c>
      <c r="IB87">
        <v>4.00718980108695</v>
      </c>
      <c r="IC87">
        <v>0.0057595372652325</v>
      </c>
      <c r="ID87">
        <v>9.86007892650461e-07</v>
      </c>
      <c r="IE87">
        <v>-6.54605500343952e-10</v>
      </c>
      <c r="IF87">
        <v>-0.00447537401453317</v>
      </c>
      <c r="IG87">
        <v>-0.0225030831772305</v>
      </c>
      <c r="IH87">
        <v>0.00251729176796863</v>
      </c>
      <c r="II87">
        <v>-2.92013266862578e-05</v>
      </c>
      <c r="IJ87">
        <v>-3</v>
      </c>
      <c r="IK87">
        <v>1614</v>
      </c>
      <c r="IL87">
        <v>1</v>
      </c>
      <c r="IM87">
        <v>27</v>
      </c>
      <c r="IN87">
        <v>124</v>
      </c>
      <c r="IO87">
        <v>124.1</v>
      </c>
      <c r="IP87">
        <v>2.38159</v>
      </c>
      <c r="IQ87">
        <v>2.61841</v>
      </c>
      <c r="IR87">
        <v>1.54785</v>
      </c>
      <c r="IS87">
        <v>2.30103</v>
      </c>
      <c r="IT87">
        <v>1.34644</v>
      </c>
      <c r="IU87">
        <v>2.34253</v>
      </c>
      <c r="IV87">
        <v>38.4034</v>
      </c>
      <c r="IW87">
        <v>24.0262</v>
      </c>
      <c r="IX87">
        <v>18</v>
      </c>
      <c r="IY87">
        <v>501.536</v>
      </c>
      <c r="IZ87">
        <v>401.668</v>
      </c>
      <c r="JA87">
        <v>23.9516</v>
      </c>
      <c r="JB87">
        <v>28.0888</v>
      </c>
      <c r="JC87">
        <v>30.0002</v>
      </c>
      <c r="JD87">
        <v>27.9887</v>
      </c>
      <c r="JE87">
        <v>27.9264</v>
      </c>
      <c r="JF87">
        <v>47.6547</v>
      </c>
      <c r="JG87">
        <v>28.3058</v>
      </c>
      <c r="JH87">
        <v>91.0539</v>
      </c>
      <c r="JI87">
        <v>24.0028</v>
      </c>
      <c r="JJ87">
        <v>1194.06</v>
      </c>
      <c r="JK87">
        <v>23.5077</v>
      </c>
      <c r="JL87">
        <v>102.078</v>
      </c>
      <c r="JM87">
        <v>102.465</v>
      </c>
    </row>
    <row r="88" spans="1:273">
      <c r="A88">
        <v>72</v>
      </c>
      <c r="B88">
        <v>1510789167.6</v>
      </c>
      <c r="C88">
        <v>447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1510789159.81429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1207.40732876963</v>
      </c>
      <c r="AK88">
        <v>1183.37139393939</v>
      </c>
      <c r="AL88">
        <v>3.45665330325635</v>
      </c>
      <c r="AM88">
        <v>64.1108677016949</v>
      </c>
      <c r="AN88">
        <f>(AP88 - AO88 + DI88*1E3/(8.314*(DK88+273.15)) * AR88/DH88 * AQ88) * DH88/(100*CV88) * 1000/(1000 - AP88)</f>
        <v>0</v>
      </c>
      <c r="AO88">
        <v>23.3792152582648</v>
      </c>
      <c r="AP88">
        <v>24.5889042424242</v>
      </c>
      <c r="AQ88">
        <v>0.00935540157887021</v>
      </c>
      <c r="AR88">
        <v>117.015588663011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2.7</v>
      </c>
      <c r="CW88">
        <v>0.5</v>
      </c>
      <c r="CX88" t="s">
        <v>408</v>
      </c>
      <c r="CY88">
        <v>2</v>
      </c>
      <c r="CZ88" t="b">
        <v>1</v>
      </c>
      <c r="DA88">
        <v>1510789159.81429</v>
      </c>
      <c r="DB88">
        <v>1129.69857142857</v>
      </c>
      <c r="DC88">
        <v>1162.35428571429</v>
      </c>
      <c r="DD88">
        <v>24.5446107142857</v>
      </c>
      <c r="DE88">
        <v>23.2589857142857</v>
      </c>
      <c r="DF88">
        <v>1118.93071428571</v>
      </c>
      <c r="DG88">
        <v>24.0409214285714</v>
      </c>
      <c r="DH88">
        <v>500.093821428571</v>
      </c>
      <c r="DI88">
        <v>90.8108357142857</v>
      </c>
      <c r="DJ88">
        <v>0.100006664285714</v>
      </c>
      <c r="DK88">
        <v>26.8092285714286</v>
      </c>
      <c r="DL88">
        <v>27.3730642857143</v>
      </c>
      <c r="DM88">
        <v>999.9</v>
      </c>
      <c r="DN88">
        <v>0</v>
      </c>
      <c r="DO88">
        <v>0</v>
      </c>
      <c r="DP88">
        <v>10004.4464285714</v>
      </c>
      <c r="DQ88">
        <v>0</v>
      </c>
      <c r="DR88">
        <v>3.30984</v>
      </c>
      <c r="DS88">
        <v>-32.6547607142857</v>
      </c>
      <c r="DT88">
        <v>1158.12464285714</v>
      </c>
      <c r="DU88">
        <v>1190.0325</v>
      </c>
      <c r="DV88">
        <v>1.28562464285714</v>
      </c>
      <c r="DW88">
        <v>1162.35428571429</v>
      </c>
      <c r="DX88">
        <v>23.2589857142857</v>
      </c>
      <c r="DY88">
        <v>2.22891714285714</v>
      </c>
      <c r="DZ88">
        <v>2.11216857142857</v>
      </c>
      <c r="EA88">
        <v>19.1716714285714</v>
      </c>
      <c r="EB88">
        <v>18.3111857142857</v>
      </c>
      <c r="EC88">
        <v>1999.995</v>
      </c>
      <c r="ED88">
        <v>0.980000785714286</v>
      </c>
      <c r="EE88">
        <v>0.0199991285714286</v>
      </c>
      <c r="EF88">
        <v>0</v>
      </c>
      <c r="EG88">
        <v>2.196275</v>
      </c>
      <c r="EH88">
        <v>0</v>
      </c>
      <c r="EI88">
        <v>5821.80928571429</v>
      </c>
      <c r="EJ88">
        <v>17300.1285714286</v>
      </c>
      <c r="EK88">
        <v>39.45275</v>
      </c>
      <c r="EL88">
        <v>39.9415</v>
      </c>
      <c r="EM88">
        <v>39.187</v>
      </c>
      <c r="EN88">
        <v>38.687</v>
      </c>
      <c r="EO88">
        <v>38.75</v>
      </c>
      <c r="EP88">
        <v>1959.995</v>
      </c>
      <c r="EQ88">
        <v>40</v>
      </c>
      <c r="ER88">
        <v>0</v>
      </c>
      <c r="ES88">
        <v>1678812770.6</v>
      </c>
      <c r="ET88">
        <v>0</v>
      </c>
      <c r="EU88">
        <v>2.19242307692308</v>
      </c>
      <c r="EV88">
        <v>-0.214666672666691</v>
      </c>
      <c r="EW88">
        <v>-18.1917948608937</v>
      </c>
      <c r="EX88">
        <v>5821.815</v>
      </c>
      <c r="EY88">
        <v>15</v>
      </c>
      <c r="EZ88">
        <v>0</v>
      </c>
      <c r="FA88" t="s">
        <v>409</v>
      </c>
      <c r="FB88">
        <v>1510781724.6</v>
      </c>
      <c r="FC88">
        <v>1510781718.6</v>
      </c>
      <c r="FD88">
        <v>0</v>
      </c>
      <c r="FE88">
        <v>0.193</v>
      </c>
      <c r="FF88">
        <v>0.167</v>
      </c>
      <c r="FG88">
        <v>6.707</v>
      </c>
      <c r="FH88">
        <v>0.869</v>
      </c>
      <c r="FI88">
        <v>420</v>
      </c>
      <c r="FJ88">
        <v>32</v>
      </c>
      <c r="FK88">
        <v>0.3</v>
      </c>
      <c r="FL88">
        <v>0.13</v>
      </c>
      <c r="FM88">
        <v>1.32157925</v>
      </c>
      <c r="FN88">
        <v>-0.569193883677299</v>
      </c>
      <c r="FO88">
        <v>0.0551757590517566</v>
      </c>
      <c r="FP88">
        <v>1</v>
      </c>
      <c r="FQ88">
        <v>1</v>
      </c>
      <c r="FR88">
        <v>1</v>
      </c>
      <c r="FS88" t="s">
        <v>410</v>
      </c>
      <c r="FT88">
        <v>2.97181</v>
      </c>
      <c r="FU88">
        <v>2.75381</v>
      </c>
      <c r="FV88">
        <v>0.182559</v>
      </c>
      <c r="FW88">
        <v>0.186731</v>
      </c>
      <c r="FX88">
        <v>0.10498</v>
      </c>
      <c r="FY88">
        <v>0.102576</v>
      </c>
      <c r="FZ88">
        <v>31759.7</v>
      </c>
      <c r="GA88">
        <v>34415.1</v>
      </c>
      <c r="GB88">
        <v>35215.5</v>
      </c>
      <c r="GC88">
        <v>38385.7</v>
      </c>
      <c r="GD88">
        <v>44663.3</v>
      </c>
      <c r="GE88">
        <v>49739.5</v>
      </c>
      <c r="GF88">
        <v>55013.6</v>
      </c>
      <c r="GG88">
        <v>61551.4</v>
      </c>
      <c r="GH88">
        <v>1.96823</v>
      </c>
      <c r="GI88">
        <v>1.81238</v>
      </c>
      <c r="GJ88">
        <v>0.0803806</v>
      </c>
      <c r="GK88">
        <v>0</v>
      </c>
      <c r="GL88">
        <v>26.0953</v>
      </c>
      <c r="GM88">
        <v>999.9</v>
      </c>
      <c r="GN88">
        <v>54.224</v>
      </c>
      <c r="GO88">
        <v>32.418</v>
      </c>
      <c r="GP88">
        <v>29.194</v>
      </c>
      <c r="GQ88">
        <v>55.6702</v>
      </c>
      <c r="GR88">
        <v>48.5857</v>
      </c>
      <c r="GS88">
        <v>1</v>
      </c>
      <c r="GT88">
        <v>0.0692226</v>
      </c>
      <c r="GU88">
        <v>0.755436</v>
      </c>
      <c r="GV88">
        <v>20.1133</v>
      </c>
      <c r="GW88">
        <v>5.19737</v>
      </c>
      <c r="GX88">
        <v>12.0043</v>
      </c>
      <c r="GY88">
        <v>4.9749</v>
      </c>
      <c r="GZ88">
        <v>3.29368</v>
      </c>
      <c r="HA88">
        <v>9999</v>
      </c>
      <c r="HB88">
        <v>9999</v>
      </c>
      <c r="HC88">
        <v>9999</v>
      </c>
      <c r="HD88">
        <v>999.9</v>
      </c>
      <c r="HE88">
        <v>1.86356</v>
      </c>
      <c r="HF88">
        <v>1.86845</v>
      </c>
      <c r="HG88">
        <v>1.86822</v>
      </c>
      <c r="HH88">
        <v>1.86935</v>
      </c>
      <c r="HI88">
        <v>1.87012</v>
      </c>
      <c r="HJ88">
        <v>1.8662</v>
      </c>
      <c r="HK88">
        <v>1.86723</v>
      </c>
      <c r="HL88">
        <v>1.8686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10.91</v>
      </c>
      <c r="IA88">
        <v>0.506</v>
      </c>
      <c r="IB88">
        <v>4.00718980108695</v>
      </c>
      <c r="IC88">
        <v>0.0057595372652325</v>
      </c>
      <c r="ID88">
        <v>9.86007892650461e-07</v>
      </c>
      <c r="IE88">
        <v>-6.54605500343952e-10</v>
      </c>
      <c r="IF88">
        <v>-0.00447537401453317</v>
      </c>
      <c r="IG88">
        <v>-0.0225030831772305</v>
      </c>
      <c r="IH88">
        <v>0.00251729176796863</v>
      </c>
      <c r="II88">
        <v>-2.92013266862578e-05</v>
      </c>
      <c r="IJ88">
        <v>-3</v>
      </c>
      <c r="IK88">
        <v>1614</v>
      </c>
      <c r="IL88">
        <v>1</v>
      </c>
      <c r="IM88">
        <v>27</v>
      </c>
      <c r="IN88">
        <v>124</v>
      </c>
      <c r="IO88">
        <v>124.2</v>
      </c>
      <c r="IP88">
        <v>2.40723</v>
      </c>
      <c r="IQ88">
        <v>2.60254</v>
      </c>
      <c r="IR88">
        <v>1.54785</v>
      </c>
      <c r="IS88">
        <v>2.30103</v>
      </c>
      <c r="IT88">
        <v>1.34644</v>
      </c>
      <c r="IU88">
        <v>2.44385</v>
      </c>
      <c r="IV88">
        <v>38.4279</v>
      </c>
      <c r="IW88">
        <v>24.035</v>
      </c>
      <c r="IX88">
        <v>18</v>
      </c>
      <c r="IY88">
        <v>501.49</v>
      </c>
      <c r="IZ88">
        <v>401.712</v>
      </c>
      <c r="JA88">
        <v>24.0487</v>
      </c>
      <c r="JB88">
        <v>28.093</v>
      </c>
      <c r="JC88">
        <v>30.0003</v>
      </c>
      <c r="JD88">
        <v>27.9928</v>
      </c>
      <c r="JE88">
        <v>27.9308</v>
      </c>
      <c r="JF88">
        <v>48.2393</v>
      </c>
      <c r="JG88">
        <v>28.3058</v>
      </c>
      <c r="JH88">
        <v>91.0539</v>
      </c>
      <c r="JI88">
        <v>24.0843</v>
      </c>
      <c r="JJ88">
        <v>1207.49</v>
      </c>
      <c r="JK88">
        <v>23.5407</v>
      </c>
      <c r="JL88">
        <v>102.076</v>
      </c>
      <c r="JM88">
        <v>102.465</v>
      </c>
    </row>
    <row r="89" spans="1:273">
      <c r="A89">
        <v>73</v>
      </c>
      <c r="B89">
        <v>1510789172.6</v>
      </c>
      <c r="C89">
        <v>452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1510789165.1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1225.16060277153</v>
      </c>
      <c r="AK89">
        <v>1200.74896969697</v>
      </c>
      <c r="AL89">
        <v>3.46630499265457</v>
      </c>
      <c r="AM89">
        <v>64.1108677016949</v>
      </c>
      <c r="AN89">
        <f>(AP89 - AO89 + DI89*1E3/(8.314*(DK89+273.15)) * AR89/DH89 * AQ89) * DH89/(100*CV89) * 1000/(1000 - AP89)</f>
        <v>0</v>
      </c>
      <c r="AO89">
        <v>23.4489074719167</v>
      </c>
      <c r="AP89">
        <v>24.641436969697</v>
      </c>
      <c r="AQ89">
        <v>0.00944180806312038</v>
      </c>
      <c r="AR89">
        <v>117.015588663011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2.7</v>
      </c>
      <c r="CW89">
        <v>0.5</v>
      </c>
      <c r="CX89" t="s">
        <v>408</v>
      </c>
      <c r="CY89">
        <v>2</v>
      </c>
      <c r="CZ89" t="b">
        <v>1</v>
      </c>
      <c r="DA89">
        <v>1510789165.1</v>
      </c>
      <c r="DB89">
        <v>1147.57925925926</v>
      </c>
      <c r="DC89">
        <v>1180.20222222222</v>
      </c>
      <c r="DD89">
        <v>24.5782185185185</v>
      </c>
      <c r="DE89">
        <v>23.3421814814815</v>
      </c>
      <c r="DF89">
        <v>1136.71407407407</v>
      </c>
      <c r="DG89">
        <v>24.0729962962963</v>
      </c>
      <c r="DH89">
        <v>500.093222222222</v>
      </c>
      <c r="DI89">
        <v>90.8111111111111</v>
      </c>
      <c r="DJ89">
        <v>0.100034985185185</v>
      </c>
      <c r="DK89">
        <v>26.8268666666667</v>
      </c>
      <c r="DL89">
        <v>27.3991444444444</v>
      </c>
      <c r="DM89">
        <v>999.9</v>
      </c>
      <c r="DN89">
        <v>0</v>
      </c>
      <c r="DO89">
        <v>0</v>
      </c>
      <c r="DP89">
        <v>9993.30518518519</v>
      </c>
      <c r="DQ89">
        <v>0</v>
      </c>
      <c r="DR89">
        <v>3.30984</v>
      </c>
      <c r="DS89">
        <v>-32.6224777777778</v>
      </c>
      <c r="DT89">
        <v>1176.49703703704</v>
      </c>
      <c r="DU89">
        <v>1208.41037037037</v>
      </c>
      <c r="DV89">
        <v>1.23604185185185</v>
      </c>
      <c r="DW89">
        <v>1180.20222222222</v>
      </c>
      <c r="DX89">
        <v>23.3421814814815</v>
      </c>
      <c r="DY89">
        <v>2.23197555555556</v>
      </c>
      <c r="DZ89">
        <v>2.11972962962963</v>
      </c>
      <c r="EA89">
        <v>19.1936777777778</v>
      </c>
      <c r="EB89">
        <v>18.3681407407407</v>
      </c>
      <c r="EC89">
        <v>1999.99296296296</v>
      </c>
      <c r="ED89">
        <v>0.980000777777778</v>
      </c>
      <c r="EE89">
        <v>0.019999137037037</v>
      </c>
      <c r="EF89">
        <v>0</v>
      </c>
      <c r="EG89">
        <v>2.21644444444444</v>
      </c>
      <c r="EH89">
        <v>0</v>
      </c>
      <c r="EI89">
        <v>5820.27259259259</v>
      </c>
      <c r="EJ89">
        <v>17300.1185185185</v>
      </c>
      <c r="EK89">
        <v>39.465</v>
      </c>
      <c r="EL89">
        <v>39.9486666666667</v>
      </c>
      <c r="EM89">
        <v>39.187</v>
      </c>
      <c r="EN89">
        <v>38.6916666666667</v>
      </c>
      <c r="EO89">
        <v>38.7591851851852</v>
      </c>
      <c r="EP89">
        <v>1959.99296296296</v>
      </c>
      <c r="EQ89">
        <v>40</v>
      </c>
      <c r="ER89">
        <v>0</v>
      </c>
      <c r="ES89">
        <v>1678812776</v>
      </c>
      <c r="ET89">
        <v>0</v>
      </c>
      <c r="EU89">
        <v>2.206704</v>
      </c>
      <c r="EV89">
        <v>1.00975384323427</v>
      </c>
      <c r="EW89">
        <v>-16.9123076684131</v>
      </c>
      <c r="EX89">
        <v>5820.1764</v>
      </c>
      <c r="EY89">
        <v>15</v>
      </c>
      <c r="EZ89">
        <v>0</v>
      </c>
      <c r="FA89" t="s">
        <v>409</v>
      </c>
      <c r="FB89">
        <v>1510781724.6</v>
      </c>
      <c r="FC89">
        <v>1510781718.6</v>
      </c>
      <c r="FD89">
        <v>0</v>
      </c>
      <c r="FE89">
        <v>0.193</v>
      </c>
      <c r="FF89">
        <v>0.167</v>
      </c>
      <c r="FG89">
        <v>6.707</v>
      </c>
      <c r="FH89">
        <v>0.869</v>
      </c>
      <c r="FI89">
        <v>420</v>
      </c>
      <c r="FJ89">
        <v>32</v>
      </c>
      <c r="FK89">
        <v>0.3</v>
      </c>
      <c r="FL89">
        <v>0.13</v>
      </c>
      <c r="FM89">
        <v>1.26984375</v>
      </c>
      <c r="FN89">
        <v>-0.590751332082551</v>
      </c>
      <c r="FO89">
        <v>0.0578022785747889</v>
      </c>
      <c r="FP89">
        <v>1</v>
      </c>
      <c r="FQ89">
        <v>1</v>
      </c>
      <c r="FR89">
        <v>1</v>
      </c>
      <c r="FS89" t="s">
        <v>410</v>
      </c>
      <c r="FT89">
        <v>2.97201</v>
      </c>
      <c r="FU89">
        <v>2.7538</v>
      </c>
      <c r="FV89">
        <v>0.184227</v>
      </c>
      <c r="FW89">
        <v>0.188355</v>
      </c>
      <c r="FX89">
        <v>0.105131</v>
      </c>
      <c r="FY89">
        <v>0.102769</v>
      </c>
      <c r="FZ89">
        <v>31694.6</v>
      </c>
      <c r="GA89">
        <v>34346</v>
      </c>
      <c r="GB89">
        <v>35215.1</v>
      </c>
      <c r="GC89">
        <v>38385.2</v>
      </c>
      <c r="GD89">
        <v>44655.3</v>
      </c>
      <c r="GE89">
        <v>49728.2</v>
      </c>
      <c r="GF89">
        <v>55013.1</v>
      </c>
      <c r="GG89">
        <v>61550.7</v>
      </c>
      <c r="GH89">
        <v>1.9682</v>
      </c>
      <c r="GI89">
        <v>1.81255</v>
      </c>
      <c r="GJ89">
        <v>0.0815429</v>
      </c>
      <c r="GK89">
        <v>0</v>
      </c>
      <c r="GL89">
        <v>26.1017</v>
      </c>
      <c r="GM89">
        <v>999.9</v>
      </c>
      <c r="GN89">
        <v>54.224</v>
      </c>
      <c r="GO89">
        <v>32.438</v>
      </c>
      <c r="GP89">
        <v>29.2269</v>
      </c>
      <c r="GQ89">
        <v>55.4402</v>
      </c>
      <c r="GR89">
        <v>48.105</v>
      </c>
      <c r="GS89">
        <v>1</v>
      </c>
      <c r="GT89">
        <v>0.0695935</v>
      </c>
      <c r="GU89">
        <v>0.810027</v>
      </c>
      <c r="GV89">
        <v>20.1132</v>
      </c>
      <c r="GW89">
        <v>5.19677</v>
      </c>
      <c r="GX89">
        <v>12.0043</v>
      </c>
      <c r="GY89">
        <v>4.9748</v>
      </c>
      <c r="GZ89">
        <v>3.2936</v>
      </c>
      <c r="HA89">
        <v>9999</v>
      </c>
      <c r="HB89">
        <v>9999</v>
      </c>
      <c r="HC89">
        <v>9999</v>
      </c>
      <c r="HD89">
        <v>999.9</v>
      </c>
      <c r="HE89">
        <v>1.86356</v>
      </c>
      <c r="HF89">
        <v>1.86844</v>
      </c>
      <c r="HG89">
        <v>1.86819</v>
      </c>
      <c r="HH89">
        <v>1.86935</v>
      </c>
      <c r="HI89">
        <v>1.87012</v>
      </c>
      <c r="HJ89">
        <v>1.86618</v>
      </c>
      <c r="HK89">
        <v>1.86725</v>
      </c>
      <c r="HL89">
        <v>1.8686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11.01</v>
      </c>
      <c r="IA89">
        <v>0.5083</v>
      </c>
      <c r="IB89">
        <v>4.00718980108695</v>
      </c>
      <c r="IC89">
        <v>0.0057595372652325</v>
      </c>
      <c r="ID89">
        <v>9.86007892650461e-07</v>
      </c>
      <c r="IE89">
        <v>-6.54605500343952e-10</v>
      </c>
      <c r="IF89">
        <v>-0.00447537401453317</v>
      </c>
      <c r="IG89">
        <v>-0.0225030831772305</v>
      </c>
      <c r="IH89">
        <v>0.00251729176796863</v>
      </c>
      <c r="II89">
        <v>-2.92013266862578e-05</v>
      </c>
      <c r="IJ89">
        <v>-3</v>
      </c>
      <c r="IK89">
        <v>1614</v>
      </c>
      <c r="IL89">
        <v>1</v>
      </c>
      <c r="IM89">
        <v>27</v>
      </c>
      <c r="IN89">
        <v>124.1</v>
      </c>
      <c r="IO89">
        <v>124.2</v>
      </c>
      <c r="IP89">
        <v>2.43286</v>
      </c>
      <c r="IQ89">
        <v>2.60498</v>
      </c>
      <c r="IR89">
        <v>1.54785</v>
      </c>
      <c r="IS89">
        <v>2.30103</v>
      </c>
      <c r="IT89">
        <v>1.34644</v>
      </c>
      <c r="IU89">
        <v>2.4585</v>
      </c>
      <c r="IV89">
        <v>38.4034</v>
      </c>
      <c r="IW89">
        <v>24.035</v>
      </c>
      <c r="IX89">
        <v>18</v>
      </c>
      <c r="IY89">
        <v>501.508</v>
      </c>
      <c r="IZ89">
        <v>401.833</v>
      </c>
      <c r="JA89">
        <v>24.1265</v>
      </c>
      <c r="JB89">
        <v>28.0969</v>
      </c>
      <c r="JC89">
        <v>30.0005</v>
      </c>
      <c r="JD89">
        <v>27.9968</v>
      </c>
      <c r="JE89">
        <v>27.9341</v>
      </c>
      <c r="JF89">
        <v>48.7378</v>
      </c>
      <c r="JG89">
        <v>28.028</v>
      </c>
      <c r="JH89">
        <v>91.0539</v>
      </c>
      <c r="JI89">
        <v>24.1438</v>
      </c>
      <c r="JJ89">
        <v>1220.92</v>
      </c>
      <c r="JK89">
        <v>23.5583</v>
      </c>
      <c r="JL89">
        <v>102.076</v>
      </c>
      <c r="JM89">
        <v>102.463</v>
      </c>
    </row>
    <row r="90" spans="1:273">
      <c r="A90">
        <v>74</v>
      </c>
      <c r="B90">
        <v>1510789177.6</v>
      </c>
      <c r="C90">
        <v>457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1510789169.81429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1242.29973717588</v>
      </c>
      <c r="AK90">
        <v>1218.00212121212</v>
      </c>
      <c r="AL90">
        <v>3.44966125557828</v>
      </c>
      <c r="AM90">
        <v>64.1108677016949</v>
      </c>
      <c r="AN90">
        <f>(AP90 - AO90 + DI90*1E3/(8.314*(DK90+273.15)) * AR90/DH90 * AQ90) * DH90/(100*CV90) * 1000/(1000 - AP90)</f>
        <v>0</v>
      </c>
      <c r="AO90">
        <v>23.5344463485753</v>
      </c>
      <c r="AP90">
        <v>24.6945109090909</v>
      </c>
      <c r="AQ90">
        <v>0.011674013009005</v>
      </c>
      <c r="AR90">
        <v>117.015588663011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2.7</v>
      </c>
      <c r="CW90">
        <v>0.5</v>
      </c>
      <c r="CX90" t="s">
        <v>408</v>
      </c>
      <c r="CY90">
        <v>2</v>
      </c>
      <c r="CZ90" t="b">
        <v>1</v>
      </c>
      <c r="DA90">
        <v>1510789169.81429</v>
      </c>
      <c r="DB90">
        <v>1163.43642857143</v>
      </c>
      <c r="DC90">
        <v>1196.00892857143</v>
      </c>
      <c r="DD90">
        <v>24.6190571428571</v>
      </c>
      <c r="DE90">
        <v>23.4250464285714</v>
      </c>
      <c r="DF90">
        <v>1152.485</v>
      </c>
      <c r="DG90">
        <v>24.1119642857143</v>
      </c>
      <c r="DH90">
        <v>500.084678571428</v>
      </c>
      <c r="DI90">
        <v>90.8114535714286</v>
      </c>
      <c r="DJ90">
        <v>0.100004514285714</v>
      </c>
      <c r="DK90">
        <v>26.8426464285714</v>
      </c>
      <c r="DL90">
        <v>27.4197892857143</v>
      </c>
      <c r="DM90">
        <v>999.9</v>
      </c>
      <c r="DN90">
        <v>0</v>
      </c>
      <c r="DO90">
        <v>0</v>
      </c>
      <c r="DP90">
        <v>9990.51214285714</v>
      </c>
      <c r="DQ90">
        <v>0</v>
      </c>
      <c r="DR90">
        <v>3.30984</v>
      </c>
      <c r="DS90">
        <v>-32.5716214285714</v>
      </c>
      <c r="DT90">
        <v>1192.80357142857</v>
      </c>
      <c r="DU90">
        <v>1224.69821428571</v>
      </c>
      <c r="DV90">
        <v>1.19401</v>
      </c>
      <c r="DW90">
        <v>1196.00892857143</v>
      </c>
      <c r="DX90">
        <v>23.4250464285714</v>
      </c>
      <c r="DY90">
        <v>2.23569214285714</v>
      </c>
      <c r="DZ90">
        <v>2.12726285714286</v>
      </c>
      <c r="EA90">
        <v>19.2203714285714</v>
      </c>
      <c r="EB90">
        <v>18.424725</v>
      </c>
      <c r="EC90">
        <v>1999.99321428571</v>
      </c>
      <c r="ED90">
        <v>0.980000785714286</v>
      </c>
      <c r="EE90">
        <v>0.0199991285714286</v>
      </c>
      <c r="EF90">
        <v>0</v>
      </c>
      <c r="EG90">
        <v>2.24036785714286</v>
      </c>
      <c r="EH90">
        <v>0</v>
      </c>
      <c r="EI90">
        <v>5818.97178571429</v>
      </c>
      <c r="EJ90">
        <v>17300.1214285714</v>
      </c>
      <c r="EK90">
        <v>39.4775</v>
      </c>
      <c r="EL90">
        <v>39.94825</v>
      </c>
      <c r="EM90">
        <v>39.187</v>
      </c>
      <c r="EN90">
        <v>38.7005</v>
      </c>
      <c r="EO90">
        <v>38.7655</v>
      </c>
      <c r="EP90">
        <v>1959.99321428571</v>
      </c>
      <c r="EQ90">
        <v>40</v>
      </c>
      <c r="ER90">
        <v>0</v>
      </c>
      <c r="ES90">
        <v>1678812780.8</v>
      </c>
      <c r="ET90">
        <v>0</v>
      </c>
      <c r="EU90">
        <v>2.249796</v>
      </c>
      <c r="EV90">
        <v>0.291338461835383</v>
      </c>
      <c r="EW90">
        <v>-15.4469230935052</v>
      </c>
      <c r="EX90">
        <v>5818.8532</v>
      </c>
      <c r="EY90">
        <v>15</v>
      </c>
      <c r="EZ90">
        <v>0</v>
      </c>
      <c r="FA90" t="s">
        <v>409</v>
      </c>
      <c r="FB90">
        <v>1510781724.6</v>
      </c>
      <c r="FC90">
        <v>1510781718.6</v>
      </c>
      <c r="FD90">
        <v>0</v>
      </c>
      <c r="FE90">
        <v>0.193</v>
      </c>
      <c r="FF90">
        <v>0.167</v>
      </c>
      <c r="FG90">
        <v>6.707</v>
      </c>
      <c r="FH90">
        <v>0.869</v>
      </c>
      <c r="FI90">
        <v>420</v>
      </c>
      <c r="FJ90">
        <v>32</v>
      </c>
      <c r="FK90">
        <v>0.3</v>
      </c>
      <c r="FL90">
        <v>0.13</v>
      </c>
      <c r="FM90">
        <v>1.21784225</v>
      </c>
      <c r="FN90">
        <v>-0.541157335834899</v>
      </c>
      <c r="FO90">
        <v>0.0537068740240716</v>
      </c>
      <c r="FP90">
        <v>1</v>
      </c>
      <c r="FQ90">
        <v>1</v>
      </c>
      <c r="FR90">
        <v>1</v>
      </c>
      <c r="FS90" t="s">
        <v>410</v>
      </c>
      <c r="FT90">
        <v>2.97211</v>
      </c>
      <c r="FU90">
        <v>2.75371</v>
      </c>
      <c r="FV90">
        <v>0.185865</v>
      </c>
      <c r="FW90">
        <v>0.189969</v>
      </c>
      <c r="FX90">
        <v>0.105285</v>
      </c>
      <c r="FY90">
        <v>0.102969</v>
      </c>
      <c r="FZ90">
        <v>31630.7</v>
      </c>
      <c r="GA90">
        <v>34277.5</v>
      </c>
      <c r="GB90">
        <v>35214.8</v>
      </c>
      <c r="GC90">
        <v>38385.1</v>
      </c>
      <c r="GD90">
        <v>44647.2</v>
      </c>
      <c r="GE90">
        <v>49717</v>
      </c>
      <c r="GF90">
        <v>55012.7</v>
      </c>
      <c r="GG90">
        <v>61550.5</v>
      </c>
      <c r="GH90">
        <v>1.96798</v>
      </c>
      <c r="GI90">
        <v>1.81253</v>
      </c>
      <c r="GJ90">
        <v>0.0822842</v>
      </c>
      <c r="GK90">
        <v>0</v>
      </c>
      <c r="GL90">
        <v>26.1083</v>
      </c>
      <c r="GM90">
        <v>999.9</v>
      </c>
      <c r="GN90">
        <v>54.2</v>
      </c>
      <c r="GO90">
        <v>32.438</v>
      </c>
      <c r="GP90">
        <v>29.2124</v>
      </c>
      <c r="GQ90">
        <v>55.5102</v>
      </c>
      <c r="GR90">
        <v>48.0649</v>
      </c>
      <c r="GS90">
        <v>1</v>
      </c>
      <c r="GT90">
        <v>0.0701702</v>
      </c>
      <c r="GU90">
        <v>0.871629</v>
      </c>
      <c r="GV90">
        <v>20.1128</v>
      </c>
      <c r="GW90">
        <v>5.19647</v>
      </c>
      <c r="GX90">
        <v>12.0041</v>
      </c>
      <c r="GY90">
        <v>4.9745</v>
      </c>
      <c r="GZ90">
        <v>3.2937</v>
      </c>
      <c r="HA90">
        <v>9999</v>
      </c>
      <c r="HB90">
        <v>9999</v>
      </c>
      <c r="HC90">
        <v>9999</v>
      </c>
      <c r="HD90">
        <v>999.9</v>
      </c>
      <c r="HE90">
        <v>1.86356</v>
      </c>
      <c r="HF90">
        <v>1.86844</v>
      </c>
      <c r="HG90">
        <v>1.86821</v>
      </c>
      <c r="HH90">
        <v>1.86935</v>
      </c>
      <c r="HI90">
        <v>1.87013</v>
      </c>
      <c r="HJ90">
        <v>1.86618</v>
      </c>
      <c r="HK90">
        <v>1.86723</v>
      </c>
      <c r="HL90">
        <v>1.8686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11.1</v>
      </c>
      <c r="IA90">
        <v>0.5108</v>
      </c>
      <c r="IB90">
        <v>4.00718980108695</v>
      </c>
      <c r="IC90">
        <v>0.0057595372652325</v>
      </c>
      <c r="ID90">
        <v>9.86007892650461e-07</v>
      </c>
      <c r="IE90">
        <v>-6.54605500343952e-10</v>
      </c>
      <c r="IF90">
        <v>-0.00447537401453317</v>
      </c>
      <c r="IG90">
        <v>-0.0225030831772305</v>
      </c>
      <c r="IH90">
        <v>0.00251729176796863</v>
      </c>
      <c r="II90">
        <v>-2.92013266862578e-05</v>
      </c>
      <c r="IJ90">
        <v>-3</v>
      </c>
      <c r="IK90">
        <v>1614</v>
      </c>
      <c r="IL90">
        <v>1</v>
      </c>
      <c r="IM90">
        <v>27</v>
      </c>
      <c r="IN90">
        <v>124.2</v>
      </c>
      <c r="IO90">
        <v>124.3</v>
      </c>
      <c r="IP90">
        <v>2.45605</v>
      </c>
      <c r="IQ90">
        <v>2.61353</v>
      </c>
      <c r="IR90">
        <v>1.54785</v>
      </c>
      <c r="IS90">
        <v>2.30103</v>
      </c>
      <c r="IT90">
        <v>1.34644</v>
      </c>
      <c r="IU90">
        <v>2.40967</v>
      </c>
      <c r="IV90">
        <v>38.4279</v>
      </c>
      <c r="IW90">
        <v>24.0262</v>
      </c>
      <c r="IX90">
        <v>18</v>
      </c>
      <c r="IY90">
        <v>501.392</v>
      </c>
      <c r="IZ90">
        <v>401.848</v>
      </c>
      <c r="JA90">
        <v>24.1816</v>
      </c>
      <c r="JB90">
        <v>28.1001</v>
      </c>
      <c r="JC90">
        <v>30.0005</v>
      </c>
      <c r="JD90">
        <v>28.0005</v>
      </c>
      <c r="JE90">
        <v>27.9382</v>
      </c>
      <c r="JF90">
        <v>49.2685</v>
      </c>
      <c r="JG90">
        <v>28.028</v>
      </c>
      <c r="JH90">
        <v>91.0539</v>
      </c>
      <c r="JI90">
        <v>24.1896</v>
      </c>
      <c r="JJ90">
        <v>1241.1</v>
      </c>
      <c r="JK90">
        <v>23.5527</v>
      </c>
      <c r="JL90">
        <v>102.075</v>
      </c>
      <c r="JM90">
        <v>102.463</v>
      </c>
    </row>
    <row r="91" spans="1:273">
      <c r="A91">
        <v>75</v>
      </c>
      <c r="B91">
        <v>1510789182.6</v>
      </c>
      <c r="C91">
        <v>462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1510789175.1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1258.76949386937</v>
      </c>
      <c r="AK91">
        <v>1234.97109090909</v>
      </c>
      <c r="AL91">
        <v>3.36580705557944</v>
      </c>
      <c r="AM91">
        <v>64.1108677016949</v>
      </c>
      <c r="AN91">
        <f>(AP91 - AO91 + DI91*1E3/(8.314*(DK91+273.15)) * AR91/DH91 * AQ91) * DH91/(100*CV91) * 1000/(1000 - AP91)</f>
        <v>0</v>
      </c>
      <c r="AO91">
        <v>23.5443668073542</v>
      </c>
      <c r="AP91">
        <v>24.7297690909091</v>
      </c>
      <c r="AQ91">
        <v>0.00531341681479539</v>
      </c>
      <c r="AR91">
        <v>117.015588663011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2.7</v>
      </c>
      <c r="CW91">
        <v>0.5</v>
      </c>
      <c r="CX91" t="s">
        <v>408</v>
      </c>
      <c r="CY91">
        <v>2</v>
      </c>
      <c r="CZ91" t="b">
        <v>1</v>
      </c>
      <c r="DA91">
        <v>1510789175.1</v>
      </c>
      <c r="DB91">
        <v>1181.18185185185</v>
      </c>
      <c r="DC91">
        <v>1213.5662962963</v>
      </c>
      <c r="DD91">
        <v>24.6704185185185</v>
      </c>
      <c r="DE91">
        <v>23.4980481481482</v>
      </c>
      <c r="DF91">
        <v>1170.13444444444</v>
      </c>
      <c r="DG91">
        <v>24.1609740740741</v>
      </c>
      <c r="DH91">
        <v>500.08462962963</v>
      </c>
      <c r="DI91">
        <v>90.8118518518518</v>
      </c>
      <c r="DJ91">
        <v>0.100044044444444</v>
      </c>
      <c r="DK91">
        <v>26.8606</v>
      </c>
      <c r="DL91">
        <v>27.4477888888889</v>
      </c>
      <c r="DM91">
        <v>999.9</v>
      </c>
      <c r="DN91">
        <v>0</v>
      </c>
      <c r="DO91">
        <v>0</v>
      </c>
      <c r="DP91">
        <v>9982.43111111111</v>
      </c>
      <c r="DQ91">
        <v>0</v>
      </c>
      <c r="DR91">
        <v>3.30984</v>
      </c>
      <c r="DS91">
        <v>-32.3846407407407</v>
      </c>
      <c r="DT91">
        <v>1211.06074074074</v>
      </c>
      <c r="DU91">
        <v>1242.76925925926</v>
      </c>
      <c r="DV91">
        <v>1.17237074074074</v>
      </c>
      <c r="DW91">
        <v>1213.5662962963</v>
      </c>
      <c r="DX91">
        <v>23.4980481481482</v>
      </c>
      <c r="DY91">
        <v>2.2403662962963</v>
      </c>
      <c r="DZ91">
        <v>2.13390148148148</v>
      </c>
      <c r="EA91">
        <v>19.2539037037037</v>
      </c>
      <c r="EB91">
        <v>18.4744925925926</v>
      </c>
      <c r="EC91">
        <v>2000.01333333333</v>
      </c>
      <c r="ED91">
        <v>0.980001</v>
      </c>
      <c r="EE91">
        <v>0.0199989</v>
      </c>
      <c r="EF91">
        <v>0</v>
      </c>
      <c r="EG91">
        <v>2.2453962962963</v>
      </c>
      <c r="EH91">
        <v>0</v>
      </c>
      <c r="EI91">
        <v>5817.55777777778</v>
      </c>
      <c r="EJ91">
        <v>17300.2888888889</v>
      </c>
      <c r="EK91">
        <v>39.493</v>
      </c>
      <c r="EL91">
        <v>39.965</v>
      </c>
      <c r="EM91">
        <v>39.187</v>
      </c>
      <c r="EN91">
        <v>38.715</v>
      </c>
      <c r="EO91">
        <v>38.7775555555556</v>
      </c>
      <c r="EP91">
        <v>1960.01333333333</v>
      </c>
      <c r="EQ91">
        <v>40</v>
      </c>
      <c r="ER91">
        <v>0</v>
      </c>
      <c r="ES91">
        <v>1678812785.6</v>
      </c>
      <c r="ET91">
        <v>0</v>
      </c>
      <c r="EU91">
        <v>2.271764</v>
      </c>
      <c r="EV91">
        <v>0.224407694235237</v>
      </c>
      <c r="EW91">
        <v>-20.1130769463304</v>
      </c>
      <c r="EX91">
        <v>5817.4212</v>
      </c>
      <c r="EY91">
        <v>15</v>
      </c>
      <c r="EZ91">
        <v>0</v>
      </c>
      <c r="FA91" t="s">
        <v>409</v>
      </c>
      <c r="FB91">
        <v>1510781724.6</v>
      </c>
      <c r="FC91">
        <v>1510781718.6</v>
      </c>
      <c r="FD91">
        <v>0</v>
      </c>
      <c r="FE91">
        <v>0.193</v>
      </c>
      <c r="FF91">
        <v>0.167</v>
      </c>
      <c r="FG91">
        <v>6.707</v>
      </c>
      <c r="FH91">
        <v>0.869</v>
      </c>
      <c r="FI91">
        <v>420</v>
      </c>
      <c r="FJ91">
        <v>32</v>
      </c>
      <c r="FK91">
        <v>0.3</v>
      </c>
      <c r="FL91">
        <v>0.13</v>
      </c>
      <c r="FM91">
        <v>1.1929815</v>
      </c>
      <c r="FN91">
        <v>-0.327954596622892</v>
      </c>
      <c r="FO91">
        <v>0.0380277036218334</v>
      </c>
      <c r="FP91">
        <v>1</v>
      </c>
      <c r="FQ91">
        <v>1</v>
      </c>
      <c r="FR91">
        <v>1</v>
      </c>
      <c r="FS91" t="s">
        <v>410</v>
      </c>
      <c r="FT91">
        <v>2.97195</v>
      </c>
      <c r="FU91">
        <v>2.75372</v>
      </c>
      <c r="FV91">
        <v>0.18746</v>
      </c>
      <c r="FW91">
        <v>0.191441</v>
      </c>
      <c r="FX91">
        <v>0.10538</v>
      </c>
      <c r="FY91">
        <v>0.102997</v>
      </c>
      <c r="FZ91">
        <v>31568.4</v>
      </c>
      <c r="GA91">
        <v>34215.1</v>
      </c>
      <c r="GB91">
        <v>35214.5</v>
      </c>
      <c r="GC91">
        <v>38384.9</v>
      </c>
      <c r="GD91">
        <v>44642</v>
      </c>
      <c r="GE91">
        <v>49715.2</v>
      </c>
      <c r="GF91">
        <v>55012.1</v>
      </c>
      <c r="GG91">
        <v>61550.1</v>
      </c>
      <c r="GH91">
        <v>1.96802</v>
      </c>
      <c r="GI91">
        <v>1.81265</v>
      </c>
      <c r="GJ91">
        <v>0.083603</v>
      </c>
      <c r="GK91">
        <v>0</v>
      </c>
      <c r="GL91">
        <v>26.1152</v>
      </c>
      <c r="GM91">
        <v>999.9</v>
      </c>
      <c r="GN91">
        <v>54.2</v>
      </c>
      <c r="GO91">
        <v>32.438</v>
      </c>
      <c r="GP91">
        <v>29.2133</v>
      </c>
      <c r="GQ91">
        <v>56.0902</v>
      </c>
      <c r="GR91">
        <v>48.5377</v>
      </c>
      <c r="GS91">
        <v>1</v>
      </c>
      <c r="GT91">
        <v>0.0704243</v>
      </c>
      <c r="GU91">
        <v>0.936849</v>
      </c>
      <c r="GV91">
        <v>20.1124</v>
      </c>
      <c r="GW91">
        <v>5.19618</v>
      </c>
      <c r="GX91">
        <v>12.004</v>
      </c>
      <c r="GY91">
        <v>4.9748</v>
      </c>
      <c r="GZ91">
        <v>3.2937</v>
      </c>
      <c r="HA91">
        <v>9999</v>
      </c>
      <c r="HB91">
        <v>9999</v>
      </c>
      <c r="HC91">
        <v>9999</v>
      </c>
      <c r="HD91">
        <v>999.9</v>
      </c>
      <c r="HE91">
        <v>1.86356</v>
      </c>
      <c r="HF91">
        <v>1.86844</v>
      </c>
      <c r="HG91">
        <v>1.86821</v>
      </c>
      <c r="HH91">
        <v>1.86935</v>
      </c>
      <c r="HI91">
        <v>1.87013</v>
      </c>
      <c r="HJ91">
        <v>1.86618</v>
      </c>
      <c r="HK91">
        <v>1.86723</v>
      </c>
      <c r="HL91">
        <v>1.8686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11.18</v>
      </c>
      <c r="IA91">
        <v>0.5123</v>
      </c>
      <c r="IB91">
        <v>4.00718980108695</v>
      </c>
      <c r="IC91">
        <v>0.0057595372652325</v>
      </c>
      <c r="ID91">
        <v>9.86007892650461e-07</v>
      </c>
      <c r="IE91">
        <v>-6.54605500343952e-10</v>
      </c>
      <c r="IF91">
        <v>-0.00447537401453317</v>
      </c>
      <c r="IG91">
        <v>-0.0225030831772305</v>
      </c>
      <c r="IH91">
        <v>0.00251729176796863</v>
      </c>
      <c r="II91">
        <v>-2.92013266862578e-05</v>
      </c>
      <c r="IJ91">
        <v>-3</v>
      </c>
      <c r="IK91">
        <v>1614</v>
      </c>
      <c r="IL91">
        <v>1</v>
      </c>
      <c r="IM91">
        <v>27</v>
      </c>
      <c r="IN91">
        <v>124.3</v>
      </c>
      <c r="IO91">
        <v>124.4</v>
      </c>
      <c r="IP91">
        <v>2.48535</v>
      </c>
      <c r="IQ91">
        <v>2.62085</v>
      </c>
      <c r="IR91">
        <v>1.54785</v>
      </c>
      <c r="IS91">
        <v>2.30103</v>
      </c>
      <c r="IT91">
        <v>1.34644</v>
      </c>
      <c r="IU91">
        <v>2.29126</v>
      </c>
      <c r="IV91">
        <v>38.4279</v>
      </c>
      <c r="IW91">
        <v>24.0262</v>
      </c>
      <c r="IX91">
        <v>18</v>
      </c>
      <c r="IY91">
        <v>501.457</v>
      </c>
      <c r="IZ91">
        <v>401.944</v>
      </c>
      <c r="JA91">
        <v>24.2202</v>
      </c>
      <c r="JB91">
        <v>28.1041</v>
      </c>
      <c r="JC91">
        <v>30.0003</v>
      </c>
      <c r="JD91">
        <v>28.0041</v>
      </c>
      <c r="JE91">
        <v>27.942</v>
      </c>
      <c r="JF91">
        <v>49.777</v>
      </c>
      <c r="JG91">
        <v>27.7295</v>
      </c>
      <c r="JH91">
        <v>91.0539</v>
      </c>
      <c r="JI91">
        <v>24.2192</v>
      </c>
      <c r="JJ91">
        <v>1254.73</v>
      </c>
      <c r="JK91">
        <v>23.7376</v>
      </c>
      <c r="JL91">
        <v>102.074</v>
      </c>
      <c r="JM91">
        <v>102.463</v>
      </c>
    </row>
    <row r="92" spans="1:273">
      <c r="A92">
        <v>76</v>
      </c>
      <c r="B92">
        <v>1510789187.6</v>
      </c>
      <c r="C92">
        <v>467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1510789179.81429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1275.39861604829</v>
      </c>
      <c r="AK92">
        <v>1251.61854545455</v>
      </c>
      <c r="AL92">
        <v>3.34783763811427</v>
      </c>
      <c r="AM92">
        <v>64.1108677016949</v>
      </c>
      <c r="AN92">
        <f>(AP92 - AO92 + DI92*1E3/(8.314*(DK92+273.15)) * AR92/DH92 * AQ92) * DH92/(100*CV92) * 1000/(1000 - AP92)</f>
        <v>0</v>
      </c>
      <c r="AO92">
        <v>23.6051125543142</v>
      </c>
      <c r="AP92">
        <v>24.7499593939394</v>
      </c>
      <c r="AQ92">
        <v>0.00129912573352933</v>
      </c>
      <c r="AR92">
        <v>117.015588663011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2.7</v>
      </c>
      <c r="CW92">
        <v>0.5</v>
      </c>
      <c r="CX92" t="s">
        <v>408</v>
      </c>
      <c r="CY92">
        <v>2</v>
      </c>
      <c r="CZ92" t="b">
        <v>1</v>
      </c>
      <c r="DA92">
        <v>1510789179.81429</v>
      </c>
      <c r="DB92">
        <v>1196.79392857143</v>
      </c>
      <c r="DC92">
        <v>1228.90785714286</v>
      </c>
      <c r="DD92">
        <v>24.707875</v>
      </c>
      <c r="DE92">
        <v>23.5430857142857</v>
      </c>
      <c r="DF92">
        <v>1185.66285714286</v>
      </c>
      <c r="DG92">
        <v>24.1967178571429</v>
      </c>
      <c r="DH92">
        <v>500.095464285714</v>
      </c>
      <c r="DI92">
        <v>90.8124285714286</v>
      </c>
      <c r="DJ92">
        <v>0.100017257142857</v>
      </c>
      <c r="DK92">
        <v>26.8769571428571</v>
      </c>
      <c r="DL92">
        <v>27.4659142857143</v>
      </c>
      <c r="DM92">
        <v>999.9</v>
      </c>
      <c r="DN92">
        <v>0</v>
      </c>
      <c r="DO92">
        <v>0</v>
      </c>
      <c r="DP92">
        <v>9983.84</v>
      </c>
      <c r="DQ92">
        <v>0</v>
      </c>
      <c r="DR92">
        <v>3.28319428571429</v>
      </c>
      <c r="DS92">
        <v>-32.1130392857143</v>
      </c>
      <c r="DT92">
        <v>1227.11392857143</v>
      </c>
      <c r="DU92">
        <v>1258.53642857143</v>
      </c>
      <c r="DV92">
        <v>1.16479178571429</v>
      </c>
      <c r="DW92">
        <v>1228.90785714286</v>
      </c>
      <c r="DX92">
        <v>23.5430857142857</v>
      </c>
      <c r="DY92">
        <v>2.2437825</v>
      </c>
      <c r="DZ92">
        <v>2.138005</v>
      </c>
      <c r="EA92">
        <v>19.2783714285714</v>
      </c>
      <c r="EB92">
        <v>18.5051678571429</v>
      </c>
      <c r="EC92">
        <v>2000</v>
      </c>
      <c r="ED92">
        <v>0.980000892857143</v>
      </c>
      <c r="EE92">
        <v>0.0199990142857143</v>
      </c>
      <c r="EF92">
        <v>0</v>
      </c>
      <c r="EG92">
        <v>2.225175</v>
      </c>
      <c r="EH92">
        <v>0</v>
      </c>
      <c r="EI92">
        <v>5816.22428571428</v>
      </c>
      <c r="EJ92">
        <v>17300.1678571429</v>
      </c>
      <c r="EK92">
        <v>39.49775</v>
      </c>
      <c r="EL92">
        <v>39.97975</v>
      </c>
      <c r="EM92">
        <v>39.187</v>
      </c>
      <c r="EN92">
        <v>38.7275</v>
      </c>
      <c r="EO92">
        <v>38.7876428571428</v>
      </c>
      <c r="EP92">
        <v>1960</v>
      </c>
      <c r="EQ92">
        <v>40</v>
      </c>
      <c r="ER92">
        <v>0</v>
      </c>
      <c r="ES92">
        <v>1678812791</v>
      </c>
      <c r="ET92">
        <v>0</v>
      </c>
      <c r="EU92">
        <v>2.2459</v>
      </c>
      <c r="EV92">
        <v>-0.177976070352488</v>
      </c>
      <c r="EW92">
        <v>-13.1832478347057</v>
      </c>
      <c r="EX92">
        <v>5816.10884615385</v>
      </c>
      <c r="EY92">
        <v>15</v>
      </c>
      <c r="EZ92">
        <v>0</v>
      </c>
      <c r="FA92" t="s">
        <v>409</v>
      </c>
      <c r="FB92">
        <v>1510781724.6</v>
      </c>
      <c r="FC92">
        <v>1510781718.6</v>
      </c>
      <c r="FD92">
        <v>0</v>
      </c>
      <c r="FE92">
        <v>0.193</v>
      </c>
      <c r="FF92">
        <v>0.167</v>
      </c>
      <c r="FG92">
        <v>6.707</v>
      </c>
      <c r="FH92">
        <v>0.869</v>
      </c>
      <c r="FI92">
        <v>420</v>
      </c>
      <c r="FJ92">
        <v>32</v>
      </c>
      <c r="FK92">
        <v>0.3</v>
      </c>
      <c r="FL92">
        <v>0.13</v>
      </c>
      <c r="FM92">
        <v>1.17366175</v>
      </c>
      <c r="FN92">
        <v>-0.0526161726078822</v>
      </c>
      <c r="FO92">
        <v>0.0141897402878805</v>
      </c>
      <c r="FP92">
        <v>1</v>
      </c>
      <c r="FQ92">
        <v>1</v>
      </c>
      <c r="FR92">
        <v>1</v>
      </c>
      <c r="FS92" t="s">
        <v>410</v>
      </c>
      <c r="FT92">
        <v>2.97173</v>
      </c>
      <c r="FU92">
        <v>2.75364</v>
      </c>
      <c r="FV92">
        <v>0.189021</v>
      </c>
      <c r="FW92">
        <v>0.192988</v>
      </c>
      <c r="FX92">
        <v>0.105438</v>
      </c>
      <c r="FY92">
        <v>0.103267</v>
      </c>
      <c r="FZ92">
        <v>31508.1</v>
      </c>
      <c r="GA92">
        <v>34149.5</v>
      </c>
      <c r="GB92">
        <v>35214.9</v>
      </c>
      <c r="GC92">
        <v>38384.7</v>
      </c>
      <c r="GD92">
        <v>44639.4</v>
      </c>
      <c r="GE92">
        <v>49700.2</v>
      </c>
      <c r="GF92">
        <v>55012.6</v>
      </c>
      <c r="GG92">
        <v>61550</v>
      </c>
      <c r="GH92">
        <v>1.968</v>
      </c>
      <c r="GI92">
        <v>1.81302</v>
      </c>
      <c r="GJ92">
        <v>0.0861362</v>
      </c>
      <c r="GK92">
        <v>0</v>
      </c>
      <c r="GL92">
        <v>26.1235</v>
      </c>
      <c r="GM92">
        <v>999.9</v>
      </c>
      <c r="GN92">
        <v>54.2</v>
      </c>
      <c r="GO92">
        <v>32.438</v>
      </c>
      <c r="GP92">
        <v>29.2172</v>
      </c>
      <c r="GQ92">
        <v>56.3402</v>
      </c>
      <c r="GR92">
        <v>48.4976</v>
      </c>
      <c r="GS92">
        <v>1</v>
      </c>
      <c r="GT92">
        <v>0.0704853</v>
      </c>
      <c r="GU92">
        <v>1.00908</v>
      </c>
      <c r="GV92">
        <v>20.1118</v>
      </c>
      <c r="GW92">
        <v>5.19662</v>
      </c>
      <c r="GX92">
        <v>12.0043</v>
      </c>
      <c r="GY92">
        <v>4.97505</v>
      </c>
      <c r="GZ92">
        <v>3.29375</v>
      </c>
      <c r="HA92">
        <v>9999</v>
      </c>
      <c r="HB92">
        <v>9999</v>
      </c>
      <c r="HC92">
        <v>9999</v>
      </c>
      <c r="HD92">
        <v>999.9</v>
      </c>
      <c r="HE92">
        <v>1.86356</v>
      </c>
      <c r="HF92">
        <v>1.86844</v>
      </c>
      <c r="HG92">
        <v>1.86819</v>
      </c>
      <c r="HH92">
        <v>1.86935</v>
      </c>
      <c r="HI92">
        <v>1.87012</v>
      </c>
      <c r="HJ92">
        <v>1.86618</v>
      </c>
      <c r="HK92">
        <v>1.86722</v>
      </c>
      <c r="HL92">
        <v>1.8686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11.27</v>
      </c>
      <c r="IA92">
        <v>0.5132</v>
      </c>
      <c r="IB92">
        <v>4.00718980108695</v>
      </c>
      <c r="IC92">
        <v>0.0057595372652325</v>
      </c>
      <c r="ID92">
        <v>9.86007892650461e-07</v>
      </c>
      <c r="IE92">
        <v>-6.54605500343952e-10</v>
      </c>
      <c r="IF92">
        <v>-0.00447537401453317</v>
      </c>
      <c r="IG92">
        <v>-0.0225030831772305</v>
      </c>
      <c r="IH92">
        <v>0.00251729176796863</v>
      </c>
      <c r="II92">
        <v>-2.92013266862578e-05</v>
      </c>
      <c r="IJ92">
        <v>-3</v>
      </c>
      <c r="IK92">
        <v>1614</v>
      </c>
      <c r="IL92">
        <v>1</v>
      </c>
      <c r="IM92">
        <v>27</v>
      </c>
      <c r="IN92">
        <v>124.4</v>
      </c>
      <c r="IO92">
        <v>124.5</v>
      </c>
      <c r="IP92">
        <v>2.50977</v>
      </c>
      <c r="IQ92">
        <v>2.60742</v>
      </c>
      <c r="IR92">
        <v>1.54785</v>
      </c>
      <c r="IS92">
        <v>2.30103</v>
      </c>
      <c r="IT92">
        <v>1.34644</v>
      </c>
      <c r="IU92">
        <v>2.44019</v>
      </c>
      <c r="IV92">
        <v>38.4279</v>
      </c>
      <c r="IW92">
        <v>24.035</v>
      </c>
      <c r="IX92">
        <v>18</v>
      </c>
      <c r="IY92">
        <v>501.472</v>
      </c>
      <c r="IZ92">
        <v>402.18</v>
      </c>
      <c r="JA92">
        <v>24.2414</v>
      </c>
      <c r="JB92">
        <v>28.1073</v>
      </c>
      <c r="JC92">
        <v>30.0002</v>
      </c>
      <c r="JD92">
        <v>28.0077</v>
      </c>
      <c r="JE92">
        <v>27.9459</v>
      </c>
      <c r="JF92">
        <v>50.3375</v>
      </c>
      <c r="JG92">
        <v>27.4546</v>
      </c>
      <c r="JH92">
        <v>91.0539</v>
      </c>
      <c r="JI92">
        <v>24.2319</v>
      </c>
      <c r="JJ92">
        <v>1274.92</v>
      </c>
      <c r="JK92">
        <v>23.7944</v>
      </c>
      <c r="JL92">
        <v>102.075</v>
      </c>
      <c r="JM92">
        <v>102.462</v>
      </c>
    </row>
    <row r="93" spans="1:273">
      <c r="A93">
        <v>77</v>
      </c>
      <c r="B93">
        <v>1510789192.6</v>
      </c>
      <c r="C93">
        <v>472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1510789185.1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1292.18891520542</v>
      </c>
      <c r="AK93">
        <v>1268.35175757576</v>
      </c>
      <c r="AL93">
        <v>3.37915506680332</v>
      </c>
      <c r="AM93">
        <v>64.1108677016949</v>
      </c>
      <c r="AN93">
        <f>(AP93 - AO93 + DI93*1E3/(8.314*(DK93+273.15)) * AR93/DH93 * AQ93) * DH93/(100*CV93) * 1000/(1000 - AP93)</f>
        <v>0</v>
      </c>
      <c r="AO93">
        <v>23.7139443836001</v>
      </c>
      <c r="AP93">
        <v>24.7922563636364</v>
      </c>
      <c r="AQ93">
        <v>0.00976427006142468</v>
      </c>
      <c r="AR93">
        <v>117.015588663011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2.7</v>
      </c>
      <c r="CW93">
        <v>0.5</v>
      </c>
      <c r="CX93" t="s">
        <v>408</v>
      </c>
      <c r="CY93">
        <v>2</v>
      </c>
      <c r="CZ93" t="b">
        <v>1</v>
      </c>
      <c r="DA93">
        <v>1510789185.1</v>
      </c>
      <c r="DB93">
        <v>1214.10666666667</v>
      </c>
      <c r="DC93">
        <v>1246.04518518519</v>
      </c>
      <c r="DD93">
        <v>24.7441888888889</v>
      </c>
      <c r="DE93">
        <v>23.6039222222222</v>
      </c>
      <c r="DF93">
        <v>1202.88407407407</v>
      </c>
      <c r="DG93">
        <v>24.231362962963</v>
      </c>
      <c r="DH93">
        <v>500.102481481482</v>
      </c>
      <c r="DI93">
        <v>90.8125555555555</v>
      </c>
      <c r="DJ93">
        <v>0.0999560481481481</v>
      </c>
      <c r="DK93">
        <v>26.8966481481481</v>
      </c>
      <c r="DL93">
        <v>27.528662962963</v>
      </c>
      <c r="DM93">
        <v>999.9</v>
      </c>
      <c r="DN93">
        <v>0</v>
      </c>
      <c r="DO93">
        <v>0</v>
      </c>
      <c r="DP93">
        <v>9995.69814814815</v>
      </c>
      <c r="DQ93">
        <v>0</v>
      </c>
      <c r="DR93">
        <v>3.2432362962963</v>
      </c>
      <c r="DS93">
        <v>-31.9383592592593</v>
      </c>
      <c r="DT93">
        <v>1244.91148148148</v>
      </c>
      <c r="DU93">
        <v>1276.16740740741</v>
      </c>
      <c r="DV93">
        <v>1.14026148148148</v>
      </c>
      <c r="DW93">
        <v>1246.04518518519</v>
      </c>
      <c r="DX93">
        <v>23.6039222222222</v>
      </c>
      <c r="DY93">
        <v>2.24708259259259</v>
      </c>
      <c r="DZ93">
        <v>2.14353259259259</v>
      </c>
      <c r="EA93">
        <v>19.3019814814815</v>
      </c>
      <c r="EB93">
        <v>18.546362962963</v>
      </c>
      <c r="EC93">
        <v>1999.99814814815</v>
      </c>
      <c r="ED93">
        <v>0.980000888888889</v>
      </c>
      <c r="EE93">
        <v>0.0199990185185185</v>
      </c>
      <c r="EF93">
        <v>0</v>
      </c>
      <c r="EG93">
        <v>2.20867407407407</v>
      </c>
      <c r="EH93">
        <v>0</v>
      </c>
      <c r="EI93">
        <v>5815.4862962963</v>
      </c>
      <c r="EJ93">
        <v>17300.1555555556</v>
      </c>
      <c r="EK93">
        <v>39.5</v>
      </c>
      <c r="EL93">
        <v>39.9953333333333</v>
      </c>
      <c r="EM93">
        <v>39.194</v>
      </c>
      <c r="EN93">
        <v>38.7383333333333</v>
      </c>
      <c r="EO93">
        <v>38.8028148148148</v>
      </c>
      <c r="EP93">
        <v>1959.99814814815</v>
      </c>
      <c r="EQ93">
        <v>40</v>
      </c>
      <c r="ER93">
        <v>0</v>
      </c>
      <c r="ES93">
        <v>1678812795.8</v>
      </c>
      <c r="ET93">
        <v>0</v>
      </c>
      <c r="EU93">
        <v>2.23737692307692</v>
      </c>
      <c r="EV93">
        <v>-0.72090940721708</v>
      </c>
      <c r="EW93">
        <v>-1.25606836152085</v>
      </c>
      <c r="EX93">
        <v>5815.45384615385</v>
      </c>
      <c r="EY93">
        <v>15</v>
      </c>
      <c r="EZ93">
        <v>0</v>
      </c>
      <c r="FA93" t="s">
        <v>409</v>
      </c>
      <c r="FB93">
        <v>1510781724.6</v>
      </c>
      <c r="FC93">
        <v>1510781718.6</v>
      </c>
      <c r="FD93">
        <v>0</v>
      </c>
      <c r="FE93">
        <v>0.193</v>
      </c>
      <c r="FF93">
        <v>0.167</v>
      </c>
      <c r="FG93">
        <v>6.707</v>
      </c>
      <c r="FH93">
        <v>0.869</v>
      </c>
      <c r="FI93">
        <v>420</v>
      </c>
      <c r="FJ93">
        <v>32</v>
      </c>
      <c r="FK93">
        <v>0.3</v>
      </c>
      <c r="FL93">
        <v>0.13</v>
      </c>
      <c r="FM93">
        <v>1.14543125</v>
      </c>
      <c r="FN93">
        <v>-0.268603564727957</v>
      </c>
      <c r="FO93">
        <v>0.0371025802463589</v>
      </c>
      <c r="FP93">
        <v>1</v>
      </c>
      <c r="FQ93">
        <v>1</v>
      </c>
      <c r="FR93">
        <v>1</v>
      </c>
      <c r="FS93" t="s">
        <v>410</v>
      </c>
      <c r="FT93">
        <v>2.97202</v>
      </c>
      <c r="FU93">
        <v>2.75405</v>
      </c>
      <c r="FV93">
        <v>0.190583</v>
      </c>
      <c r="FW93">
        <v>0.194626</v>
      </c>
      <c r="FX93">
        <v>0.105563</v>
      </c>
      <c r="FY93">
        <v>0.103563</v>
      </c>
      <c r="FZ93">
        <v>31447</v>
      </c>
      <c r="GA93">
        <v>34080.2</v>
      </c>
      <c r="GB93">
        <v>35214.4</v>
      </c>
      <c r="GC93">
        <v>38384.8</v>
      </c>
      <c r="GD93">
        <v>44633</v>
      </c>
      <c r="GE93">
        <v>49683.7</v>
      </c>
      <c r="GF93">
        <v>55012.4</v>
      </c>
      <c r="GG93">
        <v>61549.9</v>
      </c>
      <c r="GH93">
        <v>1.9678</v>
      </c>
      <c r="GI93">
        <v>1.81315</v>
      </c>
      <c r="GJ93">
        <v>0.0948645</v>
      </c>
      <c r="GK93">
        <v>0</v>
      </c>
      <c r="GL93">
        <v>26.1334</v>
      </c>
      <c r="GM93">
        <v>999.9</v>
      </c>
      <c r="GN93">
        <v>54.175</v>
      </c>
      <c r="GO93">
        <v>32.438</v>
      </c>
      <c r="GP93">
        <v>29.1979</v>
      </c>
      <c r="GQ93">
        <v>55.9002</v>
      </c>
      <c r="GR93">
        <v>47.9928</v>
      </c>
      <c r="GS93">
        <v>1</v>
      </c>
      <c r="GT93">
        <v>0.0717226</v>
      </c>
      <c r="GU93">
        <v>2.25275</v>
      </c>
      <c r="GV93">
        <v>20.0967</v>
      </c>
      <c r="GW93">
        <v>5.19632</v>
      </c>
      <c r="GX93">
        <v>12.0047</v>
      </c>
      <c r="GY93">
        <v>4.975</v>
      </c>
      <c r="GZ93">
        <v>3.29358</v>
      </c>
      <c r="HA93">
        <v>9999</v>
      </c>
      <c r="HB93">
        <v>9999</v>
      </c>
      <c r="HC93">
        <v>9999</v>
      </c>
      <c r="HD93">
        <v>999.9</v>
      </c>
      <c r="HE93">
        <v>1.86356</v>
      </c>
      <c r="HF93">
        <v>1.86844</v>
      </c>
      <c r="HG93">
        <v>1.86817</v>
      </c>
      <c r="HH93">
        <v>1.86935</v>
      </c>
      <c r="HI93">
        <v>1.87012</v>
      </c>
      <c r="HJ93">
        <v>1.86618</v>
      </c>
      <c r="HK93">
        <v>1.86723</v>
      </c>
      <c r="HL93">
        <v>1.86859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11.35</v>
      </c>
      <c r="IA93">
        <v>0.5152</v>
      </c>
      <c r="IB93">
        <v>4.00718980108695</v>
      </c>
      <c r="IC93">
        <v>0.0057595372652325</v>
      </c>
      <c r="ID93">
        <v>9.86007892650461e-07</v>
      </c>
      <c r="IE93">
        <v>-6.54605500343952e-10</v>
      </c>
      <c r="IF93">
        <v>-0.00447537401453317</v>
      </c>
      <c r="IG93">
        <v>-0.0225030831772305</v>
      </c>
      <c r="IH93">
        <v>0.00251729176796863</v>
      </c>
      <c r="II93">
        <v>-2.92013266862578e-05</v>
      </c>
      <c r="IJ93">
        <v>-3</v>
      </c>
      <c r="IK93">
        <v>1614</v>
      </c>
      <c r="IL93">
        <v>1</v>
      </c>
      <c r="IM93">
        <v>27</v>
      </c>
      <c r="IN93">
        <v>124.5</v>
      </c>
      <c r="IO93">
        <v>124.6</v>
      </c>
      <c r="IP93">
        <v>2.53784</v>
      </c>
      <c r="IQ93">
        <v>2.60254</v>
      </c>
      <c r="IR93">
        <v>1.54785</v>
      </c>
      <c r="IS93">
        <v>2.30103</v>
      </c>
      <c r="IT93">
        <v>1.34644</v>
      </c>
      <c r="IU93">
        <v>2.47192</v>
      </c>
      <c r="IV93">
        <v>38.4279</v>
      </c>
      <c r="IW93">
        <v>24.0262</v>
      </c>
      <c r="IX93">
        <v>18</v>
      </c>
      <c r="IY93">
        <v>501.376</v>
      </c>
      <c r="IZ93">
        <v>402.279</v>
      </c>
      <c r="JA93">
        <v>24.2098</v>
      </c>
      <c r="JB93">
        <v>28.1113</v>
      </c>
      <c r="JC93">
        <v>30.0012</v>
      </c>
      <c r="JD93">
        <v>28.0118</v>
      </c>
      <c r="JE93">
        <v>27.95</v>
      </c>
      <c r="JF93">
        <v>50.8426</v>
      </c>
      <c r="JG93">
        <v>26.6922</v>
      </c>
      <c r="JH93">
        <v>91.0539</v>
      </c>
      <c r="JI93">
        <v>23.8617</v>
      </c>
      <c r="JJ93">
        <v>1288.4</v>
      </c>
      <c r="JK93">
        <v>24</v>
      </c>
      <c r="JL93">
        <v>102.074</v>
      </c>
      <c r="JM93">
        <v>102.462</v>
      </c>
    </row>
    <row r="94" spans="1:273">
      <c r="A94">
        <v>78</v>
      </c>
      <c r="B94">
        <v>1510789197.6</v>
      </c>
      <c r="C94">
        <v>477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1510789189.81429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1310.18401438065</v>
      </c>
      <c r="AK94">
        <v>1285.77624242424</v>
      </c>
      <c r="AL94">
        <v>3.47519515703429</v>
      </c>
      <c r="AM94">
        <v>64.1108677016949</v>
      </c>
      <c r="AN94">
        <f>(AP94 - AO94 + DI94*1E3/(8.314*(DK94+273.15)) * AR94/DH94 * AQ94) * DH94/(100*CV94) * 1000/(1000 - AP94)</f>
        <v>0</v>
      </c>
      <c r="AO94">
        <v>23.8991406592434</v>
      </c>
      <c r="AP94">
        <v>24.8268290909091</v>
      </c>
      <c r="AQ94">
        <v>0.00729155031464314</v>
      </c>
      <c r="AR94">
        <v>117.015588663011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2.7</v>
      </c>
      <c r="CW94">
        <v>0.5</v>
      </c>
      <c r="CX94" t="s">
        <v>408</v>
      </c>
      <c r="CY94">
        <v>2</v>
      </c>
      <c r="CZ94" t="b">
        <v>1</v>
      </c>
      <c r="DA94">
        <v>1510789189.81429</v>
      </c>
      <c r="DB94">
        <v>1229.57642857143</v>
      </c>
      <c r="DC94">
        <v>1261.67785714286</v>
      </c>
      <c r="DD94">
        <v>24.774175</v>
      </c>
      <c r="DE94">
        <v>23.6972821428571</v>
      </c>
      <c r="DF94">
        <v>1218.27214285714</v>
      </c>
      <c r="DG94">
        <v>24.2599678571429</v>
      </c>
      <c r="DH94">
        <v>500.090571428571</v>
      </c>
      <c r="DI94">
        <v>90.8126928571429</v>
      </c>
      <c r="DJ94">
        <v>0.0999677071428571</v>
      </c>
      <c r="DK94">
        <v>26.9092428571429</v>
      </c>
      <c r="DL94">
        <v>27.6023392857143</v>
      </c>
      <c r="DM94">
        <v>999.9</v>
      </c>
      <c r="DN94">
        <v>0</v>
      </c>
      <c r="DO94">
        <v>0</v>
      </c>
      <c r="DP94">
        <v>10000.4289285714</v>
      </c>
      <c r="DQ94">
        <v>0</v>
      </c>
      <c r="DR94">
        <v>3.227885</v>
      </c>
      <c r="DS94">
        <v>-32.1009071428571</v>
      </c>
      <c r="DT94">
        <v>1260.81285714286</v>
      </c>
      <c r="DU94">
        <v>1292.30178571429</v>
      </c>
      <c r="DV94">
        <v>1.07688342857143</v>
      </c>
      <c r="DW94">
        <v>1261.67785714286</v>
      </c>
      <c r="DX94">
        <v>23.6972821428571</v>
      </c>
      <c r="DY94">
        <v>2.24980892857143</v>
      </c>
      <c r="DZ94">
        <v>2.15201428571429</v>
      </c>
      <c r="EA94">
        <v>19.3214535714286</v>
      </c>
      <c r="EB94">
        <v>18.6093321428571</v>
      </c>
      <c r="EC94">
        <v>1999.99571428571</v>
      </c>
      <c r="ED94">
        <v>0.980000892857143</v>
      </c>
      <c r="EE94">
        <v>0.0199990142857143</v>
      </c>
      <c r="EF94">
        <v>0</v>
      </c>
      <c r="EG94">
        <v>2.20811071428571</v>
      </c>
      <c r="EH94">
        <v>0</v>
      </c>
      <c r="EI94">
        <v>5815.10892857143</v>
      </c>
      <c r="EJ94">
        <v>17300.1321428571</v>
      </c>
      <c r="EK94">
        <v>39.5</v>
      </c>
      <c r="EL94">
        <v>40</v>
      </c>
      <c r="EM94">
        <v>39.20275</v>
      </c>
      <c r="EN94">
        <v>38.74325</v>
      </c>
      <c r="EO94">
        <v>38.812</v>
      </c>
      <c r="EP94">
        <v>1959.99571428571</v>
      </c>
      <c r="EQ94">
        <v>40</v>
      </c>
      <c r="ER94">
        <v>0</v>
      </c>
      <c r="ES94">
        <v>1678812800.6</v>
      </c>
      <c r="ET94">
        <v>0</v>
      </c>
      <c r="EU94">
        <v>2.21098846153846</v>
      </c>
      <c r="EV94">
        <v>-0.281794874503331</v>
      </c>
      <c r="EW94">
        <v>-0.679316214601206</v>
      </c>
      <c r="EX94">
        <v>5815.08038461538</v>
      </c>
      <c r="EY94">
        <v>15</v>
      </c>
      <c r="EZ94">
        <v>0</v>
      </c>
      <c r="FA94" t="s">
        <v>409</v>
      </c>
      <c r="FB94">
        <v>1510781724.6</v>
      </c>
      <c r="FC94">
        <v>1510781718.6</v>
      </c>
      <c r="FD94">
        <v>0</v>
      </c>
      <c r="FE94">
        <v>0.193</v>
      </c>
      <c r="FF94">
        <v>0.167</v>
      </c>
      <c r="FG94">
        <v>6.707</v>
      </c>
      <c r="FH94">
        <v>0.869</v>
      </c>
      <c r="FI94">
        <v>420</v>
      </c>
      <c r="FJ94">
        <v>32</v>
      </c>
      <c r="FK94">
        <v>0.3</v>
      </c>
      <c r="FL94">
        <v>0.13</v>
      </c>
      <c r="FM94">
        <v>1.113938975</v>
      </c>
      <c r="FN94">
        <v>-0.65449777485929</v>
      </c>
      <c r="FO94">
        <v>0.0706223474445191</v>
      </c>
      <c r="FP94">
        <v>1</v>
      </c>
      <c r="FQ94">
        <v>1</v>
      </c>
      <c r="FR94">
        <v>1</v>
      </c>
      <c r="FS94" t="s">
        <v>410</v>
      </c>
      <c r="FT94">
        <v>2.9721</v>
      </c>
      <c r="FU94">
        <v>2.75371</v>
      </c>
      <c r="FV94">
        <v>0.192192</v>
      </c>
      <c r="FW94">
        <v>0.196137</v>
      </c>
      <c r="FX94">
        <v>0.105668</v>
      </c>
      <c r="FY94">
        <v>0.104149</v>
      </c>
      <c r="FZ94">
        <v>31384.2</v>
      </c>
      <c r="GA94">
        <v>34015.8</v>
      </c>
      <c r="GB94">
        <v>35214.1</v>
      </c>
      <c r="GC94">
        <v>38384.2</v>
      </c>
      <c r="GD94">
        <v>44627.2</v>
      </c>
      <c r="GE94">
        <v>49650.6</v>
      </c>
      <c r="GF94">
        <v>55011.6</v>
      </c>
      <c r="GG94">
        <v>61549.1</v>
      </c>
      <c r="GH94">
        <v>1.96728</v>
      </c>
      <c r="GI94">
        <v>1.81338</v>
      </c>
      <c r="GJ94">
        <v>0.0963472</v>
      </c>
      <c r="GK94">
        <v>0</v>
      </c>
      <c r="GL94">
        <v>26.1428</v>
      </c>
      <c r="GM94">
        <v>999.9</v>
      </c>
      <c r="GN94">
        <v>54.175</v>
      </c>
      <c r="GO94">
        <v>32.438</v>
      </c>
      <c r="GP94">
        <v>29.1982</v>
      </c>
      <c r="GQ94">
        <v>56.1502</v>
      </c>
      <c r="GR94">
        <v>48.109</v>
      </c>
      <c r="GS94">
        <v>1</v>
      </c>
      <c r="GT94">
        <v>0.0757368</v>
      </c>
      <c r="GU94">
        <v>2.67261</v>
      </c>
      <c r="GV94">
        <v>20.0923</v>
      </c>
      <c r="GW94">
        <v>5.19692</v>
      </c>
      <c r="GX94">
        <v>12.0047</v>
      </c>
      <c r="GY94">
        <v>4.97505</v>
      </c>
      <c r="GZ94">
        <v>3.2936</v>
      </c>
      <c r="HA94">
        <v>9999</v>
      </c>
      <c r="HB94">
        <v>9999</v>
      </c>
      <c r="HC94">
        <v>9999</v>
      </c>
      <c r="HD94">
        <v>999.9</v>
      </c>
      <c r="HE94">
        <v>1.86356</v>
      </c>
      <c r="HF94">
        <v>1.86844</v>
      </c>
      <c r="HG94">
        <v>1.86823</v>
      </c>
      <c r="HH94">
        <v>1.86935</v>
      </c>
      <c r="HI94">
        <v>1.87012</v>
      </c>
      <c r="HJ94">
        <v>1.86618</v>
      </c>
      <c r="HK94">
        <v>1.86725</v>
      </c>
      <c r="HL94">
        <v>1.8686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11.44</v>
      </c>
      <c r="IA94">
        <v>0.5168</v>
      </c>
      <c r="IB94">
        <v>4.00718980108695</v>
      </c>
      <c r="IC94">
        <v>0.0057595372652325</v>
      </c>
      <c r="ID94">
        <v>9.86007892650461e-07</v>
      </c>
      <c r="IE94">
        <v>-6.54605500343952e-10</v>
      </c>
      <c r="IF94">
        <v>-0.00447537401453317</v>
      </c>
      <c r="IG94">
        <v>-0.0225030831772305</v>
      </c>
      <c r="IH94">
        <v>0.00251729176796863</v>
      </c>
      <c r="II94">
        <v>-2.92013266862578e-05</v>
      </c>
      <c r="IJ94">
        <v>-3</v>
      </c>
      <c r="IK94">
        <v>1614</v>
      </c>
      <c r="IL94">
        <v>1</v>
      </c>
      <c r="IM94">
        <v>27</v>
      </c>
      <c r="IN94">
        <v>124.5</v>
      </c>
      <c r="IO94">
        <v>124.7</v>
      </c>
      <c r="IP94">
        <v>2.56348</v>
      </c>
      <c r="IQ94">
        <v>2.61597</v>
      </c>
      <c r="IR94">
        <v>1.54785</v>
      </c>
      <c r="IS94">
        <v>2.30103</v>
      </c>
      <c r="IT94">
        <v>1.34644</v>
      </c>
      <c r="IU94">
        <v>2.39502</v>
      </c>
      <c r="IV94">
        <v>38.4279</v>
      </c>
      <c r="IW94">
        <v>24.0175</v>
      </c>
      <c r="IX94">
        <v>18</v>
      </c>
      <c r="IY94">
        <v>501.061</v>
      </c>
      <c r="IZ94">
        <v>402.431</v>
      </c>
      <c r="JA94">
        <v>23.866</v>
      </c>
      <c r="JB94">
        <v>28.1145</v>
      </c>
      <c r="JC94">
        <v>30.0025</v>
      </c>
      <c r="JD94">
        <v>28.0158</v>
      </c>
      <c r="JE94">
        <v>27.9539</v>
      </c>
      <c r="JF94">
        <v>51.4071</v>
      </c>
      <c r="JG94">
        <v>26.1123</v>
      </c>
      <c r="JH94">
        <v>91.0539</v>
      </c>
      <c r="JI94">
        <v>23.6754</v>
      </c>
      <c r="JJ94">
        <v>1308.52</v>
      </c>
      <c r="JK94">
        <v>24.2085</v>
      </c>
      <c r="JL94">
        <v>102.073</v>
      </c>
      <c r="JM94">
        <v>102.461</v>
      </c>
    </row>
    <row r="95" spans="1:273">
      <c r="A95">
        <v>79</v>
      </c>
      <c r="B95">
        <v>1510789202.6</v>
      </c>
      <c r="C95">
        <v>482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1510789195.1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1326.93250876022</v>
      </c>
      <c r="AK95">
        <v>1302.73872727273</v>
      </c>
      <c r="AL95">
        <v>3.38658325848852</v>
      </c>
      <c r="AM95">
        <v>64.1108677016949</v>
      </c>
      <c r="AN95">
        <f>(AP95 - AO95 + DI95*1E3/(8.314*(DK95+273.15)) * AR95/DH95 * AQ95) * DH95/(100*CV95) * 1000/(1000 - AP95)</f>
        <v>0</v>
      </c>
      <c r="AO95">
        <v>24.0359248192812</v>
      </c>
      <c r="AP95">
        <v>24.8655206060606</v>
      </c>
      <c r="AQ95">
        <v>0.00743364847474708</v>
      </c>
      <c r="AR95">
        <v>117.015588663011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2.7</v>
      </c>
      <c r="CW95">
        <v>0.5</v>
      </c>
      <c r="CX95" t="s">
        <v>408</v>
      </c>
      <c r="CY95">
        <v>2</v>
      </c>
      <c r="CZ95" t="b">
        <v>1</v>
      </c>
      <c r="DA95">
        <v>1510789195.1</v>
      </c>
      <c r="DB95">
        <v>1247.05407407407</v>
      </c>
      <c r="DC95">
        <v>1279.30444444444</v>
      </c>
      <c r="DD95">
        <v>24.8122148148148</v>
      </c>
      <c r="DE95">
        <v>23.8401111111111</v>
      </c>
      <c r="DF95">
        <v>1235.65962962963</v>
      </c>
      <c r="DG95">
        <v>24.2962592592593</v>
      </c>
      <c r="DH95">
        <v>500.087555555556</v>
      </c>
      <c r="DI95">
        <v>90.8128148148148</v>
      </c>
      <c r="DJ95">
        <v>0.0999914592592593</v>
      </c>
      <c r="DK95">
        <v>26.916162962963</v>
      </c>
      <c r="DL95">
        <v>27.6852296296296</v>
      </c>
      <c r="DM95">
        <v>999.9</v>
      </c>
      <c r="DN95">
        <v>0</v>
      </c>
      <c r="DO95">
        <v>0</v>
      </c>
      <c r="DP95">
        <v>10000.7466666667</v>
      </c>
      <c r="DQ95">
        <v>0</v>
      </c>
      <c r="DR95">
        <v>3.24323814814815</v>
      </c>
      <c r="DS95">
        <v>-32.2501222222222</v>
      </c>
      <c r="DT95">
        <v>1278.78481481481</v>
      </c>
      <c r="DU95">
        <v>1310.54888888889</v>
      </c>
      <c r="DV95">
        <v>0.972091296296296</v>
      </c>
      <c r="DW95">
        <v>1279.30444444444</v>
      </c>
      <c r="DX95">
        <v>23.8401111111111</v>
      </c>
      <c r="DY95">
        <v>2.25326592592593</v>
      </c>
      <c r="DZ95">
        <v>2.16498740740741</v>
      </c>
      <c r="EA95">
        <v>19.3461222222222</v>
      </c>
      <c r="EB95">
        <v>18.7053592592593</v>
      </c>
      <c r="EC95">
        <v>2000.0037037037</v>
      </c>
      <c r="ED95">
        <v>0.980001</v>
      </c>
      <c r="EE95">
        <v>0.0199989</v>
      </c>
      <c r="EF95">
        <v>0</v>
      </c>
      <c r="EG95">
        <v>2.19034444444444</v>
      </c>
      <c r="EH95">
        <v>0</v>
      </c>
      <c r="EI95">
        <v>5814.79851851852</v>
      </c>
      <c r="EJ95">
        <v>17300.1925925926</v>
      </c>
      <c r="EK95">
        <v>39.5</v>
      </c>
      <c r="EL95">
        <v>40</v>
      </c>
      <c r="EM95">
        <v>39.2196666666667</v>
      </c>
      <c r="EN95">
        <v>38.7476666666667</v>
      </c>
      <c r="EO95">
        <v>38.812</v>
      </c>
      <c r="EP95">
        <v>1960.0037037037</v>
      </c>
      <c r="EQ95">
        <v>40</v>
      </c>
      <c r="ER95">
        <v>0</v>
      </c>
      <c r="ES95">
        <v>1678812806</v>
      </c>
      <c r="ET95">
        <v>0</v>
      </c>
      <c r="EU95">
        <v>2.185708</v>
      </c>
      <c r="EV95">
        <v>-0.205084617273373</v>
      </c>
      <c r="EW95">
        <v>-9.96384612042288</v>
      </c>
      <c r="EX95">
        <v>5814.7028</v>
      </c>
      <c r="EY95">
        <v>15</v>
      </c>
      <c r="EZ95">
        <v>0</v>
      </c>
      <c r="FA95" t="s">
        <v>409</v>
      </c>
      <c r="FB95">
        <v>1510781724.6</v>
      </c>
      <c r="FC95">
        <v>1510781718.6</v>
      </c>
      <c r="FD95">
        <v>0</v>
      </c>
      <c r="FE95">
        <v>0.193</v>
      </c>
      <c r="FF95">
        <v>0.167</v>
      </c>
      <c r="FG95">
        <v>6.707</v>
      </c>
      <c r="FH95">
        <v>0.869</v>
      </c>
      <c r="FI95">
        <v>420</v>
      </c>
      <c r="FJ95">
        <v>32</v>
      </c>
      <c r="FK95">
        <v>0.3</v>
      </c>
      <c r="FL95">
        <v>0.13</v>
      </c>
      <c r="FM95">
        <v>1.042786425</v>
      </c>
      <c r="FN95">
        <v>-1.1417561988743</v>
      </c>
      <c r="FO95">
        <v>0.111751070101339</v>
      </c>
      <c r="FP95">
        <v>0</v>
      </c>
      <c r="FQ95">
        <v>0</v>
      </c>
      <c r="FR95">
        <v>1</v>
      </c>
      <c r="FS95" t="s">
        <v>570</v>
      </c>
      <c r="FT95">
        <v>2.97193</v>
      </c>
      <c r="FU95">
        <v>2.75388</v>
      </c>
      <c r="FV95">
        <v>0.193751</v>
      </c>
      <c r="FW95">
        <v>0.197753</v>
      </c>
      <c r="FX95">
        <v>0.105784</v>
      </c>
      <c r="FY95">
        <v>0.104617</v>
      </c>
      <c r="FZ95">
        <v>31322.9</v>
      </c>
      <c r="GA95">
        <v>33946.6</v>
      </c>
      <c r="GB95">
        <v>35213.3</v>
      </c>
      <c r="GC95">
        <v>38383.3</v>
      </c>
      <c r="GD95">
        <v>44620.8</v>
      </c>
      <c r="GE95">
        <v>49623.6</v>
      </c>
      <c r="GF95">
        <v>55011</v>
      </c>
      <c r="GG95">
        <v>61547.7</v>
      </c>
      <c r="GH95">
        <v>1.9673</v>
      </c>
      <c r="GI95">
        <v>1.81373</v>
      </c>
      <c r="GJ95">
        <v>0.0957064</v>
      </c>
      <c r="GK95">
        <v>0</v>
      </c>
      <c r="GL95">
        <v>26.1502</v>
      </c>
      <c r="GM95">
        <v>999.9</v>
      </c>
      <c r="GN95">
        <v>54.175</v>
      </c>
      <c r="GO95">
        <v>32.448</v>
      </c>
      <c r="GP95">
        <v>29.2185</v>
      </c>
      <c r="GQ95">
        <v>55.8902</v>
      </c>
      <c r="GR95">
        <v>48.5337</v>
      </c>
      <c r="GS95">
        <v>1</v>
      </c>
      <c r="GT95">
        <v>0.076471</v>
      </c>
      <c r="GU95">
        <v>2.86612</v>
      </c>
      <c r="GV95">
        <v>20.0891</v>
      </c>
      <c r="GW95">
        <v>5.19737</v>
      </c>
      <c r="GX95">
        <v>12.0055</v>
      </c>
      <c r="GY95">
        <v>4.97525</v>
      </c>
      <c r="GZ95">
        <v>3.2937</v>
      </c>
      <c r="HA95">
        <v>9999</v>
      </c>
      <c r="HB95">
        <v>9999</v>
      </c>
      <c r="HC95">
        <v>9999</v>
      </c>
      <c r="HD95">
        <v>999.9</v>
      </c>
      <c r="HE95">
        <v>1.86356</v>
      </c>
      <c r="HF95">
        <v>1.86844</v>
      </c>
      <c r="HG95">
        <v>1.86821</v>
      </c>
      <c r="HH95">
        <v>1.86935</v>
      </c>
      <c r="HI95">
        <v>1.87013</v>
      </c>
      <c r="HJ95">
        <v>1.86619</v>
      </c>
      <c r="HK95">
        <v>1.86723</v>
      </c>
      <c r="HL95">
        <v>1.8686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11.52</v>
      </c>
      <c r="IA95">
        <v>0.5187</v>
      </c>
      <c r="IB95">
        <v>4.00718980108695</v>
      </c>
      <c r="IC95">
        <v>0.0057595372652325</v>
      </c>
      <c r="ID95">
        <v>9.86007892650461e-07</v>
      </c>
      <c r="IE95">
        <v>-6.54605500343952e-10</v>
      </c>
      <c r="IF95">
        <v>-0.00447537401453317</v>
      </c>
      <c r="IG95">
        <v>-0.0225030831772305</v>
      </c>
      <c r="IH95">
        <v>0.00251729176796863</v>
      </c>
      <c r="II95">
        <v>-2.92013266862578e-05</v>
      </c>
      <c r="IJ95">
        <v>-3</v>
      </c>
      <c r="IK95">
        <v>1614</v>
      </c>
      <c r="IL95">
        <v>1</v>
      </c>
      <c r="IM95">
        <v>27</v>
      </c>
      <c r="IN95">
        <v>124.6</v>
      </c>
      <c r="IO95">
        <v>124.7</v>
      </c>
      <c r="IP95">
        <v>2.59277</v>
      </c>
      <c r="IQ95">
        <v>2.61841</v>
      </c>
      <c r="IR95">
        <v>1.54785</v>
      </c>
      <c r="IS95">
        <v>2.30103</v>
      </c>
      <c r="IT95">
        <v>1.34644</v>
      </c>
      <c r="IU95">
        <v>2.29736</v>
      </c>
      <c r="IV95">
        <v>38.4279</v>
      </c>
      <c r="IW95">
        <v>24.0175</v>
      </c>
      <c r="IX95">
        <v>18</v>
      </c>
      <c r="IY95">
        <v>501.107</v>
      </c>
      <c r="IZ95">
        <v>402.654</v>
      </c>
      <c r="JA95">
        <v>23.6143</v>
      </c>
      <c r="JB95">
        <v>28.1181</v>
      </c>
      <c r="JC95">
        <v>30.0014</v>
      </c>
      <c r="JD95">
        <v>28.0189</v>
      </c>
      <c r="JE95">
        <v>27.9577</v>
      </c>
      <c r="JF95">
        <v>51.9124</v>
      </c>
      <c r="JG95">
        <v>25.8204</v>
      </c>
      <c r="JH95">
        <v>91.0539</v>
      </c>
      <c r="JI95">
        <v>23.4559</v>
      </c>
      <c r="JJ95">
        <v>1322.04</v>
      </c>
      <c r="JK95">
        <v>24.335</v>
      </c>
      <c r="JL95">
        <v>102.071</v>
      </c>
      <c r="JM95">
        <v>102.458</v>
      </c>
    </row>
    <row r="96" spans="1:273">
      <c r="A96">
        <v>80</v>
      </c>
      <c r="B96">
        <v>1510789207.1</v>
      </c>
      <c r="C96">
        <v>486.5</v>
      </c>
      <c r="D96" t="s">
        <v>571</v>
      </c>
      <c r="E96" t="s">
        <v>572</v>
      </c>
      <c r="F96">
        <v>5</v>
      </c>
      <c r="G96" t="s">
        <v>405</v>
      </c>
      <c r="H96" t="s">
        <v>406</v>
      </c>
      <c r="I96">
        <v>1510789199.54444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1343.60272197089</v>
      </c>
      <c r="AK96">
        <v>1318.70739393939</v>
      </c>
      <c r="AL96">
        <v>3.55048137519047</v>
      </c>
      <c r="AM96">
        <v>64.1108677016949</v>
      </c>
      <c r="AN96">
        <f>(AP96 - AO96 + DI96*1E3/(8.314*(DK96+273.15)) * AR96/DH96 * AQ96) * DH96/(100*CV96) * 1000/(1000 - AP96)</f>
        <v>0</v>
      </c>
      <c r="AO96">
        <v>24.1917986943166</v>
      </c>
      <c r="AP96">
        <v>24.9221036363636</v>
      </c>
      <c r="AQ96">
        <v>0.0134731921108841</v>
      </c>
      <c r="AR96">
        <v>117.015588663011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2.7</v>
      </c>
      <c r="CW96">
        <v>0.5</v>
      </c>
      <c r="CX96" t="s">
        <v>408</v>
      </c>
      <c r="CY96">
        <v>2</v>
      </c>
      <c r="CZ96" t="b">
        <v>1</v>
      </c>
      <c r="DA96">
        <v>1510789199.54444</v>
      </c>
      <c r="DB96">
        <v>1261.96592592593</v>
      </c>
      <c r="DC96">
        <v>1294.41518518519</v>
      </c>
      <c r="DD96">
        <v>24.8500925925926</v>
      </c>
      <c r="DE96">
        <v>23.9807259259259</v>
      </c>
      <c r="DF96">
        <v>1250.49555555556</v>
      </c>
      <c r="DG96">
        <v>24.3324</v>
      </c>
      <c r="DH96">
        <v>500.097074074074</v>
      </c>
      <c r="DI96">
        <v>90.8131444444444</v>
      </c>
      <c r="DJ96">
        <v>0.0999770037037037</v>
      </c>
      <c r="DK96">
        <v>26.9115259259259</v>
      </c>
      <c r="DL96">
        <v>27.7097777777778</v>
      </c>
      <c r="DM96">
        <v>999.9</v>
      </c>
      <c r="DN96">
        <v>0</v>
      </c>
      <c r="DO96">
        <v>0</v>
      </c>
      <c r="DP96">
        <v>10002.6903703704</v>
      </c>
      <c r="DQ96">
        <v>0</v>
      </c>
      <c r="DR96">
        <v>3.27659148148148</v>
      </c>
      <c r="DS96">
        <v>-32.4477592592593</v>
      </c>
      <c r="DT96">
        <v>1294.12703703704</v>
      </c>
      <c r="DU96">
        <v>1326.22</v>
      </c>
      <c r="DV96">
        <v>0.869363222222222</v>
      </c>
      <c r="DW96">
        <v>1294.41518518519</v>
      </c>
      <c r="DX96">
        <v>23.9807259259259</v>
      </c>
      <c r="DY96">
        <v>2.25671518518519</v>
      </c>
      <c r="DZ96">
        <v>2.17776481481481</v>
      </c>
      <c r="EA96">
        <v>19.3706925925926</v>
      </c>
      <c r="EB96">
        <v>18.7994222222222</v>
      </c>
      <c r="EC96">
        <v>2000.00296296296</v>
      </c>
      <c r="ED96">
        <v>0.980001</v>
      </c>
      <c r="EE96">
        <v>0.0199989</v>
      </c>
      <c r="EF96">
        <v>0</v>
      </c>
      <c r="EG96">
        <v>2.21134814814815</v>
      </c>
      <c r="EH96">
        <v>0</v>
      </c>
      <c r="EI96">
        <v>5814.03703703704</v>
      </c>
      <c r="EJ96">
        <v>17300.1740740741</v>
      </c>
      <c r="EK96">
        <v>39.5</v>
      </c>
      <c r="EL96">
        <v>40</v>
      </c>
      <c r="EM96">
        <v>39.2336666666667</v>
      </c>
      <c r="EN96">
        <v>38.75</v>
      </c>
      <c r="EO96">
        <v>38.812</v>
      </c>
      <c r="EP96">
        <v>1960.00296296296</v>
      </c>
      <c r="EQ96">
        <v>40</v>
      </c>
      <c r="ER96">
        <v>0</v>
      </c>
      <c r="ES96">
        <v>1678812810.2</v>
      </c>
      <c r="ET96">
        <v>0</v>
      </c>
      <c r="EU96">
        <v>2.20347307692308</v>
      </c>
      <c r="EV96">
        <v>0.0950119663661324</v>
      </c>
      <c r="EW96">
        <v>-10.2605128281396</v>
      </c>
      <c r="EX96">
        <v>5814.03769230769</v>
      </c>
      <c r="EY96">
        <v>15</v>
      </c>
      <c r="EZ96">
        <v>0</v>
      </c>
      <c r="FA96" t="s">
        <v>409</v>
      </c>
      <c r="FB96">
        <v>1510781724.6</v>
      </c>
      <c r="FC96">
        <v>1510781718.6</v>
      </c>
      <c r="FD96">
        <v>0</v>
      </c>
      <c r="FE96">
        <v>0.193</v>
      </c>
      <c r="FF96">
        <v>0.167</v>
      </c>
      <c r="FG96">
        <v>6.707</v>
      </c>
      <c r="FH96">
        <v>0.869</v>
      </c>
      <c r="FI96">
        <v>420</v>
      </c>
      <c r="FJ96">
        <v>32</v>
      </c>
      <c r="FK96">
        <v>0.3</v>
      </c>
      <c r="FL96">
        <v>0.13</v>
      </c>
      <c r="FM96">
        <v>0.954935731707317</v>
      </c>
      <c r="FN96">
        <v>-1.35318370034843</v>
      </c>
      <c r="FO96">
        <v>0.134578242538613</v>
      </c>
      <c r="FP96">
        <v>0</v>
      </c>
      <c r="FQ96">
        <v>0</v>
      </c>
      <c r="FR96">
        <v>1</v>
      </c>
      <c r="FS96" t="s">
        <v>570</v>
      </c>
      <c r="FT96">
        <v>2.97185</v>
      </c>
      <c r="FU96">
        <v>2.754</v>
      </c>
      <c r="FV96">
        <v>0.195193</v>
      </c>
      <c r="FW96">
        <v>0.199084</v>
      </c>
      <c r="FX96">
        <v>0.105951</v>
      </c>
      <c r="FY96">
        <v>0.105024</v>
      </c>
      <c r="FZ96">
        <v>31266.9</v>
      </c>
      <c r="GA96">
        <v>33889.8</v>
      </c>
      <c r="GB96">
        <v>35213.3</v>
      </c>
      <c r="GC96">
        <v>38382.7</v>
      </c>
      <c r="GD96">
        <v>44612.2</v>
      </c>
      <c r="GE96">
        <v>49600.5</v>
      </c>
      <c r="GF96">
        <v>55010.7</v>
      </c>
      <c r="GG96">
        <v>61547.1</v>
      </c>
      <c r="GH96">
        <v>1.96718</v>
      </c>
      <c r="GI96">
        <v>1.81428</v>
      </c>
      <c r="GJ96">
        <v>0.0935458</v>
      </c>
      <c r="GK96">
        <v>0</v>
      </c>
      <c r="GL96">
        <v>26.1551</v>
      </c>
      <c r="GM96">
        <v>999.9</v>
      </c>
      <c r="GN96">
        <v>54.175</v>
      </c>
      <c r="GO96">
        <v>32.438</v>
      </c>
      <c r="GP96">
        <v>29.2001</v>
      </c>
      <c r="GQ96">
        <v>56.0202</v>
      </c>
      <c r="GR96">
        <v>48.0569</v>
      </c>
      <c r="GS96">
        <v>1</v>
      </c>
      <c r="GT96">
        <v>0.0772205</v>
      </c>
      <c r="GU96">
        <v>2.88361</v>
      </c>
      <c r="GV96">
        <v>20.0889</v>
      </c>
      <c r="GW96">
        <v>5.19707</v>
      </c>
      <c r="GX96">
        <v>12.0059</v>
      </c>
      <c r="GY96">
        <v>4.97545</v>
      </c>
      <c r="GZ96">
        <v>3.2936</v>
      </c>
      <c r="HA96">
        <v>9999</v>
      </c>
      <c r="HB96">
        <v>9999</v>
      </c>
      <c r="HC96">
        <v>9999</v>
      </c>
      <c r="HD96">
        <v>999.9</v>
      </c>
      <c r="HE96">
        <v>1.86356</v>
      </c>
      <c r="HF96">
        <v>1.86844</v>
      </c>
      <c r="HG96">
        <v>1.86819</v>
      </c>
      <c r="HH96">
        <v>1.86935</v>
      </c>
      <c r="HI96">
        <v>1.87012</v>
      </c>
      <c r="HJ96">
        <v>1.86617</v>
      </c>
      <c r="HK96">
        <v>1.86722</v>
      </c>
      <c r="HL96">
        <v>1.8686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11.6</v>
      </c>
      <c r="IA96">
        <v>0.5213</v>
      </c>
      <c r="IB96">
        <v>4.00718980108695</v>
      </c>
      <c r="IC96">
        <v>0.0057595372652325</v>
      </c>
      <c r="ID96">
        <v>9.86007892650461e-07</v>
      </c>
      <c r="IE96">
        <v>-6.54605500343952e-10</v>
      </c>
      <c r="IF96">
        <v>-0.00447537401453317</v>
      </c>
      <c r="IG96">
        <v>-0.0225030831772305</v>
      </c>
      <c r="IH96">
        <v>0.00251729176796863</v>
      </c>
      <c r="II96">
        <v>-2.92013266862578e-05</v>
      </c>
      <c r="IJ96">
        <v>-3</v>
      </c>
      <c r="IK96">
        <v>1614</v>
      </c>
      <c r="IL96">
        <v>1</v>
      </c>
      <c r="IM96">
        <v>27</v>
      </c>
      <c r="IN96">
        <v>124.7</v>
      </c>
      <c r="IO96">
        <v>124.8</v>
      </c>
      <c r="IP96">
        <v>2.61597</v>
      </c>
      <c r="IQ96">
        <v>2.60132</v>
      </c>
      <c r="IR96">
        <v>1.54785</v>
      </c>
      <c r="IS96">
        <v>2.30103</v>
      </c>
      <c r="IT96">
        <v>1.34644</v>
      </c>
      <c r="IU96">
        <v>2.47925</v>
      </c>
      <c r="IV96">
        <v>38.4279</v>
      </c>
      <c r="IW96">
        <v>24.0262</v>
      </c>
      <c r="IX96">
        <v>18</v>
      </c>
      <c r="IY96">
        <v>501.052</v>
      </c>
      <c r="IZ96">
        <v>402.983</v>
      </c>
      <c r="JA96">
        <v>23.3997</v>
      </c>
      <c r="JB96">
        <v>28.1207</v>
      </c>
      <c r="JC96">
        <v>30.001</v>
      </c>
      <c r="JD96">
        <v>28.0222</v>
      </c>
      <c r="JE96">
        <v>27.9609</v>
      </c>
      <c r="JF96">
        <v>52.3532</v>
      </c>
      <c r="JG96">
        <v>25.497</v>
      </c>
      <c r="JH96">
        <v>91.0539</v>
      </c>
      <c r="JI96">
        <v>23.2433</v>
      </c>
      <c r="JJ96">
        <v>1342.16</v>
      </c>
      <c r="JK96">
        <v>24.416</v>
      </c>
      <c r="JL96">
        <v>102.071</v>
      </c>
      <c r="JM96">
        <v>102.457</v>
      </c>
    </row>
    <row r="97" spans="1:273">
      <c r="A97">
        <v>81</v>
      </c>
      <c r="B97">
        <v>1510789212.6</v>
      </c>
      <c r="C97">
        <v>492</v>
      </c>
      <c r="D97" t="s">
        <v>573</v>
      </c>
      <c r="E97" t="s">
        <v>574</v>
      </c>
      <c r="F97">
        <v>5</v>
      </c>
      <c r="G97" t="s">
        <v>405</v>
      </c>
      <c r="H97" t="s">
        <v>406</v>
      </c>
      <c r="I97">
        <v>1510789204.83214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1361.33534085994</v>
      </c>
      <c r="AK97">
        <v>1337.32260606061</v>
      </c>
      <c r="AL97">
        <v>3.38397709965148</v>
      </c>
      <c r="AM97">
        <v>64.1108677016949</v>
      </c>
      <c r="AN97">
        <f>(AP97 - AO97 + DI97*1E3/(8.314*(DK97+273.15)) * AR97/DH97 * AQ97) * DH97/(100*CV97) * 1000/(1000 - AP97)</f>
        <v>0</v>
      </c>
      <c r="AO97">
        <v>24.3422963552159</v>
      </c>
      <c r="AP97">
        <v>24.99944</v>
      </c>
      <c r="AQ97">
        <v>0.0148629517547577</v>
      </c>
      <c r="AR97">
        <v>117.015588663011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2.7</v>
      </c>
      <c r="CW97">
        <v>0.5</v>
      </c>
      <c r="CX97" t="s">
        <v>408</v>
      </c>
      <c r="CY97">
        <v>2</v>
      </c>
      <c r="CZ97" t="b">
        <v>1</v>
      </c>
      <c r="DA97">
        <v>1510789204.83214</v>
      </c>
      <c r="DB97">
        <v>1279.68</v>
      </c>
      <c r="DC97">
        <v>1311.89821428571</v>
      </c>
      <c r="DD97">
        <v>24.9049285714286</v>
      </c>
      <c r="DE97">
        <v>24.1488964285714</v>
      </c>
      <c r="DF97">
        <v>1268.11928571429</v>
      </c>
      <c r="DG97">
        <v>24.384725</v>
      </c>
      <c r="DH97">
        <v>500.105</v>
      </c>
      <c r="DI97">
        <v>90.8134</v>
      </c>
      <c r="DJ97">
        <v>0.0999608571428571</v>
      </c>
      <c r="DK97">
        <v>26.896875</v>
      </c>
      <c r="DL97">
        <v>27.6968607142857</v>
      </c>
      <c r="DM97">
        <v>999.9</v>
      </c>
      <c r="DN97">
        <v>0</v>
      </c>
      <c r="DO97">
        <v>0</v>
      </c>
      <c r="DP97">
        <v>10010.2</v>
      </c>
      <c r="DQ97">
        <v>0</v>
      </c>
      <c r="DR97">
        <v>3.28669357142857</v>
      </c>
      <c r="DS97">
        <v>-32.2172428571429</v>
      </c>
      <c r="DT97">
        <v>1312.36535714286</v>
      </c>
      <c r="DU97">
        <v>1344.365</v>
      </c>
      <c r="DV97">
        <v>0.756028178571428</v>
      </c>
      <c r="DW97">
        <v>1311.89821428571</v>
      </c>
      <c r="DX97">
        <v>24.1488964285714</v>
      </c>
      <c r="DY97">
        <v>2.26170142857143</v>
      </c>
      <c r="DZ97">
        <v>2.19304321428571</v>
      </c>
      <c r="EA97">
        <v>19.4061571428571</v>
      </c>
      <c r="EB97">
        <v>18.9113464285714</v>
      </c>
      <c r="EC97">
        <v>1999.99857142857</v>
      </c>
      <c r="ED97">
        <v>0.980001</v>
      </c>
      <c r="EE97">
        <v>0.0199989</v>
      </c>
      <c r="EF97">
        <v>0</v>
      </c>
      <c r="EG97">
        <v>2.19813571428571</v>
      </c>
      <c r="EH97">
        <v>0</v>
      </c>
      <c r="EI97">
        <v>5813.38285714286</v>
      </c>
      <c r="EJ97">
        <v>17300.1392857143</v>
      </c>
      <c r="EK97">
        <v>39.5</v>
      </c>
      <c r="EL97">
        <v>40</v>
      </c>
      <c r="EM97">
        <v>39.24325</v>
      </c>
      <c r="EN97">
        <v>38.75</v>
      </c>
      <c r="EO97">
        <v>38.812</v>
      </c>
      <c r="EP97">
        <v>1959.99857142857</v>
      </c>
      <c r="EQ97">
        <v>40</v>
      </c>
      <c r="ER97">
        <v>0</v>
      </c>
      <c r="ES97">
        <v>1678812815.6</v>
      </c>
      <c r="ET97">
        <v>0</v>
      </c>
      <c r="EU97">
        <v>2.18772</v>
      </c>
      <c r="EV97">
        <v>0.401846154282781</v>
      </c>
      <c r="EW97">
        <v>-6.64538464004345</v>
      </c>
      <c r="EX97">
        <v>5813.3392</v>
      </c>
      <c r="EY97">
        <v>15</v>
      </c>
      <c r="EZ97">
        <v>0</v>
      </c>
      <c r="FA97" t="s">
        <v>409</v>
      </c>
      <c r="FB97">
        <v>1510781724.6</v>
      </c>
      <c r="FC97">
        <v>1510781718.6</v>
      </c>
      <c r="FD97">
        <v>0</v>
      </c>
      <c r="FE97">
        <v>0.193</v>
      </c>
      <c r="FF97">
        <v>0.167</v>
      </c>
      <c r="FG97">
        <v>6.707</v>
      </c>
      <c r="FH97">
        <v>0.869</v>
      </c>
      <c r="FI97">
        <v>420</v>
      </c>
      <c r="FJ97">
        <v>32</v>
      </c>
      <c r="FK97">
        <v>0.3</v>
      </c>
      <c r="FL97">
        <v>0.13</v>
      </c>
      <c r="FM97">
        <v>0.832974325</v>
      </c>
      <c r="FN97">
        <v>-1.36769625140713</v>
      </c>
      <c r="FO97">
        <v>0.13265999046536</v>
      </c>
      <c r="FP97">
        <v>0</v>
      </c>
      <c r="FQ97">
        <v>0</v>
      </c>
      <c r="FR97">
        <v>1</v>
      </c>
      <c r="FS97" t="s">
        <v>570</v>
      </c>
      <c r="FT97">
        <v>2.97214</v>
      </c>
      <c r="FU97">
        <v>2.75408</v>
      </c>
      <c r="FV97">
        <v>0.196874</v>
      </c>
      <c r="FW97">
        <v>0.200853</v>
      </c>
      <c r="FX97">
        <v>0.106174</v>
      </c>
      <c r="FY97">
        <v>0.105428</v>
      </c>
      <c r="FZ97">
        <v>31201.2</v>
      </c>
      <c r="GA97">
        <v>33814.4</v>
      </c>
      <c r="GB97">
        <v>35212.9</v>
      </c>
      <c r="GC97">
        <v>38382.1</v>
      </c>
      <c r="GD97">
        <v>44600.6</v>
      </c>
      <c r="GE97">
        <v>49577.6</v>
      </c>
      <c r="GF97">
        <v>55010.4</v>
      </c>
      <c r="GG97">
        <v>61546.4</v>
      </c>
      <c r="GH97">
        <v>1.96735</v>
      </c>
      <c r="GI97">
        <v>1.81395</v>
      </c>
      <c r="GJ97">
        <v>0.0914969</v>
      </c>
      <c r="GK97">
        <v>0</v>
      </c>
      <c r="GL97">
        <v>26.1593</v>
      </c>
      <c r="GM97">
        <v>999.9</v>
      </c>
      <c r="GN97">
        <v>54.175</v>
      </c>
      <c r="GO97">
        <v>32.468</v>
      </c>
      <c r="GP97">
        <v>29.2469</v>
      </c>
      <c r="GQ97">
        <v>55.4302</v>
      </c>
      <c r="GR97">
        <v>47.9327</v>
      </c>
      <c r="GS97">
        <v>1</v>
      </c>
      <c r="GT97">
        <v>0.0775407</v>
      </c>
      <c r="GU97">
        <v>2.99332</v>
      </c>
      <c r="GV97">
        <v>20.0871</v>
      </c>
      <c r="GW97">
        <v>5.19797</v>
      </c>
      <c r="GX97">
        <v>12.0055</v>
      </c>
      <c r="GY97">
        <v>4.9754</v>
      </c>
      <c r="GZ97">
        <v>3.2937</v>
      </c>
      <c r="HA97">
        <v>9999</v>
      </c>
      <c r="HB97">
        <v>9999</v>
      </c>
      <c r="HC97">
        <v>9999</v>
      </c>
      <c r="HD97">
        <v>999.9</v>
      </c>
      <c r="HE97">
        <v>1.86356</v>
      </c>
      <c r="HF97">
        <v>1.86844</v>
      </c>
      <c r="HG97">
        <v>1.86823</v>
      </c>
      <c r="HH97">
        <v>1.86935</v>
      </c>
      <c r="HI97">
        <v>1.87012</v>
      </c>
      <c r="HJ97">
        <v>1.86616</v>
      </c>
      <c r="HK97">
        <v>1.86724</v>
      </c>
      <c r="HL97">
        <v>1.86861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11.69</v>
      </c>
      <c r="IA97">
        <v>0.5249</v>
      </c>
      <c r="IB97">
        <v>4.00718980108695</v>
      </c>
      <c r="IC97">
        <v>0.0057595372652325</v>
      </c>
      <c r="ID97">
        <v>9.86007892650461e-07</v>
      </c>
      <c r="IE97">
        <v>-6.54605500343952e-10</v>
      </c>
      <c r="IF97">
        <v>-0.00447537401453317</v>
      </c>
      <c r="IG97">
        <v>-0.0225030831772305</v>
      </c>
      <c r="IH97">
        <v>0.00251729176796863</v>
      </c>
      <c r="II97">
        <v>-2.92013266862578e-05</v>
      </c>
      <c r="IJ97">
        <v>-3</v>
      </c>
      <c r="IK97">
        <v>1614</v>
      </c>
      <c r="IL97">
        <v>1</v>
      </c>
      <c r="IM97">
        <v>27</v>
      </c>
      <c r="IN97">
        <v>124.8</v>
      </c>
      <c r="IO97">
        <v>124.9</v>
      </c>
      <c r="IP97">
        <v>2.64526</v>
      </c>
      <c r="IQ97">
        <v>2.60132</v>
      </c>
      <c r="IR97">
        <v>1.54785</v>
      </c>
      <c r="IS97">
        <v>2.30103</v>
      </c>
      <c r="IT97">
        <v>1.34644</v>
      </c>
      <c r="IU97">
        <v>2.44751</v>
      </c>
      <c r="IV97">
        <v>38.4279</v>
      </c>
      <c r="IW97">
        <v>24.0262</v>
      </c>
      <c r="IX97">
        <v>18</v>
      </c>
      <c r="IY97">
        <v>501.208</v>
      </c>
      <c r="IZ97">
        <v>402.829</v>
      </c>
      <c r="JA97">
        <v>23.1533</v>
      </c>
      <c r="JB97">
        <v>28.1247</v>
      </c>
      <c r="JC97">
        <v>30.0005</v>
      </c>
      <c r="JD97">
        <v>28.0267</v>
      </c>
      <c r="JE97">
        <v>27.9648</v>
      </c>
      <c r="JF97">
        <v>52.9655</v>
      </c>
      <c r="JG97">
        <v>25.2134</v>
      </c>
      <c r="JH97">
        <v>91.0539</v>
      </c>
      <c r="JI97">
        <v>23.0622</v>
      </c>
      <c r="JJ97">
        <v>1355.61</v>
      </c>
      <c r="JK97">
        <v>24.4853</v>
      </c>
      <c r="JL97">
        <v>102.07</v>
      </c>
      <c r="JM97">
        <v>102.456</v>
      </c>
    </row>
    <row r="98" spans="1:273">
      <c r="A98">
        <v>82</v>
      </c>
      <c r="B98">
        <v>1510789217.6</v>
      </c>
      <c r="C98">
        <v>497</v>
      </c>
      <c r="D98" t="s">
        <v>575</v>
      </c>
      <c r="E98" t="s">
        <v>576</v>
      </c>
      <c r="F98">
        <v>5</v>
      </c>
      <c r="G98" t="s">
        <v>405</v>
      </c>
      <c r="H98" t="s">
        <v>406</v>
      </c>
      <c r="I98">
        <v>1510789210.11852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1380.199668713</v>
      </c>
      <c r="AK98">
        <v>1355.09575757576</v>
      </c>
      <c r="AL98">
        <v>3.54588983575949</v>
      </c>
      <c r="AM98">
        <v>64.1108677016949</v>
      </c>
      <c r="AN98">
        <f>(AP98 - AO98 + DI98*1E3/(8.314*(DK98+273.15)) * AR98/DH98 * AQ98) * DH98/(100*CV98) * 1000/(1000 - AP98)</f>
        <v>0</v>
      </c>
      <c r="AO98">
        <v>24.4175948003928</v>
      </c>
      <c r="AP98">
        <v>25.0581484848485</v>
      </c>
      <c r="AQ98">
        <v>0.0104989223974754</v>
      </c>
      <c r="AR98">
        <v>117.015588663011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2.7</v>
      </c>
      <c r="CW98">
        <v>0.5</v>
      </c>
      <c r="CX98" t="s">
        <v>408</v>
      </c>
      <c r="CY98">
        <v>2</v>
      </c>
      <c r="CZ98" t="b">
        <v>1</v>
      </c>
      <c r="DA98">
        <v>1510789210.11852</v>
      </c>
      <c r="DB98">
        <v>1297.4737037037</v>
      </c>
      <c r="DC98">
        <v>1329.88481481481</v>
      </c>
      <c r="DD98">
        <v>24.969762962963</v>
      </c>
      <c r="DE98">
        <v>24.2936333333333</v>
      </c>
      <c r="DF98">
        <v>1285.82296296296</v>
      </c>
      <c r="DG98">
        <v>24.4465703703704</v>
      </c>
      <c r="DH98">
        <v>500.100962962963</v>
      </c>
      <c r="DI98">
        <v>90.8134814814815</v>
      </c>
      <c r="DJ98">
        <v>0.0999846481481481</v>
      </c>
      <c r="DK98">
        <v>26.8735925925926</v>
      </c>
      <c r="DL98">
        <v>27.6667333333333</v>
      </c>
      <c r="DM98">
        <v>999.9</v>
      </c>
      <c r="DN98">
        <v>0</v>
      </c>
      <c r="DO98">
        <v>0</v>
      </c>
      <c r="DP98">
        <v>10012.0807407407</v>
      </c>
      <c r="DQ98">
        <v>0</v>
      </c>
      <c r="DR98">
        <v>3.28762407407407</v>
      </c>
      <c r="DS98">
        <v>-32.4096962962963</v>
      </c>
      <c r="DT98">
        <v>1330.70222222222</v>
      </c>
      <c r="DU98">
        <v>1362.99777777778</v>
      </c>
      <c r="DV98">
        <v>0.67612137037037</v>
      </c>
      <c r="DW98">
        <v>1329.88481481481</v>
      </c>
      <c r="DX98">
        <v>24.2936333333333</v>
      </c>
      <c r="DY98">
        <v>2.26759111111111</v>
      </c>
      <c r="DZ98">
        <v>2.20619037037037</v>
      </c>
      <c r="EA98">
        <v>19.4479592592593</v>
      </c>
      <c r="EB98">
        <v>19.0072148148148</v>
      </c>
      <c r="EC98">
        <v>1999.99444444444</v>
      </c>
      <c r="ED98">
        <v>0.980001</v>
      </c>
      <c r="EE98">
        <v>0.0199989</v>
      </c>
      <c r="EF98">
        <v>0</v>
      </c>
      <c r="EG98">
        <v>2.23870740740741</v>
      </c>
      <c r="EH98">
        <v>0</v>
      </c>
      <c r="EI98">
        <v>5812.84962962963</v>
      </c>
      <c r="EJ98">
        <v>17300.1111111111</v>
      </c>
      <c r="EK98">
        <v>39.5</v>
      </c>
      <c r="EL98">
        <v>40</v>
      </c>
      <c r="EM98">
        <v>39.25</v>
      </c>
      <c r="EN98">
        <v>38.75</v>
      </c>
      <c r="EO98">
        <v>38.812</v>
      </c>
      <c r="EP98">
        <v>1959.99444444444</v>
      </c>
      <c r="EQ98">
        <v>40</v>
      </c>
      <c r="ER98">
        <v>0</v>
      </c>
      <c r="ES98">
        <v>1678812821</v>
      </c>
      <c r="ET98">
        <v>0</v>
      </c>
      <c r="EU98">
        <v>2.21914615384615</v>
      </c>
      <c r="EV98">
        <v>0.157818805241329</v>
      </c>
      <c r="EW98">
        <v>-2.97606838534121</v>
      </c>
      <c r="EX98">
        <v>5812.87884615385</v>
      </c>
      <c r="EY98">
        <v>15</v>
      </c>
      <c r="EZ98">
        <v>0</v>
      </c>
      <c r="FA98" t="s">
        <v>409</v>
      </c>
      <c r="FB98">
        <v>1510781724.6</v>
      </c>
      <c r="FC98">
        <v>1510781718.6</v>
      </c>
      <c r="FD98">
        <v>0</v>
      </c>
      <c r="FE98">
        <v>0.193</v>
      </c>
      <c r="FF98">
        <v>0.167</v>
      </c>
      <c r="FG98">
        <v>6.707</v>
      </c>
      <c r="FH98">
        <v>0.869</v>
      </c>
      <c r="FI98">
        <v>420</v>
      </c>
      <c r="FJ98">
        <v>32</v>
      </c>
      <c r="FK98">
        <v>0.3</v>
      </c>
      <c r="FL98">
        <v>0.13</v>
      </c>
      <c r="FM98">
        <v>0.7396181</v>
      </c>
      <c r="FN98">
        <v>-0.973297170731707</v>
      </c>
      <c r="FO98">
        <v>0.096941689944987</v>
      </c>
      <c r="FP98">
        <v>1</v>
      </c>
      <c r="FQ98">
        <v>1</v>
      </c>
      <c r="FR98">
        <v>1</v>
      </c>
      <c r="FS98" t="s">
        <v>410</v>
      </c>
      <c r="FT98">
        <v>2.97211</v>
      </c>
      <c r="FU98">
        <v>2.75374</v>
      </c>
      <c r="FV98">
        <v>0.198465</v>
      </c>
      <c r="FW98">
        <v>0.202295</v>
      </c>
      <c r="FX98">
        <v>0.106339</v>
      </c>
      <c r="FY98">
        <v>0.105619</v>
      </c>
      <c r="FZ98">
        <v>31139.3</v>
      </c>
      <c r="GA98">
        <v>33753.6</v>
      </c>
      <c r="GB98">
        <v>35212.8</v>
      </c>
      <c r="GC98">
        <v>38382.3</v>
      </c>
      <c r="GD98">
        <v>44592.3</v>
      </c>
      <c r="GE98">
        <v>49566.8</v>
      </c>
      <c r="GF98">
        <v>55010.3</v>
      </c>
      <c r="GG98">
        <v>61546.2</v>
      </c>
      <c r="GH98">
        <v>1.96703</v>
      </c>
      <c r="GI98">
        <v>1.81413</v>
      </c>
      <c r="GJ98">
        <v>0.0885464</v>
      </c>
      <c r="GK98">
        <v>0</v>
      </c>
      <c r="GL98">
        <v>26.161</v>
      </c>
      <c r="GM98">
        <v>999.9</v>
      </c>
      <c r="GN98">
        <v>54.151</v>
      </c>
      <c r="GO98">
        <v>32.448</v>
      </c>
      <c r="GP98">
        <v>29.2042</v>
      </c>
      <c r="GQ98">
        <v>55.6502</v>
      </c>
      <c r="GR98">
        <v>47.9888</v>
      </c>
      <c r="GS98">
        <v>1</v>
      </c>
      <c r="GT98">
        <v>0.077627</v>
      </c>
      <c r="GU98">
        <v>2.90179</v>
      </c>
      <c r="GV98">
        <v>20.0892</v>
      </c>
      <c r="GW98">
        <v>5.19692</v>
      </c>
      <c r="GX98">
        <v>12.0053</v>
      </c>
      <c r="GY98">
        <v>4.97505</v>
      </c>
      <c r="GZ98">
        <v>3.2938</v>
      </c>
      <c r="HA98">
        <v>9999</v>
      </c>
      <c r="HB98">
        <v>9999</v>
      </c>
      <c r="HC98">
        <v>9999</v>
      </c>
      <c r="HD98">
        <v>999.9</v>
      </c>
      <c r="HE98">
        <v>1.86356</v>
      </c>
      <c r="HF98">
        <v>1.86844</v>
      </c>
      <c r="HG98">
        <v>1.86822</v>
      </c>
      <c r="HH98">
        <v>1.86935</v>
      </c>
      <c r="HI98">
        <v>1.87014</v>
      </c>
      <c r="HJ98">
        <v>1.86619</v>
      </c>
      <c r="HK98">
        <v>1.86723</v>
      </c>
      <c r="HL98">
        <v>1.86861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11.77</v>
      </c>
      <c r="IA98">
        <v>0.5275</v>
      </c>
      <c r="IB98">
        <v>4.00718980108695</v>
      </c>
      <c r="IC98">
        <v>0.0057595372652325</v>
      </c>
      <c r="ID98">
        <v>9.86007892650461e-07</v>
      </c>
      <c r="IE98">
        <v>-6.54605500343952e-10</v>
      </c>
      <c r="IF98">
        <v>-0.00447537401453317</v>
      </c>
      <c r="IG98">
        <v>-0.0225030831772305</v>
      </c>
      <c r="IH98">
        <v>0.00251729176796863</v>
      </c>
      <c r="II98">
        <v>-2.92013266862578e-05</v>
      </c>
      <c r="IJ98">
        <v>-3</v>
      </c>
      <c r="IK98">
        <v>1614</v>
      </c>
      <c r="IL98">
        <v>1</v>
      </c>
      <c r="IM98">
        <v>27</v>
      </c>
      <c r="IN98">
        <v>124.9</v>
      </c>
      <c r="IO98">
        <v>125</v>
      </c>
      <c r="IP98">
        <v>2.66846</v>
      </c>
      <c r="IQ98">
        <v>2.60742</v>
      </c>
      <c r="IR98">
        <v>1.54785</v>
      </c>
      <c r="IS98">
        <v>2.30103</v>
      </c>
      <c r="IT98">
        <v>1.34644</v>
      </c>
      <c r="IU98">
        <v>2.42554</v>
      </c>
      <c r="IV98">
        <v>38.4279</v>
      </c>
      <c r="IW98">
        <v>24.0175</v>
      </c>
      <c r="IX98">
        <v>18</v>
      </c>
      <c r="IY98">
        <v>501.022</v>
      </c>
      <c r="IZ98">
        <v>402.947</v>
      </c>
      <c r="JA98">
        <v>22.9748</v>
      </c>
      <c r="JB98">
        <v>28.1277</v>
      </c>
      <c r="JC98">
        <v>30.0001</v>
      </c>
      <c r="JD98">
        <v>28.0301</v>
      </c>
      <c r="JE98">
        <v>27.9677</v>
      </c>
      <c r="JF98">
        <v>53.5093</v>
      </c>
      <c r="JG98">
        <v>24.9243</v>
      </c>
      <c r="JH98">
        <v>91.0539</v>
      </c>
      <c r="JI98">
        <v>22.9098</v>
      </c>
      <c r="JJ98">
        <v>1375.67</v>
      </c>
      <c r="JK98">
        <v>24.5375</v>
      </c>
      <c r="JL98">
        <v>102.07</v>
      </c>
      <c r="JM98">
        <v>102.456</v>
      </c>
    </row>
    <row r="99" spans="1:273">
      <c r="A99">
        <v>83</v>
      </c>
      <c r="B99">
        <v>1510789222.6</v>
      </c>
      <c r="C99">
        <v>502</v>
      </c>
      <c r="D99" t="s">
        <v>577</v>
      </c>
      <c r="E99" t="s">
        <v>578</v>
      </c>
      <c r="F99">
        <v>5</v>
      </c>
      <c r="G99" t="s">
        <v>405</v>
      </c>
      <c r="H99" t="s">
        <v>406</v>
      </c>
      <c r="I99">
        <v>1510789214.83214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1395.93634289595</v>
      </c>
      <c r="AK99">
        <v>1372.05539393939</v>
      </c>
      <c r="AL99">
        <v>3.37800573970811</v>
      </c>
      <c r="AM99">
        <v>64.1108677016949</v>
      </c>
      <c r="AN99">
        <f>(AP99 - AO99 + DI99*1E3/(8.314*(DK99+273.15)) * AR99/DH99 * AQ99) * DH99/(100*CV99) * 1000/(1000 - AP99)</f>
        <v>0</v>
      </c>
      <c r="AO99">
        <v>24.4774814779201</v>
      </c>
      <c r="AP99">
        <v>25.1034539393939</v>
      </c>
      <c r="AQ99">
        <v>0.00829786914334815</v>
      </c>
      <c r="AR99">
        <v>117.015588663011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2.7</v>
      </c>
      <c r="CW99">
        <v>0.5</v>
      </c>
      <c r="CX99" t="s">
        <v>408</v>
      </c>
      <c r="CY99">
        <v>2</v>
      </c>
      <c r="CZ99" t="b">
        <v>1</v>
      </c>
      <c r="DA99">
        <v>1510789214.83214</v>
      </c>
      <c r="DB99">
        <v>1313.30892857143</v>
      </c>
      <c r="DC99">
        <v>1345.42357142857</v>
      </c>
      <c r="DD99">
        <v>25.0275678571429</v>
      </c>
      <c r="DE99">
        <v>24.3823321428571</v>
      </c>
      <c r="DF99">
        <v>1301.57821428571</v>
      </c>
      <c r="DG99">
        <v>24.5017142857143</v>
      </c>
      <c r="DH99">
        <v>500.086071428571</v>
      </c>
      <c r="DI99">
        <v>90.8137464285714</v>
      </c>
      <c r="DJ99">
        <v>0.10003245</v>
      </c>
      <c r="DK99">
        <v>26.8506642857143</v>
      </c>
      <c r="DL99">
        <v>27.6378214285714</v>
      </c>
      <c r="DM99">
        <v>999.9</v>
      </c>
      <c r="DN99">
        <v>0</v>
      </c>
      <c r="DO99">
        <v>0</v>
      </c>
      <c r="DP99">
        <v>10002.7646428571</v>
      </c>
      <c r="DQ99">
        <v>0</v>
      </c>
      <c r="DR99">
        <v>3.29112607142857</v>
      </c>
      <c r="DS99">
        <v>-32.115225</v>
      </c>
      <c r="DT99">
        <v>1347.02107142857</v>
      </c>
      <c r="DU99">
        <v>1379.04785714286</v>
      </c>
      <c r="DV99">
        <v>0.645223285714286</v>
      </c>
      <c r="DW99">
        <v>1345.42357142857</v>
      </c>
      <c r="DX99">
        <v>24.3823321428571</v>
      </c>
      <c r="DY99">
        <v>2.27284678571429</v>
      </c>
      <c r="DZ99">
        <v>2.21425214285714</v>
      </c>
      <c r="EA99">
        <v>19.4852</v>
      </c>
      <c r="EB99">
        <v>19.0657535714286</v>
      </c>
      <c r="EC99">
        <v>1999.99071428571</v>
      </c>
      <c r="ED99">
        <v>0.980001</v>
      </c>
      <c r="EE99">
        <v>0.0199989</v>
      </c>
      <c r="EF99">
        <v>0</v>
      </c>
      <c r="EG99">
        <v>2.20824285714286</v>
      </c>
      <c r="EH99">
        <v>0</v>
      </c>
      <c r="EI99">
        <v>5812.56928571429</v>
      </c>
      <c r="EJ99">
        <v>17300.0821428571</v>
      </c>
      <c r="EK99">
        <v>39.5</v>
      </c>
      <c r="EL99">
        <v>40</v>
      </c>
      <c r="EM99">
        <v>39.25</v>
      </c>
      <c r="EN99">
        <v>38.75</v>
      </c>
      <c r="EO99">
        <v>38.812</v>
      </c>
      <c r="EP99">
        <v>1959.99071428571</v>
      </c>
      <c r="EQ99">
        <v>40</v>
      </c>
      <c r="ER99">
        <v>0</v>
      </c>
      <c r="ES99">
        <v>1678812825.8</v>
      </c>
      <c r="ET99">
        <v>0</v>
      </c>
      <c r="EU99">
        <v>2.19366923076923</v>
      </c>
      <c r="EV99">
        <v>-0.0595145294923681</v>
      </c>
      <c r="EW99">
        <v>-4.37367521467864</v>
      </c>
      <c r="EX99">
        <v>5812.58269230769</v>
      </c>
      <c r="EY99">
        <v>15</v>
      </c>
      <c r="EZ99">
        <v>0</v>
      </c>
      <c r="FA99" t="s">
        <v>409</v>
      </c>
      <c r="FB99">
        <v>1510781724.6</v>
      </c>
      <c r="FC99">
        <v>1510781718.6</v>
      </c>
      <c r="FD99">
        <v>0</v>
      </c>
      <c r="FE99">
        <v>0.193</v>
      </c>
      <c r="FF99">
        <v>0.167</v>
      </c>
      <c r="FG99">
        <v>6.707</v>
      </c>
      <c r="FH99">
        <v>0.869</v>
      </c>
      <c r="FI99">
        <v>420</v>
      </c>
      <c r="FJ99">
        <v>32</v>
      </c>
      <c r="FK99">
        <v>0.3</v>
      </c>
      <c r="FL99">
        <v>0.13</v>
      </c>
      <c r="FM99">
        <v>0.66874345</v>
      </c>
      <c r="FN99">
        <v>-0.411243377110695</v>
      </c>
      <c r="FO99">
        <v>0.0449740638896187</v>
      </c>
      <c r="FP99">
        <v>1</v>
      </c>
      <c r="FQ99">
        <v>1</v>
      </c>
      <c r="FR99">
        <v>1</v>
      </c>
      <c r="FS99" t="s">
        <v>410</v>
      </c>
      <c r="FT99">
        <v>2.97184</v>
      </c>
      <c r="FU99">
        <v>2.75393</v>
      </c>
      <c r="FV99">
        <v>0.199973</v>
      </c>
      <c r="FW99">
        <v>0.203859</v>
      </c>
      <c r="FX99">
        <v>0.106468</v>
      </c>
      <c r="FY99">
        <v>0.10587</v>
      </c>
      <c r="FZ99">
        <v>31081.1</v>
      </c>
      <c r="GA99">
        <v>33687.4</v>
      </c>
      <c r="GB99">
        <v>35213.2</v>
      </c>
      <c r="GC99">
        <v>38382.3</v>
      </c>
      <c r="GD99">
        <v>44586.3</v>
      </c>
      <c r="GE99">
        <v>49553.4</v>
      </c>
      <c r="GF99">
        <v>55010.9</v>
      </c>
      <c r="GG99">
        <v>61546.7</v>
      </c>
      <c r="GH99">
        <v>1.96688</v>
      </c>
      <c r="GI99">
        <v>1.8143</v>
      </c>
      <c r="GJ99">
        <v>0.087209</v>
      </c>
      <c r="GK99">
        <v>0</v>
      </c>
      <c r="GL99">
        <v>26.1629</v>
      </c>
      <c r="GM99">
        <v>999.9</v>
      </c>
      <c r="GN99">
        <v>54.151</v>
      </c>
      <c r="GO99">
        <v>32.448</v>
      </c>
      <c r="GP99">
        <v>29.2012</v>
      </c>
      <c r="GQ99">
        <v>55.6302</v>
      </c>
      <c r="GR99">
        <v>48.4054</v>
      </c>
      <c r="GS99">
        <v>1</v>
      </c>
      <c r="GT99">
        <v>0.0775178</v>
      </c>
      <c r="GU99">
        <v>2.83726</v>
      </c>
      <c r="GV99">
        <v>20.0907</v>
      </c>
      <c r="GW99">
        <v>5.19707</v>
      </c>
      <c r="GX99">
        <v>12.0047</v>
      </c>
      <c r="GY99">
        <v>4.975</v>
      </c>
      <c r="GZ99">
        <v>3.29358</v>
      </c>
      <c r="HA99">
        <v>9999</v>
      </c>
      <c r="HB99">
        <v>9999</v>
      </c>
      <c r="HC99">
        <v>9999</v>
      </c>
      <c r="HD99">
        <v>999.9</v>
      </c>
      <c r="HE99">
        <v>1.86356</v>
      </c>
      <c r="HF99">
        <v>1.86844</v>
      </c>
      <c r="HG99">
        <v>1.86818</v>
      </c>
      <c r="HH99">
        <v>1.86935</v>
      </c>
      <c r="HI99">
        <v>1.87014</v>
      </c>
      <c r="HJ99">
        <v>1.86618</v>
      </c>
      <c r="HK99">
        <v>1.86722</v>
      </c>
      <c r="HL99">
        <v>1.86861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11.86</v>
      </c>
      <c r="IA99">
        <v>0.5295</v>
      </c>
      <c r="IB99">
        <v>4.00718980108695</v>
      </c>
      <c r="IC99">
        <v>0.0057595372652325</v>
      </c>
      <c r="ID99">
        <v>9.86007892650461e-07</v>
      </c>
      <c r="IE99">
        <v>-6.54605500343952e-10</v>
      </c>
      <c r="IF99">
        <v>-0.00447537401453317</v>
      </c>
      <c r="IG99">
        <v>-0.0225030831772305</v>
      </c>
      <c r="IH99">
        <v>0.00251729176796863</v>
      </c>
      <c r="II99">
        <v>-2.92013266862578e-05</v>
      </c>
      <c r="IJ99">
        <v>-3</v>
      </c>
      <c r="IK99">
        <v>1614</v>
      </c>
      <c r="IL99">
        <v>1</v>
      </c>
      <c r="IM99">
        <v>27</v>
      </c>
      <c r="IN99">
        <v>125</v>
      </c>
      <c r="IO99">
        <v>125.1</v>
      </c>
      <c r="IP99">
        <v>2.69775</v>
      </c>
      <c r="IQ99">
        <v>2.61475</v>
      </c>
      <c r="IR99">
        <v>1.54785</v>
      </c>
      <c r="IS99">
        <v>2.30103</v>
      </c>
      <c r="IT99">
        <v>1.34644</v>
      </c>
      <c r="IU99">
        <v>2.33032</v>
      </c>
      <c r="IV99">
        <v>38.4279</v>
      </c>
      <c r="IW99">
        <v>24.0175</v>
      </c>
      <c r="IX99">
        <v>18</v>
      </c>
      <c r="IY99">
        <v>500.95</v>
      </c>
      <c r="IZ99">
        <v>403.07</v>
      </c>
      <c r="JA99">
        <v>22.8287</v>
      </c>
      <c r="JB99">
        <v>28.1306</v>
      </c>
      <c r="JC99">
        <v>30</v>
      </c>
      <c r="JD99">
        <v>28.0332</v>
      </c>
      <c r="JE99">
        <v>27.9713</v>
      </c>
      <c r="JF99">
        <v>54.0153</v>
      </c>
      <c r="JG99">
        <v>24.9243</v>
      </c>
      <c r="JH99">
        <v>91.0539</v>
      </c>
      <c r="JI99">
        <v>22.7954</v>
      </c>
      <c r="JJ99">
        <v>1389.1</v>
      </c>
      <c r="JK99">
        <v>24.5808</v>
      </c>
      <c r="JL99">
        <v>102.071</v>
      </c>
      <c r="JM99">
        <v>102.456</v>
      </c>
    </row>
    <row r="100" spans="1:273">
      <c r="A100">
        <v>84</v>
      </c>
      <c r="B100">
        <v>1510789227.6</v>
      </c>
      <c r="C100">
        <v>507</v>
      </c>
      <c r="D100" t="s">
        <v>579</v>
      </c>
      <c r="E100" t="s">
        <v>580</v>
      </c>
      <c r="F100">
        <v>5</v>
      </c>
      <c r="G100" t="s">
        <v>405</v>
      </c>
      <c r="H100" t="s">
        <v>406</v>
      </c>
      <c r="I100">
        <v>1510789220.1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1414.62843471302</v>
      </c>
      <c r="AK100">
        <v>1389.76472727273</v>
      </c>
      <c r="AL100">
        <v>3.54050684601526</v>
      </c>
      <c r="AM100">
        <v>64.1108677016949</v>
      </c>
      <c r="AN100">
        <f>(AP100 - AO100 + DI100*1E3/(8.314*(DK100+273.15)) * AR100/DH100 * AQ100) * DH100/(100*CV100) * 1000/(1000 - AP100)</f>
        <v>0</v>
      </c>
      <c r="AO100">
        <v>24.5475274188823</v>
      </c>
      <c r="AP100">
        <v>25.1521381818182</v>
      </c>
      <c r="AQ100">
        <v>0.00983825454796712</v>
      </c>
      <c r="AR100">
        <v>117.015588663011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2.7</v>
      </c>
      <c r="CW100">
        <v>0.5</v>
      </c>
      <c r="CX100" t="s">
        <v>408</v>
      </c>
      <c r="CY100">
        <v>2</v>
      </c>
      <c r="CZ100" t="b">
        <v>1</v>
      </c>
      <c r="DA100">
        <v>1510789220.1</v>
      </c>
      <c r="DB100">
        <v>1331.07888888889</v>
      </c>
      <c r="DC100">
        <v>1363.42777777778</v>
      </c>
      <c r="DD100">
        <v>25.0851407407407</v>
      </c>
      <c r="DE100">
        <v>24.4632592592593</v>
      </c>
      <c r="DF100">
        <v>1319.26037037037</v>
      </c>
      <c r="DG100">
        <v>24.5566333333333</v>
      </c>
      <c r="DH100">
        <v>500.089444444444</v>
      </c>
      <c r="DI100">
        <v>90.8135777777778</v>
      </c>
      <c r="DJ100">
        <v>0.100066533333333</v>
      </c>
      <c r="DK100">
        <v>26.8256555555556</v>
      </c>
      <c r="DL100">
        <v>27.6062111111111</v>
      </c>
      <c r="DM100">
        <v>999.9</v>
      </c>
      <c r="DN100">
        <v>0</v>
      </c>
      <c r="DO100">
        <v>0</v>
      </c>
      <c r="DP100">
        <v>9997.5</v>
      </c>
      <c r="DQ100">
        <v>0</v>
      </c>
      <c r="DR100">
        <v>3.29497814814815</v>
      </c>
      <c r="DS100">
        <v>-32.3493148148148</v>
      </c>
      <c r="DT100">
        <v>1365.32814814815</v>
      </c>
      <c r="DU100">
        <v>1397.61814814815</v>
      </c>
      <c r="DV100">
        <v>0.621867925925926</v>
      </c>
      <c r="DW100">
        <v>1363.42777777778</v>
      </c>
      <c r="DX100">
        <v>24.4632592592593</v>
      </c>
      <c r="DY100">
        <v>2.27807037037037</v>
      </c>
      <c r="DZ100">
        <v>2.22159666666667</v>
      </c>
      <c r="EA100">
        <v>19.5221481481481</v>
      </c>
      <c r="EB100">
        <v>19.1188703703704</v>
      </c>
      <c r="EC100">
        <v>1999.98888888889</v>
      </c>
      <c r="ED100">
        <v>0.980001</v>
      </c>
      <c r="EE100">
        <v>0.0199989</v>
      </c>
      <c r="EF100">
        <v>0</v>
      </c>
      <c r="EG100">
        <v>2.20176666666667</v>
      </c>
      <c r="EH100">
        <v>0</v>
      </c>
      <c r="EI100">
        <v>5812.09962962963</v>
      </c>
      <c r="EJ100">
        <v>17300.0592592593</v>
      </c>
      <c r="EK100">
        <v>39.5</v>
      </c>
      <c r="EL100">
        <v>40</v>
      </c>
      <c r="EM100">
        <v>39.25</v>
      </c>
      <c r="EN100">
        <v>38.75</v>
      </c>
      <c r="EO100">
        <v>38.812</v>
      </c>
      <c r="EP100">
        <v>1959.98888888889</v>
      </c>
      <c r="EQ100">
        <v>40</v>
      </c>
      <c r="ER100">
        <v>0</v>
      </c>
      <c r="ES100">
        <v>1678812830.6</v>
      </c>
      <c r="ET100">
        <v>0</v>
      </c>
      <c r="EU100">
        <v>2.20132307692308</v>
      </c>
      <c r="EV100">
        <v>-0.176239317745383</v>
      </c>
      <c r="EW100">
        <v>-5.82905982298022</v>
      </c>
      <c r="EX100">
        <v>5812.17461538462</v>
      </c>
      <c r="EY100">
        <v>15</v>
      </c>
      <c r="EZ100">
        <v>0</v>
      </c>
      <c r="FA100" t="s">
        <v>409</v>
      </c>
      <c r="FB100">
        <v>1510781724.6</v>
      </c>
      <c r="FC100">
        <v>1510781718.6</v>
      </c>
      <c r="FD100">
        <v>0</v>
      </c>
      <c r="FE100">
        <v>0.193</v>
      </c>
      <c r="FF100">
        <v>0.167</v>
      </c>
      <c r="FG100">
        <v>6.707</v>
      </c>
      <c r="FH100">
        <v>0.869</v>
      </c>
      <c r="FI100">
        <v>420</v>
      </c>
      <c r="FJ100">
        <v>32</v>
      </c>
      <c r="FK100">
        <v>0.3</v>
      </c>
      <c r="FL100">
        <v>0.13</v>
      </c>
      <c r="FM100">
        <v>0.63785195</v>
      </c>
      <c r="FN100">
        <v>-0.28557912945591</v>
      </c>
      <c r="FO100">
        <v>0.0305840316537487</v>
      </c>
      <c r="FP100">
        <v>1</v>
      </c>
      <c r="FQ100">
        <v>1</v>
      </c>
      <c r="FR100">
        <v>1</v>
      </c>
      <c r="FS100" t="s">
        <v>410</v>
      </c>
      <c r="FT100">
        <v>2.97182</v>
      </c>
      <c r="FU100">
        <v>2.7541</v>
      </c>
      <c r="FV100">
        <v>0.20153</v>
      </c>
      <c r="FW100">
        <v>0.20534</v>
      </c>
      <c r="FX100">
        <v>0.106608</v>
      </c>
      <c r="FY100">
        <v>0.105993</v>
      </c>
      <c r="FZ100">
        <v>31020.5</v>
      </c>
      <c r="GA100">
        <v>33624.7</v>
      </c>
      <c r="GB100">
        <v>35213.1</v>
      </c>
      <c r="GC100">
        <v>38382.3</v>
      </c>
      <c r="GD100">
        <v>44579.3</v>
      </c>
      <c r="GE100">
        <v>49546.4</v>
      </c>
      <c r="GF100">
        <v>55011</v>
      </c>
      <c r="GG100">
        <v>61546.4</v>
      </c>
      <c r="GH100">
        <v>1.96707</v>
      </c>
      <c r="GI100">
        <v>1.81437</v>
      </c>
      <c r="GJ100">
        <v>0.0858419</v>
      </c>
      <c r="GK100">
        <v>0</v>
      </c>
      <c r="GL100">
        <v>26.1651</v>
      </c>
      <c r="GM100">
        <v>999.9</v>
      </c>
      <c r="GN100">
        <v>54.151</v>
      </c>
      <c r="GO100">
        <v>32.448</v>
      </c>
      <c r="GP100">
        <v>29.2034</v>
      </c>
      <c r="GQ100">
        <v>55.9702</v>
      </c>
      <c r="GR100">
        <v>48.5096</v>
      </c>
      <c r="GS100">
        <v>1</v>
      </c>
      <c r="GT100">
        <v>0.077251</v>
      </c>
      <c r="GU100">
        <v>2.70204</v>
      </c>
      <c r="GV100">
        <v>20.0932</v>
      </c>
      <c r="GW100">
        <v>5.19707</v>
      </c>
      <c r="GX100">
        <v>12.0046</v>
      </c>
      <c r="GY100">
        <v>4.975</v>
      </c>
      <c r="GZ100">
        <v>3.29373</v>
      </c>
      <c r="HA100">
        <v>9999</v>
      </c>
      <c r="HB100">
        <v>9999</v>
      </c>
      <c r="HC100">
        <v>9999</v>
      </c>
      <c r="HD100">
        <v>999.9</v>
      </c>
      <c r="HE100">
        <v>1.86356</v>
      </c>
      <c r="HF100">
        <v>1.86844</v>
      </c>
      <c r="HG100">
        <v>1.86816</v>
      </c>
      <c r="HH100">
        <v>1.86935</v>
      </c>
      <c r="HI100">
        <v>1.87012</v>
      </c>
      <c r="HJ100">
        <v>1.86617</v>
      </c>
      <c r="HK100">
        <v>1.86723</v>
      </c>
      <c r="HL100">
        <v>1.8686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11.94</v>
      </c>
      <c r="IA100">
        <v>0.5318</v>
      </c>
      <c r="IB100">
        <v>4.00718980108695</v>
      </c>
      <c r="IC100">
        <v>0.0057595372652325</v>
      </c>
      <c r="ID100">
        <v>9.86007892650461e-07</v>
      </c>
      <c r="IE100">
        <v>-6.54605500343952e-10</v>
      </c>
      <c r="IF100">
        <v>-0.00447537401453317</v>
      </c>
      <c r="IG100">
        <v>-0.0225030831772305</v>
      </c>
      <c r="IH100">
        <v>0.00251729176796863</v>
      </c>
      <c r="II100">
        <v>-2.92013266862578e-05</v>
      </c>
      <c r="IJ100">
        <v>-3</v>
      </c>
      <c r="IK100">
        <v>1614</v>
      </c>
      <c r="IL100">
        <v>1</v>
      </c>
      <c r="IM100">
        <v>27</v>
      </c>
      <c r="IN100">
        <v>125</v>
      </c>
      <c r="IO100">
        <v>125.2</v>
      </c>
      <c r="IP100">
        <v>2.72095</v>
      </c>
      <c r="IQ100">
        <v>2.60864</v>
      </c>
      <c r="IR100">
        <v>1.54785</v>
      </c>
      <c r="IS100">
        <v>2.30103</v>
      </c>
      <c r="IT100">
        <v>1.34644</v>
      </c>
      <c r="IU100">
        <v>2.34131</v>
      </c>
      <c r="IV100">
        <v>38.4279</v>
      </c>
      <c r="IW100">
        <v>24.0175</v>
      </c>
      <c r="IX100">
        <v>18</v>
      </c>
      <c r="IY100">
        <v>501.11</v>
      </c>
      <c r="IZ100">
        <v>403.128</v>
      </c>
      <c r="JA100">
        <v>22.7254</v>
      </c>
      <c r="JB100">
        <v>28.1343</v>
      </c>
      <c r="JC100">
        <v>29.9998</v>
      </c>
      <c r="JD100">
        <v>28.0362</v>
      </c>
      <c r="JE100">
        <v>27.9736</v>
      </c>
      <c r="JF100">
        <v>54.5682</v>
      </c>
      <c r="JG100">
        <v>24.9243</v>
      </c>
      <c r="JH100">
        <v>91.0539</v>
      </c>
      <c r="JI100">
        <v>22.7046</v>
      </c>
      <c r="JJ100">
        <v>1409.23</v>
      </c>
      <c r="JK100">
        <v>24.6083</v>
      </c>
      <c r="JL100">
        <v>102.071</v>
      </c>
      <c r="JM100">
        <v>102.456</v>
      </c>
    </row>
    <row r="101" spans="1:273">
      <c r="A101">
        <v>85</v>
      </c>
      <c r="B101">
        <v>1510789232.6</v>
      </c>
      <c r="C101">
        <v>512</v>
      </c>
      <c r="D101" t="s">
        <v>581</v>
      </c>
      <c r="E101" t="s">
        <v>582</v>
      </c>
      <c r="F101">
        <v>5</v>
      </c>
      <c r="G101" t="s">
        <v>405</v>
      </c>
      <c r="H101" t="s">
        <v>406</v>
      </c>
      <c r="I101">
        <v>1510789224.81429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1431.45620824996</v>
      </c>
      <c r="AK101">
        <v>1407.13303030303</v>
      </c>
      <c r="AL101">
        <v>3.48034257089364</v>
      </c>
      <c r="AM101">
        <v>64.1108677016949</v>
      </c>
      <c r="AN101">
        <f>(AP101 - AO101 + DI101*1E3/(8.314*(DK101+273.15)) * AR101/DH101 * AQ101) * DH101/(100*CV101) * 1000/(1000 - AP101)</f>
        <v>0</v>
      </c>
      <c r="AO101">
        <v>24.5567596777632</v>
      </c>
      <c r="AP101">
        <v>25.1871648484848</v>
      </c>
      <c r="AQ101">
        <v>0.00509762913524478</v>
      </c>
      <c r="AR101">
        <v>117.015588663011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2.7</v>
      </c>
      <c r="CW101">
        <v>0.5</v>
      </c>
      <c r="CX101" t="s">
        <v>408</v>
      </c>
      <c r="CY101">
        <v>2</v>
      </c>
      <c r="CZ101" t="b">
        <v>1</v>
      </c>
      <c r="DA101">
        <v>1510789224.81429</v>
      </c>
      <c r="DB101">
        <v>1347.00357142857</v>
      </c>
      <c r="DC101">
        <v>1379.16678571429</v>
      </c>
      <c r="DD101">
        <v>25.1289357142857</v>
      </c>
      <c r="DE101">
        <v>24.5113821428571</v>
      </c>
      <c r="DF101">
        <v>1335.10785714286</v>
      </c>
      <c r="DG101">
        <v>24.5984178571429</v>
      </c>
      <c r="DH101">
        <v>500.102535714286</v>
      </c>
      <c r="DI101">
        <v>90.8131928571429</v>
      </c>
      <c r="DJ101">
        <v>0.100058028571429</v>
      </c>
      <c r="DK101">
        <v>26.8051892857143</v>
      </c>
      <c r="DL101">
        <v>27.5808107142857</v>
      </c>
      <c r="DM101">
        <v>999.9</v>
      </c>
      <c r="DN101">
        <v>0</v>
      </c>
      <c r="DO101">
        <v>0</v>
      </c>
      <c r="DP101">
        <v>9995.35964285714</v>
      </c>
      <c r="DQ101">
        <v>0</v>
      </c>
      <c r="DR101">
        <v>3.29432678571429</v>
      </c>
      <c r="DS101">
        <v>-32.1636821428571</v>
      </c>
      <c r="DT101">
        <v>1381.725</v>
      </c>
      <c r="DU101">
        <v>1413.82178571429</v>
      </c>
      <c r="DV101">
        <v>0.617544821428571</v>
      </c>
      <c r="DW101">
        <v>1379.16678571429</v>
      </c>
      <c r="DX101">
        <v>24.5113821428571</v>
      </c>
      <c r="DY101">
        <v>2.28203821428571</v>
      </c>
      <c r="DZ101">
        <v>2.22595642857143</v>
      </c>
      <c r="EA101">
        <v>19.5501571428571</v>
      </c>
      <c r="EB101">
        <v>19.1503321428571</v>
      </c>
      <c r="EC101">
        <v>1999.99035714286</v>
      </c>
      <c r="ED101">
        <v>0.980001</v>
      </c>
      <c r="EE101">
        <v>0.0199989</v>
      </c>
      <c r="EF101">
        <v>0</v>
      </c>
      <c r="EG101">
        <v>2.17688571428571</v>
      </c>
      <c r="EH101">
        <v>0</v>
      </c>
      <c r="EI101">
        <v>5811.75178571429</v>
      </c>
      <c r="EJ101">
        <v>17300.0678571429</v>
      </c>
      <c r="EK101">
        <v>39.5</v>
      </c>
      <c r="EL101">
        <v>40</v>
      </c>
      <c r="EM101">
        <v>39.25</v>
      </c>
      <c r="EN101">
        <v>38.75</v>
      </c>
      <c r="EO101">
        <v>38.812</v>
      </c>
      <c r="EP101">
        <v>1959.99035714286</v>
      </c>
      <c r="EQ101">
        <v>40</v>
      </c>
      <c r="ER101">
        <v>0</v>
      </c>
      <c r="ES101">
        <v>1678812835.4</v>
      </c>
      <c r="ET101">
        <v>0</v>
      </c>
      <c r="EU101">
        <v>2.19075384615385</v>
      </c>
      <c r="EV101">
        <v>0.420806832447723</v>
      </c>
      <c r="EW101">
        <v>-5.09572648535172</v>
      </c>
      <c r="EX101">
        <v>5811.78423076923</v>
      </c>
      <c r="EY101">
        <v>15</v>
      </c>
      <c r="EZ101">
        <v>0</v>
      </c>
      <c r="FA101" t="s">
        <v>409</v>
      </c>
      <c r="FB101">
        <v>1510781724.6</v>
      </c>
      <c r="FC101">
        <v>1510781718.6</v>
      </c>
      <c r="FD101">
        <v>0</v>
      </c>
      <c r="FE101">
        <v>0.193</v>
      </c>
      <c r="FF101">
        <v>0.167</v>
      </c>
      <c r="FG101">
        <v>6.707</v>
      </c>
      <c r="FH101">
        <v>0.869</v>
      </c>
      <c r="FI101">
        <v>420</v>
      </c>
      <c r="FJ101">
        <v>32</v>
      </c>
      <c r="FK101">
        <v>0.3</v>
      </c>
      <c r="FL101">
        <v>0.13</v>
      </c>
      <c r="FM101">
        <v>0.62300275</v>
      </c>
      <c r="FN101">
        <v>-0.139500787992497</v>
      </c>
      <c r="FO101">
        <v>0.0200514666929255</v>
      </c>
      <c r="FP101">
        <v>1</v>
      </c>
      <c r="FQ101">
        <v>1</v>
      </c>
      <c r="FR101">
        <v>1</v>
      </c>
      <c r="FS101" t="s">
        <v>410</v>
      </c>
      <c r="FT101">
        <v>2.97182</v>
      </c>
      <c r="FU101">
        <v>2.75363</v>
      </c>
      <c r="FV101">
        <v>0.203062</v>
      </c>
      <c r="FW101">
        <v>0.206895</v>
      </c>
      <c r="FX101">
        <v>0.106708</v>
      </c>
      <c r="FY101">
        <v>0.10602</v>
      </c>
      <c r="FZ101">
        <v>30960.9</v>
      </c>
      <c r="GA101">
        <v>33558.9</v>
      </c>
      <c r="GB101">
        <v>35213</v>
      </c>
      <c r="GC101">
        <v>38382.2</v>
      </c>
      <c r="GD101">
        <v>44574.2</v>
      </c>
      <c r="GE101">
        <v>49544.8</v>
      </c>
      <c r="GF101">
        <v>55010.9</v>
      </c>
      <c r="GG101">
        <v>61546.3</v>
      </c>
      <c r="GH101">
        <v>1.96697</v>
      </c>
      <c r="GI101">
        <v>1.8145</v>
      </c>
      <c r="GJ101">
        <v>0.0839196</v>
      </c>
      <c r="GK101">
        <v>0</v>
      </c>
      <c r="GL101">
        <v>26.1651</v>
      </c>
      <c r="GM101">
        <v>999.9</v>
      </c>
      <c r="GN101">
        <v>54.151</v>
      </c>
      <c r="GO101">
        <v>32.448</v>
      </c>
      <c r="GP101">
        <v>29.2066</v>
      </c>
      <c r="GQ101">
        <v>55.4402</v>
      </c>
      <c r="GR101">
        <v>47.9407</v>
      </c>
      <c r="GS101">
        <v>1</v>
      </c>
      <c r="GT101">
        <v>0.0769487</v>
      </c>
      <c r="GU101">
        <v>2.64333</v>
      </c>
      <c r="GV101">
        <v>20.0942</v>
      </c>
      <c r="GW101">
        <v>5.19797</v>
      </c>
      <c r="GX101">
        <v>12.0047</v>
      </c>
      <c r="GY101">
        <v>4.97485</v>
      </c>
      <c r="GZ101">
        <v>3.29368</v>
      </c>
      <c r="HA101">
        <v>9999</v>
      </c>
      <c r="HB101">
        <v>9999</v>
      </c>
      <c r="HC101">
        <v>9999</v>
      </c>
      <c r="HD101">
        <v>999.9</v>
      </c>
      <c r="HE101">
        <v>1.86356</v>
      </c>
      <c r="HF101">
        <v>1.86844</v>
      </c>
      <c r="HG101">
        <v>1.86821</v>
      </c>
      <c r="HH101">
        <v>1.86935</v>
      </c>
      <c r="HI101">
        <v>1.87014</v>
      </c>
      <c r="HJ101">
        <v>1.86617</v>
      </c>
      <c r="HK101">
        <v>1.86723</v>
      </c>
      <c r="HL101">
        <v>1.8686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12.02</v>
      </c>
      <c r="IA101">
        <v>0.5334</v>
      </c>
      <c r="IB101">
        <v>4.00718980108695</v>
      </c>
      <c r="IC101">
        <v>0.0057595372652325</v>
      </c>
      <c r="ID101">
        <v>9.86007892650461e-07</v>
      </c>
      <c r="IE101">
        <v>-6.54605500343952e-10</v>
      </c>
      <c r="IF101">
        <v>-0.00447537401453317</v>
      </c>
      <c r="IG101">
        <v>-0.0225030831772305</v>
      </c>
      <c r="IH101">
        <v>0.00251729176796863</v>
      </c>
      <c r="II101">
        <v>-2.92013266862578e-05</v>
      </c>
      <c r="IJ101">
        <v>-3</v>
      </c>
      <c r="IK101">
        <v>1614</v>
      </c>
      <c r="IL101">
        <v>1</v>
      </c>
      <c r="IM101">
        <v>27</v>
      </c>
      <c r="IN101">
        <v>125.1</v>
      </c>
      <c r="IO101">
        <v>125.2</v>
      </c>
      <c r="IP101">
        <v>2.7478</v>
      </c>
      <c r="IQ101">
        <v>2.59766</v>
      </c>
      <c r="IR101">
        <v>1.54785</v>
      </c>
      <c r="IS101">
        <v>2.30103</v>
      </c>
      <c r="IT101">
        <v>1.34644</v>
      </c>
      <c r="IU101">
        <v>2.48291</v>
      </c>
      <c r="IV101">
        <v>38.4524</v>
      </c>
      <c r="IW101">
        <v>24.0262</v>
      </c>
      <c r="IX101">
        <v>18</v>
      </c>
      <c r="IY101">
        <v>501.073</v>
      </c>
      <c r="IZ101">
        <v>403.223</v>
      </c>
      <c r="JA101">
        <v>22.6471</v>
      </c>
      <c r="JB101">
        <v>28.1372</v>
      </c>
      <c r="JC101">
        <v>30</v>
      </c>
      <c r="JD101">
        <v>28.0396</v>
      </c>
      <c r="JE101">
        <v>27.9772</v>
      </c>
      <c r="JF101">
        <v>55.0273</v>
      </c>
      <c r="JG101">
        <v>24.9243</v>
      </c>
      <c r="JH101">
        <v>91.0539</v>
      </c>
      <c r="JI101">
        <v>22.6371</v>
      </c>
      <c r="JJ101">
        <v>1422.7</v>
      </c>
      <c r="JK101">
        <v>24.6334</v>
      </c>
      <c r="JL101">
        <v>102.071</v>
      </c>
      <c r="JM101">
        <v>102.456</v>
      </c>
    </row>
    <row r="102" spans="1:273">
      <c r="A102">
        <v>86</v>
      </c>
      <c r="B102">
        <v>1510789237.6</v>
      </c>
      <c r="C102">
        <v>517</v>
      </c>
      <c r="D102" t="s">
        <v>583</v>
      </c>
      <c r="E102" t="s">
        <v>584</v>
      </c>
      <c r="F102">
        <v>5</v>
      </c>
      <c r="G102" t="s">
        <v>405</v>
      </c>
      <c r="H102" t="s">
        <v>406</v>
      </c>
      <c r="I102">
        <v>1510789230.1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1449.09011513589</v>
      </c>
      <c r="AK102">
        <v>1424.67515151515</v>
      </c>
      <c r="AL102">
        <v>3.47082137560772</v>
      </c>
      <c r="AM102">
        <v>64.1108677016949</v>
      </c>
      <c r="AN102">
        <f>(AP102 - AO102 + DI102*1E3/(8.314*(DK102+273.15)) * AR102/DH102 * AQ102) * DH102/(100*CV102) * 1000/(1000 - AP102)</f>
        <v>0</v>
      </c>
      <c r="AO102">
        <v>24.5610826206736</v>
      </c>
      <c r="AP102">
        <v>25.2100654545455</v>
      </c>
      <c r="AQ102">
        <v>0.00142430693248679</v>
      </c>
      <c r="AR102">
        <v>117.015588663011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2.7</v>
      </c>
      <c r="CW102">
        <v>0.5</v>
      </c>
      <c r="CX102" t="s">
        <v>408</v>
      </c>
      <c r="CY102">
        <v>2</v>
      </c>
      <c r="CZ102" t="b">
        <v>1</v>
      </c>
      <c r="DA102">
        <v>1510789230.1</v>
      </c>
      <c r="DB102">
        <v>1364.95814814815</v>
      </c>
      <c r="DC102">
        <v>1397.22148148148</v>
      </c>
      <c r="DD102">
        <v>25.1701185185185</v>
      </c>
      <c r="DE102">
        <v>24.5512148148148</v>
      </c>
      <c r="DF102">
        <v>1352.97592592593</v>
      </c>
      <c r="DG102">
        <v>24.6376925925926</v>
      </c>
      <c r="DH102">
        <v>500.093851851852</v>
      </c>
      <c r="DI102">
        <v>90.8128777777778</v>
      </c>
      <c r="DJ102">
        <v>0.100010588888889</v>
      </c>
      <c r="DK102">
        <v>26.7822259259259</v>
      </c>
      <c r="DL102">
        <v>27.5541296296296</v>
      </c>
      <c r="DM102">
        <v>999.9</v>
      </c>
      <c r="DN102">
        <v>0</v>
      </c>
      <c r="DO102">
        <v>0</v>
      </c>
      <c r="DP102">
        <v>10003.4725925926</v>
      </c>
      <c r="DQ102">
        <v>0</v>
      </c>
      <c r="DR102">
        <v>3.29222</v>
      </c>
      <c r="DS102">
        <v>-32.2628</v>
      </c>
      <c r="DT102">
        <v>1400.20259259259</v>
      </c>
      <c r="DU102">
        <v>1432.38925925926</v>
      </c>
      <c r="DV102">
        <v>0.618897037037037</v>
      </c>
      <c r="DW102">
        <v>1397.22148148148</v>
      </c>
      <c r="DX102">
        <v>24.5512148148148</v>
      </c>
      <c r="DY102">
        <v>2.28576925925926</v>
      </c>
      <c r="DZ102">
        <v>2.22956481481482</v>
      </c>
      <c r="EA102">
        <v>19.576462962963</v>
      </c>
      <c r="EB102">
        <v>19.1763518518519</v>
      </c>
      <c r="EC102">
        <v>1999.99185185185</v>
      </c>
      <c r="ED102">
        <v>0.980001</v>
      </c>
      <c r="EE102">
        <v>0.0199989</v>
      </c>
      <c r="EF102">
        <v>0</v>
      </c>
      <c r="EG102">
        <v>2.21142222222222</v>
      </c>
      <c r="EH102">
        <v>0</v>
      </c>
      <c r="EI102">
        <v>5811.21333333333</v>
      </c>
      <c r="EJ102">
        <v>17300.0851851852</v>
      </c>
      <c r="EK102">
        <v>39.5</v>
      </c>
      <c r="EL102">
        <v>40</v>
      </c>
      <c r="EM102">
        <v>39.25</v>
      </c>
      <c r="EN102">
        <v>38.75</v>
      </c>
      <c r="EO102">
        <v>38.812</v>
      </c>
      <c r="EP102">
        <v>1959.99185185185</v>
      </c>
      <c r="EQ102">
        <v>40</v>
      </c>
      <c r="ER102">
        <v>0</v>
      </c>
      <c r="ES102">
        <v>1678812840.8</v>
      </c>
      <c r="ET102">
        <v>0</v>
      </c>
      <c r="EU102">
        <v>2.215348</v>
      </c>
      <c r="EV102">
        <v>0.0302384627092735</v>
      </c>
      <c r="EW102">
        <v>-6.18153845726579</v>
      </c>
      <c r="EX102">
        <v>5811.1976</v>
      </c>
      <c r="EY102">
        <v>15</v>
      </c>
      <c r="EZ102">
        <v>0</v>
      </c>
      <c r="FA102" t="s">
        <v>409</v>
      </c>
      <c r="FB102">
        <v>1510781724.6</v>
      </c>
      <c r="FC102">
        <v>1510781718.6</v>
      </c>
      <c r="FD102">
        <v>0</v>
      </c>
      <c r="FE102">
        <v>0.193</v>
      </c>
      <c r="FF102">
        <v>0.167</v>
      </c>
      <c r="FG102">
        <v>6.707</v>
      </c>
      <c r="FH102">
        <v>0.869</v>
      </c>
      <c r="FI102">
        <v>420</v>
      </c>
      <c r="FJ102">
        <v>32</v>
      </c>
      <c r="FK102">
        <v>0.3</v>
      </c>
      <c r="FL102">
        <v>0.13</v>
      </c>
      <c r="FM102">
        <v>0.62265395</v>
      </c>
      <c r="FN102">
        <v>0.0485905440900555</v>
      </c>
      <c r="FO102">
        <v>0.0198140874265634</v>
      </c>
      <c r="FP102">
        <v>1</v>
      </c>
      <c r="FQ102">
        <v>1</v>
      </c>
      <c r="FR102">
        <v>1</v>
      </c>
      <c r="FS102" t="s">
        <v>410</v>
      </c>
      <c r="FT102">
        <v>2.97189</v>
      </c>
      <c r="FU102">
        <v>2.75403</v>
      </c>
      <c r="FV102">
        <v>0.204581</v>
      </c>
      <c r="FW102">
        <v>0.208266</v>
      </c>
      <c r="FX102">
        <v>0.106768</v>
      </c>
      <c r="FY102">
        <v>0.106029</v>
      </c>
      <c r="FZ102">
        <v>30902</v>
      </c>
      <c r="GA102">
        <v>33500.7</v>
      </c>
      <c r="GB102">
        <v>35213.2</v>
      </c>
      <c r="GC102">
        <v>38382.1</v>
      </c>
      <c r="GD102">
        <v>44571.4</v>
      </c>
      <c r="GE102">
        <v>49544.2</v>
      </c>
      <c r="GF102">
        <v>55011.1</v>
      </c>
      <c r="GG102">
        <v>61546</v>
      </c>
      <c r="GH102">
        <v>1.9672</v>
      </c>
      <c r="GI102">
        <v>1.81443</v>
      </c>
      <c r="GJ102">
        <v>0.081975</v>
      </c>
      <c r="GK102">
        <v>0</v>
      </c>
      <c r="GL102">
        <v>26.1651</v>
      </c>
      <c r="GM102">
        <v>999.9</v>
      </c>
      <c r="GN102">
        <v>54.126</v>
      </c>
      <c r="GO102">
        <v>32.468</v>
      </c>
      <c r="GP102">
        <v>29.2256</v>
      </c>
      <c r="GQ102">
        <v>55.6002</v>
      </c>
      <c r="GR102">
        <v>48.2051</v>
      </c>
      <c r="GS102">
        <v>1</v>
      </c>
      <c r="GT102">
        <v>0.0769309</v>
      </c>
      <c r="GU102">
        <v>2.52872</v>
      </c>
      <c r="GV102">
        <v>20.0962</v>
      </c>
      <c r="GW102">
        <v>5.19767</v>
      </c>
      <c r="GX102">
        <v>12.0044</v>
      </c>
      <c r="GY102">
        <v>4.97535</v>
      </c>
      <c r="GZ102">
        <v>3.2935</v>
      </c>
      <c r="HA102">
        <v>9999</v>
      </c>
      <c r="HB102">
        <v>9999</v>
      </c>
      <c r="HC102">
        <v>9999</v>
      </c>
      <c r="HD102">
        <v>999.9</v>
      </c>
      <c r="HE102">
        <v>1.86356</v>
      </c>
      <c r="HF102">
        <v>1.86844</v>
      </c>
      <c r="HG102">
        <v>1.86819</v>
      </c>
      <c r="HH102">
        <v>1.86935</v>
      </c>
      <c r="HI102">
        <v>1.87014</v>
      </c>
      <c r="HJ102">
        <v>1.86618</v>
      </c>
      <c r="HK102">
        <v>1.86723</v>
      </c>
      <c r="HL102">
        <v>1.8686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12.11</v>
      </c>
      <c r="IA102">
        <v>0.5344</v>
      </c>
      <c r="IB102">
        <v>4.00718980108695</v>
      </c>
      <c r="IC102">
        <v>0.0057595372652325</v>
      </c>
      <c r="ID102">
        <v>9.86007892650461e-07</v>
      </c>
      <c r="IE102">
        <v>-6.54605500343952e-10</v>
      </c>
      <c r="IF102">
        <v>-0.00447537401453317</v>
      </c>
      <c r="IG102">
        <v>-0.0225030831772305</v>
      </c>
      <c r="IH102">
        <v>0.00251729176796863</v>
      </c>
      <c r="II102">
        <v>-2.92013266862578e-05</v>
      </c>
      <c r="IJ102">
        <v>-3</v>
      </c>
      <c r="IK102">
        <v>1614</v>
      </c>
      <c r="IL102">
        <v>1</v>
      </c>
      <c r="IM102">
        <v>27</v>
      </c>
      <c r="IN102">
        <v>125.2</v>
      </c>
      <c r="IO102">
        <v>125.3</v>
      </c>
      <c r="IP102">
        <v>2.771</v>
      </c>
      <c r="IQ102">
        <v>2.60254</v>
      </c>
      <c r="IR102">
        <v>1.54785</v>
      </c>
      <c r="IS102">
        <v>2.30103</v>
      </c>
      <c r="IT102">
        <v>1.34644</v>
      </c>
      <c r="IU102">
        <v>2.44751</v>
      </c>
      <c r="IV102">
        <v>38.4524</v>
      </c>
      <c r="IW102">
        <v>24.0262</v>
      </c>
      <c r="IX102">
        <v>18</v>
      </c>
      <c r="IY102">
        <v>501.25</v>
      </c>
      <c r="IZ102">
        <v>403.201</v>
      </c>
      <c r="JA102">
        <v>22.5928</v>
      </c>
      <c r="JB102">
        <v>28.1407</v>
      </c>
      <c r="JC102">
        <v>30</v>
      </c>
      <c r="JD102">
        <v>28.0427</v>
      </c>
      <c r="JE102">
        <v>27.98</v>
      </c>
      <c r="JF102">
        <v>55.493</v>
      </c>
      <c r="JG102">
        <v>24.6472</v>
      </c>
      <c r="JH102">
        <v>91.0539</v>
      </c>
      <c r="JI102">
        <v>22.5973</v>
      </c>
      <c r="JJ102">
        <v>1443.01</v>
      </c>
      <c r="JK102">
        <v>24.6608</v>
      </c>
      <c r="JL102">
        <v>102.071</v>
      </c>
      <c r="JM102">
        <v>102.455</v>
      </c>
    </row>
    <row r="103" spans="1:273">
      <c r="A103">
        <v>87</v>
      </c>
      <c r="B103">
        <v>1510789242.6</v>
      </c>
      <c r="C103">
        <v>522</v>
      </c>
      <c r="D103" t="s">
        <v>585</v>
      </c>
      <c r="E103" t="s">
        <v>586</v>
      </c>
      <c r="F103">
        <v>5</v>
      </c>
      <c r="G103" t="s">
        <v>405</v>
      </c>
      <c r="H103" t="s">
        <v>406</v>
      </c>
      <c r="I103">
        <v>1510789234.81429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1465.02011935232</v>
      </c>
      <c r="AK103">
        <v>1441.41587878788</v>
      </c>
      <c r="AL103">
        <v>3.34712002979868</v>
      </c>
      <c r="AM103">
        <v>64.1108677016949</v>
      </c>
      <c r="AN103">
        <f>(AP103 - AO103 + DI103*1E3/(8.314*(DK103+273.15)) * AR103/DH103 * AQ103) * DH103/(100*CV103) * 1000/(1000 - AP103)</f>
        <v>0</v>
      </c>
      <c r="AO103">
        <v>24.5862813566945</v>
      </c>
      <c r="AP103">
        <v>25.2297854545454</v>
      </c>
      <c r="AQ103">
        <v>0.000879932797640177</v>
      </c>
      <c r="AR103">
        <v>117.015588663011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2.7</v>
      </c>
      <c r="CW103">
        <v>0.5</v>
      </c>
      <c r="CX103" t="s">
        <v>408</v>
      </c>
      <c r="CY103">
        <v>2</v>
      </c>
      <c r="CZ103" t="b">
        <v>1</v>
      </c>
      <c r="DA103">
        <v>1510789234.81429</v>
      </c>
      <c r="DB103">
        <v>1380.85964285714</v>
      </c>
      <c r="DC103">
        <v>1412.70357142857</v>
      </c>
      <c r="DD103">
        <v>25.19805</v>
      </c>
      <c r="DE103">
        <v>24.5623571428571</v>
      </c>
      <c r="DF103">
        <v>1368.80142857143</v>
      </c>
      <c r="DG103">
        <v>24.6643392857143</v>
      </c>
      <c r="DH103">
        <v>500.090714285714</v>
      </c>
      <c r="DI103">
        <v>90.8131964285714</v>
      </c>
      <c r="DJ103">
        <v>0.0999852428571429</v>
      </c>
      <c r="DK103">
        <v>26.7620285714286</v>
      </c>
      <c r="DL103">
        <v>27.524725</v>
      </c>
      <c r="DM103">
        <v>999.9</v>
      </c>
      <c r="DN103">
        <v>0</v>
      </c>
      <c r="DO103">
        <v>0</v>
      </c>
      <c r="DP103">
        <v>10007.0246428571</v>
      </c>
      <c r="DQ103">
        <v>0</v>
      </c>
      <c r="DR103">
        <v>3.29073178571429</v>
      </c>
      <c r="DS103">
        <v>-31.8429714285714</v>
      </c>
      <c r="DT103">
        <v>1416.55464285714</v>
      </c>
      <c r="DU103">
        <v>1448.2775</v>
      </c>
      <c r="DV103">
        <v>0.635696714285714</v>
      </c>
      <c r="DW103">
        <v>1412.70357142857</v>
      </c>
      <c r="DX103">
        <v>24.5623571428571</v>
      </c>
      <c r="DY103">
        <v>2.28831357142857</v>
      </c>
      <c r="DZ103">
        <v>2.23058357142857</v>
      </c>
      <c r="EA103">
        <v>19.5943714285714</v>
      </c>
      <c r="EB103">
        <v>19.1836821428571</v>
      </c>
      <c r="EC103">
        <v>1999.99142857143</v>
      </c>
      <c r="ED103">
        <v>0.980001</v>
      </c>
      <c r="EE103">
        <v>0.0199989</v>
      </c>
      <c r="EF103">
        <v>0</v>
      </c>
      <c r="EG103">
        <v>2.22844642857143</v>
      </c>
      <c r="EH103">
        <v>0</v>
      </c>
      <c r="EI103">
        <v>5810.69857142857</v>
      </c>
      <c r="EJ103">
        <v>17300.0821428571</v>
      </c>
      <c r="EK103">
        <v>39.5044285714286</v>
      </c>
      <c r="EL103">
        <v>40</v>
      </c>
      <c r="EM103">
        <v>39.25</v>
      </c>
      <c r="EN103">
        <v>38.75</v>
      </c>
      <c r="EO103">
        <v>38.812</v>
      </c>
      <c r="EP103">
        <v>1959.99142857143</v>
      </c>
      <c r="EQ103">
        <v>40</v>
      </c>
      <c r="ER103">
        <v>0</v>
      </c>
      <c r="ES103">
        <v>1678812845.6</v>
      </c>
      <c r="ET103">
        <v>0</v>
      </c>
      <c r="EU103">
        <v>2.229984</v>
      </c>
      <c r="EV103">
        <v>0.170784611042295</v>
      </c>
      <c r="EW103">
        <v>-8.83769231391649</v>
      </c>
      <c r="EX103">
        <v>5810.6684</v>
      </c>
      <c r="EY103">
        <v>15</v>
      </c>
      <c r="EZ103">
        <v>0</v>
      </c>
      <c r="FA103" t="s">
        <v>409</v>
      </c>
      <c r="FB103">
        <v>1510781724.6</v>
      </c>
      <c r="FC103">
        <v>1510781718.6</v>
      </c>
      <c r="FD103">
        <v>0</v>
      </c>
      <c r="FE103">
        <v>0.193</v>
      </c>
      <c r="FF103">
        <v>0.167</v>
      </c>
      <c r="FG103">
        <v>6.707</v>
      </c>
      <c r="FH103">
        <v>0.869</v>
      </c>
      <c r="FI103">
        <v>420</v>
      </c>
      <c r="FJ103">
        <v>32</v>
      </c>
      <c r="FK103">
        <v>0.3</v>
      </c>
      <c r="FL103">
        <v>0.13</v>
      </c>
      <c r="FM103">
        <v>0.624549875</v>
      </c>
      <c r="FN103">
        <v>0.20927852532833</v>
      </c>
      <c r="FO103">
        <v>0.0216605668545256</v>
      </c>
      <c r="FP103">
        <v>1</v>
      </c>
      <c r="FQ103">
        <v>1</v>
      </c>
      <c r="FR103">
        <v>1</v>
      </c>
      <c r="FS103" t="s">
        <v>410</v>
      </c>
      <c r="FT103">
        <v>2.97193</v>
      </c>
      <c r="FU103">
        <v>2.75406</v>
      </c>
      <c r="FV103">
        <v>0.206029</v>
      </c>
      <c r="FW103">
        <v>0.209727</v>
      </c>
      <c r="FX103">
        <v>0.106826</v>
      </c>
      <c r="FY103">
        <v>0.106144</v>
      </c>
      <c r="FZ103">
        <v>30845.7</v>
      </c>
      <c r="GA103">
        <v>33438.5</v>
      </c>
      <c r="GB103">
        <v>35213.2</v>
      </c>
      <c r="GC103">
        <v>38381.6</v>
      </c>
      <c r="GD103">
        <v>44568.4</v>
      </c>
      <c r="GE103">
        <v>49537.4</v>
      </c>
      <c r="GF103">
        <v>55011</v>
      </c>
      <c r="GG103">
        <v>61545.5</v>
      </c>
      <c r="GH103">
        <v>1.96693</v>
      </c>
      <c r="GI103">
        <v>1.81453</v>
      </c>
      <c r="GJ103">
        <v>0.0801422</v>
      </c>
      <c r="GK103">
        <v>0</v>
      </c>
      <c r="GL103">
        <v>26.1651</v>
      </c>
      <c r="GM103">
        <v>999.9</v>
      </c>
      <c r="GN103">
        <v>54.126</v>
      </c>
      <c r="GO103">
        <v>32.448</v>
      </c>
      <c r="GP103">
        <v>29.1916</v>
      </c>
      <c r="GQ103">
        <v>55.3402</v>
      </c>
      <c r="GR103">
        <v>48.3854</v>
      </c>
      <c r="GS103">
        <v>1</v>
      </c>
      <c r="GT103">
        <v>0.0767759</v>
      </c>
      <c r="GU103">
        <v>2.35958</v>
      </c>
      <c r="GV103">
        <v>20.0989</v>
      </c>
      <c r="GW103">
        <v>5.19767</v>
      </c>
      <c r="GX103">
        <v>12.0046</v>
      </c>
      <c r="GY103">
        <v>4.97505</v>
      </c>
      <c r="GZ103">
        <v>3.2936</v>
      </c>
      <c r="HA103">
        <v>9999</v>
      </c>
      <c r="HB103">
        <v>9999</v>
      </c>
      <c r="HC103">
        <v>9999</v>
      </c>
      <c r="HD103">
        <v>999.9</v>
      </c>
      <c r="HE103">
        <v>1.86356</v>
      </c>
      <c r="HF103">
        <v>1.86844</v>
      </c>
      <c r="HG103">
        <v>1.86817</v>
      </c>
      <c r="HH103">
        <v>1.86935</v>
      </c>
      <c r="HI103">
        <v>1.87012</v>
      </c>
      <c r="HJ103">
        <v>1.86618</v>
      </c>
      <c r="HK103">
        <v>1.86722</v>
      </c>
      <c r="HL103">
        <v>1.86859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12.18</v>
      </c>
      <c r="IA103">
        <v>0.5353</v>
      </c>
      <c r="IB103">
        <v>4.00718980108695</v>
      </c>
      <c r="IC103">
        <v>0.0057595372652325</v>
      </c>
      <c r="ID103">
        <v>9.86007892650461e-07</v>
      </c>
      <c r="IE103">
        <v>-6.54605500343952e-10</v>
      </c>
      <c r="IF103">
        <v>-0.00447537401453317</v>
      </c>
      <c r="IG103">
        <v>-0.0225030831772305</v>
      </c>
      <c r="IH103">
        <v>0.00251729176796863</v>
      </c>
      <c r="II103">
        <v>-2.92013266862578e-05</v>
      </c>
      <c r="IJ103">
        <v>-3</v>
      </c>
      <c r="IK103">
        <v>1614</v>
      </c>
      <c r="IL103">
        <v>1</v>
      </c>
      <c r="IM103">
        <v>27</v>
      </c>
      <c r="IN103">
        <v>125.3</v>
      </c>
      <c r="IO103">
        <v>125.4</v>
      </c>
      <c r="IP103">
        <v>2.79907</v>
      </c>
      <c r="IQ103">
        <v>2.6123</v>
      </c>
      <c r="IR103">
        <v>1.54785</v>
      </c>
      <c r="IS103">
        <v>2.30103</v>
      </c>
      <c r="IT103">
        <v>1.34644</v>
      </c>
      <c r="IU103">
        <v>2.35596</v>
      </c>
      <c r="IV103">
        <v>38.4524</v>
      </c>
      <c r="IW103">
        <v>24.0175</v>
      </c>
      <c r="IX103">
        <v>18</v>
      </c>
      <c r="IY103">
        <v>501.094</v>
      </c>
      <c r="IZ103">
        <v>403.278</v>
      </c>
      <c r="JA103">
        <v>22.5631</v>
      </c>
      <c r="JB103">
        <v>28.1444</v>
      </c>
      <c r="JC103">
        <v>29.9999</v>
      </c>
      <c r="JD103">
        <v>28.0457</v>
      </c>
      <c r="JE103">
        <v>27.9831</v>
      </c>
      <c r="JF103">
        <v>56.0462</v>
      </c>
      <c r="JG103">
        <v>24.6472</v>
      </c>
      <c r="JH103">
        <v>91.0539</v>
      </c>
      <c r="JI103">
        <v>22.5931</v>
      </c>
      <c r="JJ103">
        <v>1456.46</v>
      </c>
      <c r="JK103">
        <v>24.6753</v>
      </c>
      <c r="JL103">
        <v>102.071</v>
      </c>
      <c r="JM103">
        <v>102.455</v>
      </c>
    </row>
    <row r="104" spans="1:273">
      <c r="A104">
        <v>88</v>
      </c>
      <c r="B104">
        <v>1510789247.6</v>
      </c>
      <c r="C104">
        <v>527</v>
      </c>
      <c r="D104" t="s">
        <v>587</v>
      </c>
      <c r="E104" t="s">
        <v>588</v>
      </c>
      <c r="F104">
        <v>5</v>
      </c>
      <c r="G104" t="s">
        <v>405</v>
      </c>
      <c r="H104" t="s">
        <v>406</v>
      </c>
      <c r="I104">
        <v>1510789240.1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1482.34514511285</v>
      </c>
      <c r="AK104">
        <v>1458.44151515152</v>
      </c>
      <c r="AL104">
        <v>3.4194759641025</v>
      </c>
      <c r="AM104">
        <v>64.1108677016949</v>
      </c>
      <c r="AN104">
        <f>(AP104 - AO104 + DI104*1E3/(8.314*(DK104+273.15)) * AR104/DH104 * AQ104) * DH104/(100*CV104) * 1000/(1000 - AP104)</f>
        <v>0</v>
      </c>
      <c r="AO104">
        <v>24.6196994265377</v>
      </c>
      <c r="AP104">
        <v>25.2626278787879</v>
      </c>
      <c r="AQ104">
        <v>0.00716788549162557</v>
      </c>
      <c r="AR104">
        <v>117.015588663011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2.7</v>
      </c>
      <c r="CW104">
        <v>0.5</v>
      </c>
      <c r="CX104" t="s">
        <v>408</v>
      </c>
      <c r="CY104">
        <v>2</v>
      </c>
      <c r="CZ104" t="b">
        <v>1</v>
      </c>
      <c r="DA104">
        <v>1510789240.1</v>
      </c>
      <c r="DB104">
        <v>1398.5037037037</v>
      </c>
      <c r="DC104">
        <v>1430.11777777778</v>
      </c>
      <c r="DD104">
        <v>25.2240296296296</v>
      </c>
      <c r="DE104">
        <v>24.5833407407407</v>
      </c>
      <c r="DF104">
        <v>1386.36148148148</v>
      </c>
      <c r="DG104">
        <v>24.6891185185185</v>
      </c>
      <c r="DH104">
        <v>500.079888888889</v>
      </c>
      <c r="DI104">
        <v>90.8137777777778</v>
      </c>
      <c r="DJ104">
        <v>0.0999542407407407</v>
      </c>
      <c r="DK104">
        <v>26.7420444444444</v>
      </c>
      <c r="DL104">
        <v>27.4972777777778</v>
      </c>
      <c r="DM104">
        <v>999.9</v>
      </c>
      <c r="DN104">
        <v>0</v>
      </c>
      <c r="DO104">
        <v>0</v>
      </c>
      <c r="DP104">
        <v>10010.6611111111</v>
      </c>
      <c r="DQ104">
        <v>0</v>
      </c>
      <c r="DR104">
        <v>3.29237333333333</v>
      </c>
      <c r="DS104">
        <v>-31.613362962963</v>
      </c>
      <c r="DT104">
        <v>1434.69222222222</v>
      </c>
      <c r="DU104">
        <v>1466.16148148148</v>
      </c>
      <c r="DV104">
        <v>0.640690074074074</v>
      </c>
      <c r="DW104">
        <v>1430.11777777778</v>
      </c>
      <c r="DX104">
        <v>24.5833407407407</v>
      </c>
      <c r="DY104">
        <v>2.29068777777778</v>
      </c>
      <c r="DZ104">
        <v>2.2325037037037</v>
      </c>
      <c r="EA104">
        <v>19.6110703703704</v>
      </c>
      <c r="EB104">
        <v>19.1974851851852</v>
      </c>
      <c r="EC104">
        <v>1999.99851851852</v>
      </c>
      <c r="ED104">
        <v>0.980001111111111</v>
      </c>
      <c r="EE104">
        <v>0.0199987814814815</v>
      </c>
      <c r="EF104">
        <v>0</v>
      </c>
      <c r="EG104">
        <v>2.20639259259259</v>
      </c>
      <c r="EH104">
        <v>0</v>
      </c>
      <c r="EI104">
        <v>5809.78296296296</v>
      </c>
      <c r="EJ104">
        <v>17300.1518518518</v>
      </c>
      <c r="EK104">
        <v>39.5068888888889</v>
      </c>
      <c r="EL104">
        <v>40</v>
      </c>
      <c r="EM104">
        <v>39.25</v>
      </c>
      <c r="EN104">
        <v>38.75</v>
      </c>
      <c r="EO104">
        <v>38.812</v>
      </c>
      <c r="EP104">
        <v>1959.99851851852</v>
      </c>
      <c r="EQ104">
        <v>40</v>
      </c>
      <c r="ER104">
        <v>0</v>
      </c>
      <c r="ES104">
        <v>1678812851</v>
      </c>
      <c r="ET104">
        <v>0</v>
      </c>
      <c r="EU104">
        <v>2.21768461538462</v>
      </c>
      <c r="EV104">
        <v>-0.209114532657855</v>
      </c>
      <c r="EW104">
        <v>-10.8095726178655</v>
      </c>
      <c r="EX104">
        <v>5809.76769230769</v>
      </c>
      <c r="EY104">
        <v>15</v>
      </c>
      <c r="EZ104">
        <v>0</v>
      </c>
      <c r="FA104" t="s">
        <v>409</v>
      </c>
      <c r="FB104">
        <v>1510781724.6</v>
      </c>
      <c r="FC104">
        <v>1510781718.6</v>
      </c>
      <c r="FD104">
        <v>0</v>
      </c>
      <c r="FE104">
        <v>0.193</v>
      </c>
      <c r="FF104">
        <v>0.167</v>
      </c>
      <c r="FG104">
        <v>6.707</v>
      </c>
      <c r="FH104">
        <v>0.869</v>
      </c>
      <c r="FI104">
        <v>420</v>
      </c>
      <c r="FJ104">
        <v>32</v>
      </c>
      <c r="FK104">
        <v>0.3</v>
      </c>
      <c r="FL104">
        <v>0.13</v>
      </c>
      <c r="FM104">
        <v>0.635342875</v>
      </c>
      <c r="FN104">
        <v>0.0586219024390224</v>
      </c>
      <c r="FO104">
        <v>0.0119379844052241</v>
      </c>
      <c r="FP104">
        <v>1</v>
      </c>
      <c r="FQ104">
        <v>1</v>
      </c>
      <c r="FR104">
        <v>1</v>
      </c>
      <c r="FS104" t="s">
        <v>410</v>
      </c>
      <c r="FT104">
        <v>2.97178</v>
      </c>
      <c r="FU104">
        <v>2.75372</v>
      </c>
      <c r="FV104">
        <v>0.20749</v>
      </c>
      <c r="FW104">
        <v>0.211142</v>
      </c>
      <c r="FX104">
        <v>0.106923</v>
      </c>
      <c r="FY104">
        <v>0.106202</v>
      </c>
      <c r="FZ104">
        <v>30789</v>
      </c>
      <c r="GA104">
        <v>33378.6</v>
      </c>
      <c r="GB104">
        <v>35213.2</v>
      </c>
      <c r="GC104">
        <v>38381.6</v>
      </c>
      <c r="GD104">
        <v>44563.6</v>
      </c>
      <c r="GE104">
        <v>49533.8</v>
      </c>
      <c r="GF104">
        <v>55011</v>
      </c>
      <c r="GG104">
        <v>61545</v>
      </c>
      <c r="GH104">
        <v>1.96703</v>
      </c>
      <c r="GI104">
        <v>1.81467</v>
      </c>
      <c r="GJ104">
        <v>0.0802055</v>
      </c>
      <c r="GK104">
        <v>0</v>
      </c>
      <c r="GL104">
        <v>26.1629</v>
      </c>
      <c r="GM104">
        <v>999.9</v>
      </c>
      <c r="GN104">
        <v>54.126</v>
      </c>
      <c r="GO104">
        <v>32.468</v>
      </c>
      <c r="GP104">
        <v>29.2244</v>
      </c>
      <c r="GQ104">
        <v>55.6502</v>
      </c>
      <c r="GR104">
        <v>48.3854</v>
      </c>
      <c r="GS104">
        <v>1</v>
      </c>
      <c r="GT104">
        <v>0.075846</v>
      </c>
      <c r="GU104">
        <v>0.475438</v>
      </c>
      <c r="GV104">
        <v>20.1053</v>
      </c>
      <c r="GW104">
        <v>5.19767</v>
      </c>
      <c r="GX104">
        <v>12.0049</v>
      </c>
      <c r="GY104">
        <v>4.9751</v>
      </c>
      <c r="GZ104">
        <v>3.29353</v>
      </c>
      <c r="HA104">
        <v>9999</v>
      </c>
      <c r="HB104">
        <v>9999</v>
      </c>
      <c r="HC104">
        <v>9999</v>
      </c>
      <c r="HD104">
        <v>999.9</v>
      </c>
      <c r="HE104">
        <v>1.86356</v>
      </c>
      <c r="HF104">
        <v>1.86844</v>
      </c>
      <c r="HG104">
        <v>1.86818</v>
      </c>
      <c r="HH104">
        <v>1.86935</v>
      </c>
      <c r="HI104">
        <v>1.87013</v>
      </c>
      <c r="HJ104">
        <v>1.86619</v>
      </c>
      <c r="HK104">
        <v>1.86722</v>
      </c>
      <c r="HL104">
        <v>1.8686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12.26</v>
      </c>
      <c r="IA104">
        <v>0.5369</v>
      </c>
      <c r="IB104">
        <v>4.00718980108695</v>
      </c>
      <c r="IC104">
        <v>0.0057595372652325</v>
      </c>
      <c r="ID104">
        <v>9.86007892650461e-07</v>
      </c>
      <c r="IE104">
        <v>-6.54605500343952e-10</v>
      </c>
      <c r="IF104">
        <v>-0.00447537401453317</v>
      </c>
      <c r="IG104">
        <v>-0.0225030831772305</v>
      </c>
      <c r="IH104">
        <v>0.00251729176796863</v>
      </c>
      <c r="II104">
        <v>-2.92013266862578e-05</v>
      </c>
      <c r="IJ104">
        <v>-3</v>
      </c>
      <c r="IK104">
        <v>1614</v>
      </c>
      <c r="IL104">
        <v>1</v>
      </c>
      <c r="IM104">
        <v>27</v>
      </c>
      <c r="IN104">
        <v>125.4</v>
      </c>
      <c r="IO104">
        <v>125.5</v>
      </c>
      <c r="IP104">
        <v>2.82227</v>
      </c>
      <c r="IQ104">
        <v>2.6062</v>
      </c>
      <c r="IR104">
        <v>1.54785</v>
      </c>
      <c r="IS104">
        <v>2.30103</v>
      </c>
      <c r="IT104">
        <v>1.34644</v>
      </c>
      <c r="IU104">
        <v>2.36694</v>
      </c>
      <c r="IV104">
        <v>38.4524</v>
      </c>
      <c r="IW104">
        <v>24.0262</v>
      </c>
      <c r="IX104">
        <v>18</v>
      </c>
      <c r="IY104">
        <v>501.191</v>
      </c>
      <c r="IZ104">
        <v>403.382</v>
      </c>
      <c r="JA104">
        <v>22.6182</v>
      </c>
      <c r="JB104">
        <v>28.1479</v>
      </c>
      <c r="JC104">
        <v>29.9993</v>
      </c>
      <c r="JD104">
        <v>28.0492</v>
      </c>
      <c r="JE104">
        <v>27.9859</v>
      </c>
      <c r="JF104">
        <v>56.5151</v>
      </c>
      <c r="JG104">
        <v>24.6472</v>
      </c>
      <c r="JH104">
        <v>91.0539</v>
      </c>
      <c r="JI104">
        <v>23.213</v>
      </c>
      <c r="JJ104">
        <v>1476.68</v>
      </c>
      <c r="JK104">
        <v>24.5975</v>
      </c>
      <c r="JL104">
        <v>102.071</v>
      </c>
      <c r="JM104">
        <v>102.454</v>
      </c>
    </row>
    <row r="105" spans="1:273">
      <c r="A105">
        <v>89</v>
      </c>
      <c r="B105">
        <v>1510789252.6</v>
      </c>
      <c r="C105">
        <v>532</v>
      </c>
      <c r="D105" t="s">
        <v>589</v>
      </c>
      <c r="E105" t="s">
        <v>590</v>
      </c>
      <c r="F105">
        <v>5</v>
      </c>
      <c r="G105" t="s">
        <v>405</v>
      </c>
      <c r="H105" t="s">
        <v>406</v>
      </c>
      <c r="I105">
        <v>1510789244.81429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1499.11015919497</v>
      </c>
      <c r="AK105">
        <v>1475.34672727273</v>
      </c>
      <c r="AL105">
        <v>3.37524355744915</v>
      </c>
      <c r="AM105">
        <v>64.1108677016949</v>
      </c>
      <c r="AN105">
        <f>(AP105 - AO105 + DI105*1E3/(8.314*(DK105+273.15)) * AR105/DH105 * AQ105) * DH105/(100*CV105) * 1000/(1000 - AP105)</f>
        <v>0</v>
      </c>
      <c r="AO105">
        <v>24.6246310923232</v>
      </c>
      <c r="AP105">
        <v>25.3582345454545</v>
      </c>
      <c r="AQ105">
        <v>0.0276751963532315</v>
      </c>
      <c r="AR105">
        <v>117.015588663011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2.7</v>
      </c>
      <c r="CW105">
        <v>0.5</v>
      </c>
      <c r="CX105" t="s">
        <v>408</v>
      </c>
      <c r="CY105">
        <v>2</v>
      </c>
      <c r="CZ105" t="b">
        <v>1</v>
      </c>
      <c r="DA105">
        <v>1510789244.81429</v>
      </c>
      <c r="DB105">
        <v>1414.03214285714</v>
      </c>
      <c r="DC105">
        <v>1445.50035714286</v>
      </c>
      <c r="DD105">
        <v>25.2577392857143</v>
      </c>
      <c r="DE105">
        <v>24.6027928571429</v>
      </c>
      <c r="DF105">
        <v>1401.81678571429</v>
      </c>
      <c r="DG105">
        <v>24.721275</v>
      </c>
      <c r="DH105">
        <v>500.093178571429</v>
      </c>
      <c r="DI105">
        <v>90.8132857142857</v>
      </c>
      <c r="DJ105">
        <v>0.100039282142857</v>
      </c>
      <c r="DK105">
        <v>26.7290142857143</v>
      </c>
      <c r="DL105">
        <v>27.4795392857143</v>
      </c>
      <c r="DM105">
        <v>999.9</v>
      </c>
      <c r="DN105">
        <v>0</v>
      </c>
      <c r="DO105">
        <v>0</v>
      </c>
      <c r="DP105">
        <v>10001.1782142857</v>
      </c>
      <c r="DQ105">
        <v>0</v>
      </c>
      <c r="DR105">
        <v>3.29570571428571</v>
      </c>
      <c r="DS105">
        <v>-31.4675928571429</v>
      </c>
      <c r="DT105">
        <v>1450.6725</v>
      </c>
      <c r="DU105">
        <v>1481.96035714286</v>
      </c>
      <c r="DV105">
        <v>0.654937642857143</v>
      </c>
      <c r="DW105">
        <v>1445.50035714286</v>
      </c>
      <c r="DX105">
        <v>24.6027928571429</v>
      </c>
      <c r="DY105">
        <v>2.2937375</v>
      </c>
      <c r="DZ105">
        <v>2.23425964285714</v>
      </c>
      <c r="EA105">
        <v>19.632475</v>
      </c>
      <c r="EB105">
        <v>19.2100964285714</v>
      </c>
      <c r="EC105">
        <v>1999.99714285714</v>
      </c>
      <c r="ED105">
        <v>0.980001107142857</v>
      </c>
      <c r="EE105">
        <v>0.0199987857142857</v>
      </c>
      <c r="EF105">
        <v>0</v>
      </c>
      <c r="EG105">
        <v>2.17726785714286</v>
      </c>
      <c r="EH105">
        <v>0</v>
      </c>
      <c r="EI105">
        <v>5808.92035714286</v>
      </c>
      <c r="EJ105">
        <v>17300.1214285714</v>
      </c>
      <c r="EK105">
        <v>39.5088571428571</v>
      </c>
      <c r="EL105">
        <v>40</v>
      </c>
      <c r="EM105">
        <v>39.25</v>
      </c>
      <c r="EN105">
        <v>38.75</v>
      </c>
      <c r="EO105">
        <v>38.812</v>
      </c>
      <c r="EP105">
        <v>1959.99714285714</v>
      </c>
      <c r="EQ105">
        <v>40</v>
      </c>
      <c r="ER105">
        <v>0</v>
      </c>
      <c r="ES105">
        <v>1678812855.8</v>
      </c>
      <c r="ET105">
        <v>0</v>
      </c>
      <c r="EU105">
        <v>2.18050384615385</v>
      </c>
      <c r="EV105">
        <v>-0.348263246102421</v>
      </c>
      <c r="EW105">
        <v>-12.2844444398557</v>
      </c>
      <c r="EX105">
        <v>5808.85615384615</v>
      </c>
      <c r="EY105">
        <v>15</v>
      </c>
      <c r="EZ105">
        <v>0</v>
      </c>
      <c r="FA105" t="s">
        <v>409</v>
      </c>
      <c r="FB105">
        <v>1510781724.6</v>
      </c>
      <c r="FC105">
        <v>1510781718.6</v>
      </c>
      <c r="FD105">
        <v>0</v>
      </c>
      <c r="FE105">
        <v>0.193</v>
      </c>
      <c r="FF105">
        <v>0.167</v>
      </c>
      <c r="FG105">
        <v>6.707</v>
      </c>
      <c r="FH105">
        <v>0.869</v>
      </c>
      <c r="FI105">
        <v>420</v>
      </c>
      <c r="FJ105">
        <v>32</v>
      </c>
      <c r="FK105">
        <v>0.3</v>
      </c>
      <c r="FL105">
        <v>0.13</v>
      </c>
      <c r="FM105">
        <v>0.650544425</v>
      </c>
      <c r="FN105">
        <v>0.140334923076922</v>
      </c>
      <c r="FO105">
        <v>0.0237600251219222</v>
      </c>
      <c r="FP105">
        <v>1</v>
      </c>
      <c r="FQ105">
        <v>1</v>
      </c>
      <c r="FR105">
        <v>1</v>
      </c>
      <c r="FS105" t="s">
        <v>410</v>
      </c>
      <c r="FT105">
        <v>2.97204</v>
      </c>
      <c r="FU105">
        <v>2.75384</v>
      </c>
      <c r="FV105">
        <v>0.208927</v>
      </c>
      <c r="FW105">
        <v>0.212633</v>
      </c>
      <c r="FX105">
        <v>0.107228</v>
      </c>
      <c r="FY105">
        <v>0.106212</v>
      </c>
      <c r="FZ105">
        <v>30733</v>
      </c>
      <c r="GA105">
        <v>33315.7</v>
      </c>
      <c r="GB105">
        <v>35213</v>
      </c>
      <c r="GC105">
        <v>38381.9</v>
      </c>
      <c r="GD105">
        <v>44548.1</v>
      </c>
      <c r="GE105">
        <v>49533.9</v>
      </c>
      <c r="GF105">
        <v>55011</v>
      </c>
      <c r="GG105">
        <v>61545.7</v>
      </c>
      <c r="GH105">
        <v>1.9673</v>
      </c>
      <c r="GI105">
        <v>1.81445</v>
      </c>
      <c r="GJ105">
        <v>0.0795983</v>
      </c>
      <c r="GK105">
        <v>0</v>
      </c>
      <c r="GL105">
        <v>26.1615</v>
      </c>
      <c r="GM105">
        <v>999.9</v>
      </c>
      <c r="GN105">
        <v>54.126</v>
      </c>
      <c r="GO105">
        <v>32.468</v>
      </c>
      <c r="GP105">
        <v>29.2219</v>
      </c>
      <c r="GQ105">
        <v>56.2902</v>
      </c>
      <c r="GR105">
        <v>47.8726</v>
      </c>
      <c r="GS105">
        <v>1</v>
      </c>
      <c r="GT105">
        <v>0.0725661</v>
      </c>
      <c r="GU105">
        <v>0.650858</v>
      </c>
      <c r="GV105">
        <v>20.1134</v>
      </c>
      <c r="GW105">
        <v>5.19677</v>
      </c>
      <c r="GX105">
        <v>12.0044</v>
      </c>
      <c r="GY105">
        <v>4.97495</v>
      </c>
      <c r="GZ105">
        <v>3.29353</v>
      </c>
      <c r="HA105">
        <v>9999</v>
      </c>
      <c r="HB105">
        <v>9999</v>
      </c>
      <c r="HC105">
        <v>9999</v>
      </c>
      <c r="HD105">
        <v>999.9</v>
      </c>
      <c r="HE105">
        <v>1.86356</v>
      </c>
      <c r="HF105">
        <v>1.86844</v>
      </c>
      <c r="HG105">
        <v>1.86819</v>
      </c>
      <c r="HH105">
        <v>1.86935</v>
      </c>
      <c r="HI105">
        <v>1.87012</v>
      </c>
      <c r="HJ105">
        <v>1.8662</v>
      </c>
      <c r="HK105">
        <v>1.86723</v>
      </c>
      <c r="HL105">
        <v>1.86859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12.33</v>
      </c>
      <c r="IA105">
        <v>0.5418</v>
      </c>
      <c r="IB105">
        <v>4.00718980108695</v>
      </c>
      <c r="IC105">
        <v>0.0057595372652325</v>
      </c>
      <c r="ID105">
        <v>9.86007892650461e-07</v>
      </c>
      <c r="IE105">
        <v>-6.54605500343952e-10</v>
      </c>
      <c r="IF105">
        <v>-0.00447537401453317</v>
      </c>
      <c r="IG105">
        <v>-0.0225030831772305</v>
      </c>
      <c r="IH105">
        <v>0.00251729176796863</v>
      </c>
      <c r="II105">
        <v>-2.92013266862578e-05</v>
      </c>
      <c r="IJ105">
        <v>-3</v>
      </c>
      <c r="IK105">
        <v>1614</v>
      </c>
      <c r="IL105">
        <v>1</v>
      </c>
      <c r="IM105">
        <v>27</v>
      </c>
      <c r="IN105">
        <v>125.5</v>
      </c>
      <c r="IO105">
        <v>125.6</v>
      </c>
      <c r="IP105">
        <v>2.84912</v>
      </c>
      <c r="IQ105">
        <v>2.59277</v>
      </c>
      <c r="IR105">
        <v>1.54785</v>
      </c>
      <c r="IS105">
        <v>2.30103</v>
      </c>
      <c r="IT105">
        <v>1.34644</v>
      </c>
      <c r="IU105">
        <v>2.45117</v>
      </c>
      <c r="IV105">
        <v>38.4524</v>
      </c>
      <c r="IW105">
        <v>24.035</v>
      </c>
      <c r="IX105">
        <v>18</v>
      </c>
      <c r="IY105">
        <v>501.402</v>
      </c>
      <c r="IZ105">
        <v>403.281</v>
      </c>
      <c r="JA105">
        <v>23.1956</v>
      </c>
      <c r="JB105">
        <v>28.151</v>
      </c>
      <c r="JC105">
        <v>29.9981</v>
      </c>
      <c r="JD105">
        <v>28.0523</v>
      </c>
      <c r="JE105">
        <v>27.9896</v>
      </c>
      <c r="JF105">
        <v>57.0699</v>
      </c>
      <c r="JG105">
        <v>24.9358</v>
      </c>
      <c r="JH105">
        <v>91.0539</v>
      </c>
      <c r="JI105">
        <v>23.2299</v>
      </c>
      <c r="JJ105">
        <v>1490.14</v>
      </c>
      <c r="JK105">
        <v>24.3551</v>
      </c>
      <c r="JL105">
        <v>102.071</v>
      </c>
      <c r="JM105">
        <v>102.455</v>
      </c>
    </row>
    <row r="106" spans="1:273">
      <c r="A106">
        <v>90</v>
      </c>
      <c r="B106">
        <v>1510789257.6</v>
      </c>
      <c r="C106">
        <v>537</v>
      </c>
      <c r="D106" t="s">
        <v>591</v>
      </c>
      <c r="E106" t="s">
        <v>592</v>
      </c>
      <c r="F106">
        <v>5</v>
      </c>
      <c r="G106" t="s">
        <v>405</v>
      </c>
      <c r="H106" t="s">
        <v>406</v>
      </c>
      <c r="I106">
        <v>1510789250.1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1517.11128898323</v>
      </c>
      <c r="AK106">
        <v>1492.84587878788</v>
      </c>
      <c r="AL106">
        <v>3.51437058295214</v>
      </c>
      <c r="AM106">
        <v>64.1108677016949</v>
      </c>
      <c r="AN106">
        <f>(AP106 - AO106 + DI106*1E3/(8.314*(DK106+273.15)) * AR106/DH106 * AQ106) * DH106/(100*CV106) * 1000/(1000 - AP106)</f>
        <v>0</v>
      </c>
      <c r="AO106">
        <v>24.579369803615</v>
      </c>
      <c r="AP106">
        <v>25.4602139393939</v>
      </c>
      <c r="AQ106">
        <v>0.0129895008535402</v>
      </c>
      <c r="AR106">
        <v>117.015588663011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2.7</v>
      </c>
      <c r="CW106">
        <v>0.5</v>
      </c>
      <c r="CX106" t="s">
        <v>408</v>
      </c>
      <c r="CY106">
        <v>2</v>
      </c>
      <c r="CZ106" t="b">
        <v>1</v>
      </c>
      <c r="DA106">
        <v>1510789250.1</v>
      </c>
      <c r="DB106">
        <v>1431.46888888889</v>
      </c>
      <c r="DC106">
        <v>1463.31481481482</v>
      </c>
      <c r="DD106">
        <v>25.3286296296296</v>
      </c>
      <c r="DE106">
        <v>24.6142296296296</v>
      </c>
      <c r="DF106">
        <v>1419.17333333333</v>
      </c>
      <c r="DG106">
        <v>24.7888925925926</v>
      </c>
      <c r="DH106">
        <v>500.075</v>
      </c>
      <c r="DI106">
        <v>90.8128259259259</v>
      </c>
      <c r="DJ106">
        <v>0.100010855555556</v>
      </c>
      <c r="DK106">
        <v>26.724462962963</v>
      </c>
      <c r="DL106">
        <v>27.4727777777778</v>
      </c>
      <c r="DM106">
        <v>999.9</v>
      </c>
      <c r="DN106">
        <v>0</v>
      </c>
      <c r="DO106">
        <v>0</v>
      </c>
      <c r="DP106">
        <v>9991.90148148148</v>
      </c>
      <c r="DQ106">
        <v>0</v>
      </c>
      <c r="DR106">
        <v>3.30146407407407</v>
      </c>
      <c r="DS106">
        <v>-31.8459888888889</v>
      </c>
      <c r="DT106">
        <v>1468.66925925926</v>
      </c>
      <c r="DU106">
        <v>1500.24074074074</v>
      </c>
      <c r="DV106">
        <v>0.714387185185185</v>
      </c>
      <c r="DW106">
        <v>1463.31481481482</v>
      </c>
      <c r="DX106">
        <v>24.6142296296296</v>
      </c>
      <c r="DY106">
        <v>2.30016481481481</v>
      </c>
      <c r="DZ106">
        <v>2.23528888888889</v>
      </c>
      <c r="EA106">
        <v>19.6774925925926</v>
      </c>
      <c r="EB106">
        <v>19.2174851851852</v>
      </c>
      <c r="EC106">
        <v>1999.99740740741</v>
      </c>
      <c r="ED106">
        <v>0.980001111111111</v>
      </c>
      <c r="EE106">
        <v>0.0199987814814815</v>
      </c>
      <c r="EF106">
        <v>0</v>
      </c>
      <c r="EG106">
        <v>2.12072962962963</v>
      </c>
      <c r="EH106">
        <v>0</v>
      </c>
      <c r="EI106">
        <v>5807.67</v>
      </c>
      <c r="EJ106">
        <v>17300.1296296296</v>
      </c>
      <c r="EK106">
        <v>39.5206666666667</v>
      </c>
      <c r="EL106">
        <v>40</v>
      </c>
      <c r="EM106">
        <v>39.25</v>
      </c>
      <c r="EN106">
        <v>38.75</v>
      </c>
      <c r="EO106">
        <v>38.812</v>
      </c>
      <c r="EP106">
        <v>1959.99740740741</v>
      </c>
      <c r="EQ106">
        <v>40</v>
      </c>
      <c r="ER106">
        <v>0</v>
      </c>
      <c r="ES106">
        <v>1678812860.6</v>
      </c>
      <c r="ET106">
        <v>0</v>
      </c>
      <c r="EU106">
        <v>2.14613461538462</v>
      </c>
      <c r="EV106">
        <v>-0.363538462395581</v>
      </c>
      <c r="EW106">
        <v>-14.8434187807942</v>
      </c>
      <c r="EX106">
        <v>5807.70807692308</v>
      </c>
      <c r="EY106">
        <v>15</v>
      </c>
      <c r="EZ106">
        <v>0</v>
      </c>
      <c r="FA106" t="s">
        <v>409</v>
      </c>
      <c r="FB106">
        <v>1510781724.6</v>
      </c>
      <c r="FC106">
        <v>1510781718.6</v>
      </c>
      <c r="FD106">
        <v>0</v>
      </c>
      <c r="FE106">
        <v>0.193</v>
      </c>
      <c r="FF106">
        <v>0.167</v>
      </c>
      <c r="FG106">
        <v>6.707</v>
      </c>
      <c r="FH106">
        <v>0.869</v>
      </c>
      <c r="FI106">
        <v>420</v>
      </c>
      <c r="FJ106">
        <v>32</v>
      </c>
      <c r="FK106">
        <v>0.3</v>
      </c>
      <c r="FL106">
        <v>0.13</v>
      </c>
      <c r="FM106">
        <v>0.682691825</v>
      </c>
      <c r="FN106">
        <v>0.530755530956846</v>
      </c>
      <c r="FO106">
        <v>0.0647030212296487</v>
      </c>
      <c r="FP106">
        <v>1</v>
      </c>
      <c r="FQ106">
        <v>1</v>
      </c>
      <c r="FR106">
        <v>1</v>
      </c>
      <c r="FS106" t="s">
        <v>410</v>
      </c>
      <c r="FT106">
        <v>2.97183</v>
      </c>
      <c r="FU106">
        <v>2.75374</v>
      </c>
      <c r="FV106">
        <v>0.210405</v>
      </c>
      <c r="FW106">
        <v>0.214074</v>
      </c>
      <c r="FX106">
        <v>0.10749</v>
      </c>
      <c r="FY106">
        <v>0.105963</v>
      </c>
      <c r="FZ106">
        <v>30675.7</v>
      </c>
      <c r="GA106">
        <v>33254.6</v>
      </c>
      <c r="GB106">
        <v>35213.2</v>
      </c>
      <c r="GC106">
        <v>38381.8</v>
      </c>
      <c r="GD106">
        <v>44534.9</v>
      </c>
      <c r="GE106">
        <v>49547.7</v>
      </c>
      <c r="GF106">
        <v>55010.9</v>
      </c>
      <c r="GG106">
        <v>61545.6</v>
      </c>
      <c r="GH106">
        <v>1.96707</v>
      </c>
      <c r="GI106">
        <v>1.8142</v>
      </c>
      <c r="GJ106">
        <v>0.0808202</v>
      </c>
      <c r="GK106">
        <v>0</v>
      </c>
      <c r="GL106">
        <v>26.1607</v>
      </c>
      <c r="GM106">
        <v>999.9</v>
      </c>
      <c r="GN106">
        <v>54.102</v>
      </c>
      <c r="GO106">
        <v>32.468</v>
      </c>
      <c r="GP106">
        <v>29.2091</v>
      </c>
      <c r="GQ106">
        <v>55.7902</v>
      </c>
      <c r="GR106">
        <v>47.9647</v>
      </c>
      <c r="GS106">
        <v>1</v>
      </c>
      <c r="GT106">
        <v>0.0735772</v>
      </c>
      <c r="GU106">
        <v>1.2429</v>
      </c>
      <c r="GV106">
        <v>20.1106</v>
      </c>
      <c r="GW106">
        <v>5.19767</v>
      </c>
      <c r="GX106">
        <v>12.0041</v>
      </c>
      <c r="GY106">
        <v>4.9753</v>
      </c>
      <c r="GZ106">
        <v>3.2936</v>
      </c>
      <c r="HA106">
        <v>9999</v>
      </c>
      <c r="HB106">
        <v>9999</v>
      </c>
      <c r="HC106">
        <v>9999</v>
      </c>
      <c r="HD106">
        <v>999.9</v>
      </c>
      <c r="HE106">
        <v>1.86357</v>
      </c>
      <c r="HF106">
        <v>1.86844</v>
      </c>
      <c r="HG106">
        <v>1.86818</v>
      </c>
      <c r="HH106">
        <v>1.86935</v>
      </c>
      <c r="HI106">
        <v>1.87012</v>
      </c>
      <c r="HJ106">
        <v>1.8662</v>
      </c>
      <c r="HK106">
        <v>1.86723</v>
      </c>
      <c r="HL106">
        <v>1.86859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12.41</v>
      </c>
      <c r="IA106">
        <v>0.5459</v>
      </c>
      <c r="IB106">
        <v>4.00718980108695</v>
      </c>
      <c r="IC106">
        <v>0.0057595372652325</v>
      </c>
      <c r="ID106">
        <v>9.86007892650461e-07</v>
      </c>
      <c r="IE106">
        <v>-6.54605500343952e-10</v>
      </c>
      <c r="IF106">
        <v>-0.00447537401453317</v>
      </c>
      <c r="IG106">
        <v>-0.0225030831772305</v>
      </c>
      <c r="IH106">
        <v>0.00251729176796863</v>
      </c>
      <c r="II106">
        <v>-2.92013266862578e-05</v>
      </c>
      <c r="IJ106">
        <v>-3</v>
      </c>
      <c r="IK106">
        <v>1614</v>
      </c>
      <c r="IL106">
        <v>1</v>
      </c>
      <c r="IM106">
        <v>27</v>
      </c>
      <c r="IN106">
        <v>125.5</v>
      </c>
      <c r="IO106">
        <v>125.7</v>
      </c>
      <c r="IP106">
        <v>2.87476</v>
      </c>
      <c r="IQ106">
        <v>2.60132</v>
      </c>
      <c r="IR106">
        <v>1.54785</v>
      </c>
      <c r="IS106">
        <v>2.30103</v>
      </c>
      <c r="IT106">
        <v>1.34644</v>
      </c>
      <c r="IU106">
        <v>2.45728</v>
      </c>
      <c r="IV106">
        <v>38.4524</v>
      </c>
      <c r="IW106">
        <v>24.035</v>
      </c>
      <c r="IX106">
        <v>18</v>
      </c>
      <c r="IY106">
        <v>501.284</v>
      </c>
      <c r="IZ106">
        <v>403.157</v>
      </c>
      <c r="JA106">
        <v>23.3066</v>
      </c>
      <c r="JB106">
        <v>28.1551</v>
      </c>
      <c r="JC106">
        <v>29.9999</v>
      </c>
      <c r="JD106">
        <v>28.056</v>
      </c>
      <c r="JE106">
        <v>27.9918</v>
      </c>
      <c r="JF106">
        <v>57.5428</v>
      </c>
      <c r="JG106">
        <v>26.4333</v>
      </c>
      <c r="JH106">
        <v>91.0539</v>
      </c>
      <c r="JI106">
        <v>23.2537</v>
      </c>
      <c r="JJ106">
        <v>1510.22</v>
      </c>
      <c r="JK106">
        <v>24.0502</v>
      </c>
      <c r="JL106">
        <v>102.071</v>
      </c>
      <c r="JM106">
        <v>102.455</v>
      </c>
    </row>
    <row r="107" spans="1:273">
      <c r="A107">
        <v>91</v>
      </c>
      <c r="B107">
        <v>1510789262.6</v>
      </c>
      <c r="C107">
        <v>542</v>
      </c>
      <c r="D107" t="s">
        <v>593</v>
      </c>
      <c r="E107" t="s">
        <v>594</v>
      </c>
      <c r="F107">
        <v>5</v>
      </c>
      <c r="G107" t="s">
        <v>405</v>
      </c>
      <c r="H107" t="s">
        <v>406</v>
      </c>
      <c r="I107">
        <v>1510789254.81429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1533.99507483599</v>
      </c>
      <c r="AK107">
        <v>1510.04187878788</v>
      </c>
      <c r="AL107">
        <v>3.43256161413624</v>
      </c>
      <c r="AM107">
        <v>64.1108677016949</v>
      </c>
      <c r="AN107">
        <f>(AP107 - AO107 + DI107*1E3/(8.314*(DK107+273.15)) * AR107/DH107 * AQ107) * DH107/(100*CV107) * 1000/(1000 - AP107)</f>
        <v>0</v>
      </c>
      <c r="AO107">
        <v>24.3079315773947</v>
      </c>
      <c r="AP107">
        <v>25.4339157575758</v>
      </c>
      <c r="AQ107">
        <v>-0.013978877872562</v>
      </c>
      <c r="AR107">
        <v>117.015588663011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2.7</v>
      </c>
      <c r="CW107">
        <v>0.5</v>
      </c>
      <c r="CX107" t="s">
        <v>408</v>
      </c>
      <c r="CY107">
        <v>2</v>
      </c>
      <c r="CZ107" t="b">
        <v>1</v>
      </c>
      <c r="DA107">
        <v>1510789254.81429</v>
      </c>
      <c r="DB107">
        <v>1447.17107142857</v>
      </c>
      <c r="DC107">
        <v>1479.2875</v>
      </c>
      <c r="DD107">
        <v>25.3929678571429</v>
      </c>
      <c r="DE107">
        <v>24.5454785714286</v>
      </c>
      <c r="DF107">
        <v>1434.80357142857</v>
      </c>
      <c r="DG107">
        <v>24.85025</v>
      </c>
      <c r="DH107">
        <v>500.074142857143</v>
      </c>
      <c r="DI107">
        <v>90.8125142857143</v>
      </c>
      <c r="DJ107">
        <v>0.0999599821428571</v>
      </c>
      <c r="DK107">
        <v>26.7305892857143</v>
      </c>
      <c r="DL107">
        <v>27.4793535714286</v>
      </c>
      <c r="DM107">
        <v>999.9</v>
      </c>
      <c r="DN107">
        <v>0</v>
      </c>
      <c r="DO107">
        <v>0</v>
      </c>
      <c r="DP107">
        <v>10001.6753571429</v>
      </c>
      <c r="DQ107">
        <v>0</v>
      </c>
      <c r="DR107">
        <v>3.30984</v>
      </c>
      <c r="DS107">
        <v>-32.1167785714286</v>
      </c>
      <c r="DT107">
        <v>1484.87785714286</v>
      </c>
      <c r="DU107">
        <v>1516.50857142857</v>
      </c>
      <c r="DV107">
        <v>0.847479892857143</v>
      </c>
      <c r="DW107">
        <v>1479.2875</v>
      </c>
      <c r="DX107">
        <v>24.5454785714286</v>
      </c>
      <c r="DY107">
        <v>2.30599928571429</v>
      </c>
      <c r="DZ107">
        <v>2.22903821428571</v>
      </c>
      <c r="EA107">
        <v>19.7183178571429</v>
      </c>
      <c r="EB107">
        <v>19.1723964285714</v>
      </c>
      <c r="EC107">
        <v>1999.99</v>
      </c>
      <c r="ED107">
        <v>0.980001</v>
      </c>
      <c r="EE107">
        <v>0.0199989</v>
      </c>
      <c r="EF107">
        <v>0</v>
      </c>
      <c r="EG107">
        <v>2.10366071428571</v>
      </c>
      <c r="EH107">
        <v>0</v>
      </c>
      <c r="EI107">
        <v>5806.45928571429</v>
      </c>
      <c r="EJ107">
        <v>17300.0678571429</v>
      </c>
      <c r="EK107">
        <v>39.5287857142857</v>
      </c>
      <c r="EL107">
        <v>40</v>
      </c>
      <c r="EM107">
        <v>39.25</v>
      </c>
      <c r="EN107">
        <v>38.75</v>
      </c>
      <c r="EO107">
        <v>38.812</v>
      </c>
      <c r="EP107">
        <v>1959.99</v>
      </c>
      <c r="EQ107">
        <v>40</v>
      </c>
      <c r="ER107">
        <v>0</v>
      </c>
      <c r="ES107">
        <v>1678812866</v>
      </c>
      <c r="ET107">
        <v>0</v>
      </c>
      <c r="EU107">
        <v>2.12548</v>
      </c>
      <c r="EV107">
        <v>0.452338461064861</v>
      </c>
      <c r="EW107">
        <v>-17.9815384246282</v>
      </c>
      <c r="EX107">
        <v>5806.1888</v>
      </c>
      <c r="EY107">
        <v>15</v>
      </c>
      <c r="EZ107">
        <v>0</v>
      </c>
      <c r="FA107" t="s">
        <v>409</v>
      </c>
      <c r="FB107">
        <v>1510781724.6</v>
      </c>
      <c r="FC107">
        <v>1510781718.6</v>
      </c>
      <c r="FD107">
        <v>0</v>
      </c>
      <c r="FE107">
        <v>0.193</v>
      </c>
      <c r="FF107">
        <v>0.167</v>
      </c>
      <c r="FG107">
        <v>6.707</v>
      </c>
      <c r="FH107">
        <v>0.869</v>
      </c>
      <c r="FI107">
        <v>420</v>
      </c>
      <c r="FJ107">
        <v>32</v>
      </c>
      <c r="FK107">
        <v>0.3</v>
      </c>
      <c r="FL107">
        <v>0.13</v>
      </c>
      <c r="FM107">
        <v>0.767200675</v>
      </c>
      <c r="FN107">
        <v>1.42731218386492</v>
      </c>
      <c r="FO107">
        <v>0.146591312825213</v>
      </c>
      <c r="FP107">
        <v>0</v>
      </c>
      <c r="FQ107">
        <v>0</v>
      </c>
      <c r="FR107">
        <v>1</v>
      </c>
      <c r="FS107" t="s">
        <v>570</v>
      </c>
      <c r="FT107">
        <v>2.97197</v>
      </c>
      <c r="FU107">
        <v>2.75391</v>
      </c>
      <c r="FV107">
        <v>0.211857</v>
      </c>
      <c r="FW107">
        <v>0.215566</v>
      </c>
      <c r="FX107">
        <v>0.107373</v>
      </c>
      <c r="FY107">
        <v>0.105022</v>
      </c>
      <c r="FZ107">
        <v>30619.1</v>
      </c>
      <c r="GA107">
        <v>33191.5</v>
      </c>
      <c r="GB107">
        <v>35212.9</v>
      </c>
      <c r="GC107">
        <v>38381.9</v>
      </c>
      <c r="GD107">
        <v>44540.5</v>
      </c>
      <c r="GE107">
        <v>49599.8</v>
      </c>
      <c r="GF107">
        <v>55010.5</v>
      </c>
      <c r="GG107">
        <v>61545.6</v>
      </c>
      <c r="GH107">
        <v>1.96728</v>
      </c>
      <c r="GI107">
        <v>1.81367</v>
      </c>
      <c r="GJ107">
        <v>0.0823326</v>
      </c>
      <c r="GK107">
        <v>0</v>
      </c>
      <c r="GL107">
        <v>26.1607</v>
      </c>
      <c r="GM107">
        <v>999.9</v>
      </c>
      <c r="GN107">
        <v>54.102</v>
      </c>
      <c r="GO107">
        <v>32.478</v>
      </c>
      <c r="GP107">
        <v>29.2275</v>
      </c>
      <c r="GQ107">
        <v>56.1602</v>
      </c>
      <c r="GR107">
        <v>48.3333</v>
      </c>
      <c r="GS107">
        <v>1</v>
      </c>
      <c r="GT107">
        <v>0.0749568</v>
      </c>
      <c r="GU107">
        <v>1.58169</v>
      </c>
      <c r="GV107">
        <v>20.1081</v>
      </c>
      <c r="GW107">
        <v>5.19797</v>
      </c>
      <c r="GX107">
        <v>12.0041</v>
      </c>
      <c r="GY107">
        <v>4.9754</v>
      </c>
      <c r="GZ107">
        <v>3.29365</v>
      </c>
      <c r="HA107">
        <v>9999</v>
      </c>
      <c r="HB107">
        <v>9999</v>
      </c>
      <c r="HC107">
        <v>9999</v>
      </c>
      <c r="HD107">
        <v>999.9</v>
      </c>
      <c r="HE107">
        <v>1.86356</v>
      </c>
      <c r="HF107">
        <v>1.86844</v>
      </c>
      <c r="HG107">
        <v>1.86818</v>
      </c>
      <c r="HH107">
        <v>1.86935</v>
      </c>
      <c r="HI107">
        <v>1.87013</v>
      </c>
      <c r="HJ107">
        <v>1.86621</v>
      </c>
      <c r="HK107">
        <v>1.86725</v>
      </c>
      <c r="HL107">
        <v>1.86859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12.49</v>
      </c>
      <c r="IA107">
        <v>0.5441</v>
      </c>
      <c r="IB107">
        <v>4.00718980108695</v>
      </c>
      <c r="IC107">
        <v>0.0057595372652325</v>
      </c>
      <c r="ID107">
        <v>9.86007892650461e-07</v>
      </c>
      <c r="IE107">
        <v>-6.54605500343952e-10</v>
      </c>
      <c r="IF107">
        <v>-0.00447537401453317</v>
      </c>
      <c r="IG107">
        <v>-0.0225030831772305</v>
      </c>
      <c r="IH107">
        <v>0.00251729176796863</v>
      </c>
      <c r="II107">
        <v>-2.92013266862578e-05</v>
      </c>
      <c r="IJ107">
        <v>-3</v>
      </c>
      <c r="IK107">
        <v>1614</v>
      </c>
      <c r="IL107">
        <v>1</v>
      </c>
      <c r="IM107">
        <v>27</v>
      </c>
      <c r="IN107">
        <v>125.6</v>
      </c>
      <c r="IO107">
        <v>125.7</v>
      </c>
      <c r="IP107">
        <v>2.90039</v>
      </c>
      <c r="IQ107">
        <v>2.60864</v>
      </c>
      <c r="IR107">
        <v>1.54785</v>
      </c>
      <c r="IS107">
        <v>2.30103</v>
      </c>
      <c r="IT107">
        <v>1.34644</v>
      </c>
      <c r="IU107">
        <v>2.39136</v>
      </c>
      <c r="IV107">
        <v>38.4524</v>
      </c>
      <c r="IW107">
        <v>24.0262</v>
      </c>
      <c r="IX107">
        <v>18</v>
      </c>
      <c r="IY107">
        <v>501.448</v>
      </c>
      <c r="IZ107">
        <v>402.879</v>
      </c>
      <c r="JA107">
        <v>23.3267</v>
      </c>
      <c r="JB107">
        <v>28.1588</v>
      </c>
      <c r="JC107">
        <v>30.0009</v>
      </c>
      <c r="JD107">
        <v>28.0594</v>
      </c>
      <c r="JE107">
        <v>27.994</v>
      </c>
      <c r="JF107">
        <v>58.0656</v>
      </c>
      <c r="JG107">
        <v>27.0577</v>
      </c>
      <c r="JH107">
        <v>91.0539</v>
      </c>
      <c r="JI107">
        <v>23.2643</v>
      </c>
      <c r="JJ107">
        <v>1523.7</v>
      </c>
      <c r="JK107">
        <v>23.9288</v>
      </c>
      <c r="JL107">
        <v>102.07</v>
      </c>
      <c r="JM107">
        <v>102.455</v>
      </c>
    </row>
    <row r="108" spans="1:273">
      <c r="A108">
        <v>92</v>
      </c>
      <c r="B108">
        <v>1510789267.6</v>
      </c>
      <c r="C108">
        <v>547</v>
      </c>
      <c r="D108" t="s">
        <v>595</v>
      </c>
      <c r="E108" t="s">
        <v>596</v>
      </c>
      <c r="F108">
        <v>5</v>
      </c>
      <c r="G108" t="s">
        <v>405</v>
      </c>
      <c r="H108" t="s">
        <v>406</v>
      </c>
      <c r="I108">
        <v>1510789260.1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1551.19489052484</v>
      </c>
      <c r="AK108">
        <v>1527.22078787879</v>
      </c>
      <c r="AL108">
        <v>3.39666983589843</v>
      </c>
      <c r="AM108">
        <v>64.1108677016949</v>
      </c>
      <c r="AN108">
        <f>(AP108 - AO108 + DI108*1E3/(8.314*(DK108+273.15)) * AR108/DH108 * AQ108) * DH108/(100*CV108) * 1000/(1000 - AP108)</f>
        <v>0</v>
      </c>
      <c r="AO108">
        <v>24.0725428765712</v>
      </c>
      <c r="AP108">
        <v>25.2894339393939</v>
      </c>
      <c r="AQ108">
        <v>-0.0320338550902846</v>
      </c>
      <c r="AR108">
        <v>117.015588663011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2.7</v>
      </c>
      <c r="CW108">
        <v>0.5</v>
      </c>
      <c r="CX108" t="s">
        <v>408</v>
      </c>
      <c r="CY108">
        <v>2</v>
      </c>
      <c r="CZ108" t="b">
        <v>1</v>
      </c>
      <c r="DA108">
        <v>1510789260.1</v>
      </c>
      <c r="DB108">
        <v>1464.94481481481</v>
      </c>
      <c r="DC108">
        <v>1497.39296296296</v>
      </c>
      <c r="DD108">
        <v>25.4122962962963</v>
      </c>
      <c r="DE108">
        <v>24.3744851851852</v>
      </c>
      <c r="DF108">
        <v>1452.49740740741</v>
      </c>
      <c r="DG108">
        <v>24.8686888888889</v>
      </c>
      <c r="DH108">
        <v>500.085814814815</v>
      </c>
      <c r="DI108">
        <v>90.8124111111111</v>
      </c>
      <c r="DJ108">
        <v>0.100027259259259</v>
      </c>
      <c r="DK108">
        <v>26.7432925925926</v>
      </c>
      <c r="DL108">
        <v>27.4942037037037</v>
      </c>
      <c r="DM108">
        <v>999.9</v>
      </c>
      <c r="DN108">
        <v>0</v>
      </c>
      <c r="DO108">
        <v>0</v>
      </c>
      <c r="DP108">
        <v>9988.47111111111</v>
      </c>
      <c r="DQ108">
        <v>0</v>
      </c>
      <c r="DR108">
        <v>3.23521592592593</v>
      </c>
      <c r="DS108">
        <v>-32.4487592592593</v>
      </c>
      <c r="DT108">
        <v>1503.14259259259</v>
      </c>
      <c r="DU108">
        <v>1534.79888888889</v>
      </c>
      <c r="DV108">
        <v>1.03780692592593</v>
      </c>
      <c r="DW108">
        <v>1497.39296296296</v>
      </c>
      <c r="DX108">
        <v>24.3744851851852</v>
      </c>
      <c r="DY108">
        <v>2.30775148148148</v>
      </c>
      <c r="DZ108">
        <v>2.2135062962963</v>
      </c>
      <c r="EA108">
        <v>19.7305851851852</v>
      </c>
      <c r="EB108">
        <v>19.0598888888889</v>
      </c>
      <c r="EC108">
        <v>1999.99296296296</v>
      </c>
      <c r="ED108">
        <v>0.980001</v>
      </c>
      <c r="EE108">
        <v>0.0199989</v>
      </c>
      <c r="EF108">
        <v>0</v>
      </c>
      <c r="EG108">
        <v>2.11085925925926</v>
      </c>
      <c r="EH108">
        <v>0</v>
      </c>
      <c r="EI108">
        <v>5804.90851851852</v>
      </c>
      <c r="EJ108">
        <v>17300.1074074074</v>
      </c>
      <c r="EK108">
        <v>39.5436296296296</v>
      </c>
      <c r="EL108">
        <v>40</v>
      </c>
      <c r="EM108">
        <v>39.2545925925926</v>
      </c>
      <c r="EN108">
        <v>38.75</v>
      </c>
      <c r="EO108">
        <v>38.812</v>
      </c>
      <c r="EP108">
        <v>1959.99296296296</v>
      </c>
      <c r="EQ108">
        <v>40</v>
      </c>
      <c r="ER108">
        <v>0</v>
      </c>
      <c r="ES108">
        <v>1678812870.8</v>
      </c>
      <c r="ET108">
        <v>0</v>
      </c>
      <c r="EU108">
        <v>2.146424</v>
      </c>
      <c r="EV108">
        <v>0.420753840539254</v>
      </c>
      <c r="EW108">
        <v>-16.7938461689144</v>
      </c>
      <c r="EX108">
        <v>5804.8032</v>
      </c>
      <c r="EY108">
        <v>15</v>
      </c>
      <c r="EZ108">
        <v>0</v>
      </c>
      <c r="FA108" t="s">
        <v>409</v>
      </c>
      <c r="FB108">
        <v>1510781724.6</v>
      </c>
      <c r="FC108">
        <v>1510781718.6</v>
      </c>
      <c r="FD108">
        <v>0</v>
      </c>
      <c r="FE108">
        <v>0.193</v>
      </c>
      <c r="FF108">
        <v>0.167</v>
      </c>
      <c r="FG108">
        <v>6.707</v>
      </c>
      <c r="FH108">
        <v>0.869</v>
      </c>
      <c r="FI108">
        <v>420</v>
      </c>
      <c r="FJ108">
        <v>32</v>
      </c>
      <c r="FK108">
        <v>0.3</v>
      </c>
      <c r="FL108">
        <v>0.13</v>
      </c>
      <c r="FM108">
        <v>0.942443725</v>
      </c>
      <c r="FN108">
        <v>2.21298798123827</v>
      </c>
      <c r="FO108">
        <v>0.215773521428023</v>
      </c>
      <c r="FP108">
        <v>0</v>
      </c>
      <c r="FQ108">
        <v>0</v>
      </c>
      <c r="FR108">
        <v>1</v>
      </c>
      <c r="FS108" t="s">
        <v>570</v>
      </c>
      <c r="FT108">
        <v>2.97176</v>
      </c>
      <c r="FU108">
        <v>2.75358</v>
      </c>
      <c r="FV108">
        <v>0.213304</v>
      </c>
      <c r="FW108">
        <v>0.216911</v>
      </c>
      <c r="FX108">
        <v>0.106941</v>
      </c>
      <c r="FY108">
        <v>0.104476</v>
      </c>
      <c r="FZ108">
        <v>30562.3</v>
      </c>
      <c r="GA108">
        <v>33134.1</v>
      </c>
      <c r="GB108">
        <v>35212.3</v>
      </c>
      <c r="GC108">
        <v>38381.5</v>
      </c>
      <c r="GD108">
        <v>44562</v>
      </c>
      <c r="GE108">
        <v>49629.8</v>
      </c>
      <c r="GF108">
        <v>55009.9</v>
      </c>
      <c r="GG108">
        <v>61545.1</v>
      </c>
      <c r="GH108">
        <v>1.96705</v>
      </c>
      <c r="GI108">
        <v>1.8138</v>
      </c>
      <c r="GJ108">
        <v>0.0829101</v>
      </c>
      <c r="GK108">
        <v>0</v>
      </c>
      <c r="GL108">
        <v>26.1607</v>
      </c>
      <c r="GM108">
        <v>999.9</v>
      </c>
      <c r="GN108">
        <v>54.102</v>
      </c>
      <c r="GO108">
        <v>32.468</v>
      </c>
      <c r="GP108">
        <v>29.2087</v>
      </c>
      <c r="GQ108">
        <v>55.9302</v>
      </c>
      <c r="GR108">
        <v>48.5457</v>
      </c>
      <c r="GS108">
        <v>1</v>
      </c>
      <c r="GT108">
        <v>0.075658</v>
      </c>
      <c r="GU108">
        <v>1.74388</v>
      </c>
      <c r="GV108">
        <v>20.1064</v>
      </c>
      <c r="GW108">
        <v>5.19647</v>
      </c>
      <c r="GX108">
        <v>12.0047</v>
      </c>
      <c r="GY108">
        <v>4.9752</v>
      </c>
      <c r="GZ108">
        <v>3.29363</v>
      </c>
      <c r="HA108">
        <v>9999</v>
      </c>
      <c r="HB108">
        <v>9999</v>
      </c>
      <c r="HC108">
        <v>9999</v>
      </c>
      <c r="HD108">
        <v>999.9</v>
      </c>
      <c r="HE108">
        <v>1.86356</v>
      </c>
      <c r="HF108">
        <v>1.86844</v>
      </c>
      <c r="HG108">
        <v>1.86817</v>
      </c>
      <c r="HH108">
        <v>1.86935</v>
      </c>
      <c r="HI108">
        <v>1.87014</v>
      </c>
      <c r="HJ108">
        <v>1.86618</v>
      </c>
      <c r="HK108">
        <v>1.86724</v>
      </c>
      <c r="HL108">
        <v>1.8686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12.56</v>
      </c>
      <c r="IA108">
        <v>0.5372</v>
      </c>
      <c r="IB108">
        <v>4.00718980108695</v>
      </c>
      <c r="IC108">
        <v>0.0057595372652325</v>
      </c>
      <c r="ID108">
        <v>9.86007892650461e-07</v>
      </c>
      <c r="IE108">
        <v>-6.54605500343952e-10</v>
      </c>
      <c r="IF108">
        <v>-0.00447537401453317</v>
      </c>
      <c r="IG108">
        <v>-0.0225030831772305</v>
      </c>
      <c r="IH108">
        <v>0.00251729176796863</v>
      </c>
      <c r="II108">
        <v>-2.92013266862578e-05</v>
      </c>
      <c r="IJ108">
        <v>-3</v>
      </c>
      <c r="IK108">
        <v>1614</v>
      </c>
      <c r="IL108">
        <v>1</v>
      </c>
      <c r="IM108">
        <v>27</v>
      </c>
      <c r="IN108">
        <v>125.7</v>
      </c>
      <c r="IO108">
        <v>125.8</v>
      </c>
      <c r="IP108">
        <v>2.92603</v>
      </c>
      <c r="IQ108">
        <v>2.60742</v>
      </c>
      <c r="IR108">
        <v>1.54785</v>
      </c>
      <c r="IS108">
        <v>2.30103</v>
      </c>
      <c r="IT108">
        <v>1.34644</v>
      </c>
      <c r="IU108">
        <v>2.34741</v>
      </c>
      <c r="IV108">
        <v>38.4524</v>
      </c>
      <c r="IW108">
        <v>24.0262</v>
      </c>
      <c r="IX108">
        <v>18</v>
      </c>
      <c r="IY108">
        <v>501.314</v>
      </c>
      <c r="IZ108">
        <v>402.964</v>
      </c>
      <c r="JA108">
        <v>23.3115</v>
      </c>
      <c r="JB108">
        <v>28.1624</v>
      </c>
      <c r="JC108">
        <v>30.0008</v>
      </c>
      <c r="JD108">
        <v>28.0611</v>
      </c>
      <c r="JE108">
        <v>27.9963</v>
      </c>
      <c r="JF108">
        <v>58.5338</v>
      </c>
      <c r="JG108">
        <v>27.0577</v>
      </c>
      <c r="JH108">
        <v>91.0539</v>
      </c>
      <c r="JI108">
        <v>23.2668</v>
      </c>
      <c r="JJ108">
        <v>1543.83</v>
      </c>
      <c r="JK108">
        <v>23.9146</v>
      </c>
      <c r="JL108">
        <v>102.069</v>
      </c>
      <c r="JM108">
        <v>102.454</v>
      </c>
    </row>
    <row r="109" spans="1:273">
      <c r="A109">
        <v>93</v>
      </c>
      <c r="B109">
        <v>1510789272.6</v>
      </c>
      <c r="C109">
        <v>552</v>
      </c>
      <c r="D109" t="s">
        <v>597</v>
      </c>
      <c r="E109" t="s">
        <v>598</v>
      </c>
      <c r="F109">
        <v>5</v>
      </c>
      <c r="G109" t="s">
        <v>405</v>
      </c>
      <c r="H109" t="s">
        <v>406</v>
      </c>
      <c r="I109">
        <v>1510789264.81429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1567.74160421178</v>
      </c>
      <c r="AK109">
        <v>1544.10975757576</v>
      </c>
      <c r="AL109">
        <v>3.39953518669373</v>
      </c>
      <c r="AM109">
        <v>64.1108677016949</v>
      </c>
      <c r="AN109">
        <f>(AP109 - AO109 + DI109*1E3/(8.314*(DK109+273.15)) * AR109/DH109 * AQ109) * DH109/(100*CV109) * 1000/(1000 - AP109)</f>
        <v>0</v>
      </c>
      <c r="AO109">
        <v>23.9946064865982</v>
      </c>
      <c r="AP109">
        <v>25.1396909090909</v>
      </c>
      <c r="AQ109">
        <v>-0.0276713110026008</v>
      </c>
      <c r="AR109">
        <v>117.015588663011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2.7</v>
      </c>
      <c r="CW109">
        <v>0.5</v>
      </c>
      <c r="CX109" t="s">
        <v>408</v>
      </c>
      <c r="CY109">
        <v>2</v>
      </c>
      <c r="CZ109" t="b">
        <v>1</v>
      </c>
      <c r="DA109">
        <v>1510789264.81429</v>
      </c>
      <c r="DB109">
        <v>1480.82642857143</v>
      </c>
      <c r="DC109">
        <v>1513.23571428571</v>
      </c>
      <c r="DD109">
        <v>25.3394821428571</v>
      </c>
      <c r="DE109">
        <v>24.1889785714286</v>
      </c>
      <c r="DF109">
        <v>1468.30821428571</v>
      </c>
      <c r="DG109">
        <v>24.7992357142857</v>
      </c>
      <c r="DH109">
        <v>500.092428571429</v>
      </c>
      <c r="DI109">
        <v>90.8120464285714</v>
      </c>
      <c r="DJ109">
        <v>0.100013689285714</v>
      </c>
      <c r="DK109">
        <v>26.7529321428571</v>
      </c>
      <c r="DL109">
        <v>27.5112928571429</v>
      </c>
      <c r="DM109">
        <v>999.9</v>
      </c>
      <c r="DN109">
        <v>0</v>
      </c>
      <c r="DO109">
        <v>0</v>
      </c>
      <c r="DP109">
        <v>9990.37642857143</v>
      </c>
      <c r="DQ109">
        <v>0</v>
      </c>
      <c r="DR109">
        <v>2.97442428571429</v>
      </c>
      <c r="DS109">
        <v>-32.4099642857143</v>
      </c>
      <c r="DT109">
        <v>1519.32285714286</v>
      </c>
      <c r="DU109">
        <v>1550.74392857143</v>
      </c>
      <c r="DV109">
        <v>1.15048721428571</v>
      </c>
      <c r="DW109">
        <v>1513.23571428571</v>
      </c>
      <c r="DX109">
        <v>24.1889785714286</v>
      </c>
      <c r="DY109">
        <v>2.30112928571429</v>
      </c>
      <c r="DZ109">
        <v>2.19665142857143</v>
      </c>
      <c r="EA109">
        <v>19.6841714285714</v>
      </c>
      <c r="EB109">
        <v>18.9374964285714</v>
      </c>
      <c r="EC109">
        <v>1999.99571428571</v>
      </c>
      <c r="ED109">
        <v>0.980001</v>
      </c>
      <c r="EE109">
        <v>0.0199989</v>
      </c>
      <c r="EF109">
        <v>0</v>
      </c>
      <c r="EG109">
        <v>2.155775</v>
      </c>
      <c r="EH109">
        <v>0</v>
      </c>
      <c r="EI109">
        <v>5803.8225</v>
      </c>
      <c r="EJ109">
        <v>17300.1357142857</v>
      </c>
      <c r="EK109">
        <v>39.5398571428571</v>
      </c>
      <c r="EL109">
        <v>40</v>
      </c>
      <c r="EM109">
        <v>39.2588571428571</v>
      </c>
      <c r="EN109">
        <v>38.75</v>
      </c>
      <c r="EO109">
        <v>38.812</v>
      </c>
      <c r="EP109">
        <v>1959.99571428571</v>
      </c>
      <c r="EQ109">
        <v>40</v>
      </c>
      <c r="ER109">
        <v>0</v>
      </c>
      <c r="ES109">
        <v>1678812875.6</v>
      </c>
      <c r="ET109">
        <v>0</v>
      </c>
      <c r="EU109">
        <v>2.165792</v>
      </c>
      <c r="EV109">
        <v>0.0860307737534803</v>
      </c>
      <c r="EW109">
        <v>-12.0507692401561</v>
      </c>
      <c r="EX109">
        <v>5803.7064</v>
      </c>
      <c r="EY109">
        <v>15</v>
      </c>
      <c r="EZ109">
        <v>0</v>
      </c>
      <c r="FA109" t="s">
        <v>409</v>
      </c>
      <c r="FB109">
        <v>1510781724.6</v>
      </c>
      <c r="FC109">
        <v>1510781718.6</v>
      </c>
      <c r="FD109">
        <v>0</v>
      </c>
      <c r="FE109">
        <v>0.193</v>
      </c>
      <c r="FF109">
        <v>0.167</v>
      </c>
      <c r="FG109">
        <v>6.707</v>
      </c>
      <c r="FH109">
        <v>0.869</v>
      </c>
      <c r="FI109">
        <v>420</v>
      </c>
      <c r="FJ109">
        <v>32</v>
      </c>
      <c r="FK109">
        <v>0.3</v>
      </c>
      <c r="FL109">
        <v>0.13</v>
      </c>
      <c r="FM109">
        <v>1.049664975</v>
      </c>
      <c r="FN109">
        <v>1.77656216510319</v>
      </c>
      <c r="FO109">
        <v>0.184582290630424</v>
      </c>
      <c r="FP109">
        <v>0</v>
      </c>
      <c r="FQ109">
        <v>0</v>
      </c>
      <c r="FR109">
        <v>1</v>
      </c>
      <c r="FS109" t="s">
        <v>570</v>
      </c>
      <c r="FT109">
        <v>2.97193</v>
      </c>
      <c r="FU109">
        <v>2.75385</v>
      </c>
      <c r="FV109">
        <v>0.214721</v>
      </c>
      <c r="FW109">
        <v>0.218332</v>
      </c>
      <c r="FX109">
        <v>0.106511</v>
      </c>
      <c r="FY109">
        <v>0.104319</v>
      </c>
      <c r="FZ109">
        <v>30507</v>
      </c>
      <c r="GA109">
        <v>33073.3</v>
      </c>
      <c r="GB109">
        <v>35212.1</v>
      </c>
      <c r="GC109">
        <v>38380.8</v>
      </c>
      <c r="GD109">
        <v>44583.4</v>
      </c>
      <c r="GE109">
        <v>49637.6</v>
      </c>
      <c r="GF109">
        <v>55009.6</v>
      </c>
      <c r="GG109">
        <v>61543.9</v>
      </c>
      <c r="GH109">
        <v>1.96712</v>
      </c>
      <c r="GI109">
        <v>1.81385</v>
      </c>
      <c r="GJ109">
        <v>0.0836737</v>
      </c>
      <c r="GK109">
        <v>0</v>
      </c>
      <c r="GL109">
        <v>26.1607</v>
      </c>
      <c r="GM109">
        <v>999.9</v>
      </c>
      <c r="GN109">
        <v>54.078</v>
      </c>
      <c r="GO109">
        <v>32.478</v>
      </c>
      <c r="GP109">
        <v>29.2112</v>
      </c>
      <c r="GQ109">
        <v>56.4202</v>
      </c>
      <c r="GR109">
        <v>48.0729</v>
      </c>
      <c r="GS109">
        <v>1</v>
      </c>
      <c r="GT109">
        <v>0.0762729</v>
      </c>
      <c r="GU109">
        <v>1.85083</v>
      </c>
      <c r="GV109">
        <v>20.1053</v>
      </c>
      <c r="GW109">
        <v>5.19498</v>
      </c>
      <c r="GX109">
        <v>12.0041</v>
      </c>
      <c r="GY109">
        <v>4.97545</v>
      </c>
      <c r="GZ109">
        <v>3.29385</v>
      </c>
      <c r="HA109">
        <v>9999</v>
      </c>
      <c r="HB109">
        <v>9999</v>
      </c>
      <c r="HC109">
        <v>9999</v>
      </c>
      <c r="HD109">
        <v>999.9</v>
      </c>
      <c r="HE109">
        <v>1.86356</v>
      </c>
      <c r="HF109">
        <v>1.86844</v>
      </c>
      <c r="HG109">
        <v>1.86818</v>
      </c>
      <c r="HH109">
        <v>1.86935</v>
      </c>
      <c r="HI109">
        <v>1.87015</v>
      </c>
      <c r="HJ109">
        <v>1.86619</v>
      </c>
      <c r="HK109">
        <v>1.86724</v>
      </c>
      <c r="HL109">
        <v>1.86859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12.63</v>
      </c>
      <c r="IA109">
        <v>0.5304</v>
      </c>
      <c r="IB109">
        <v>4.00718980108695</v>
      </c>
      <c r="IC109">
        <v>0.0057595372652325</v>
      </c>
      <c r="ID109">
        <v>9.86007892650461e-07</v>
      </c>
      <c r="IE109">
        <v>-6.54605500343952e-10</v>
      </c>
      <c r="IF109">
        <v>-0.00447537401453317</v>
      </c>
      <c r="IG109">
        <v>-0.0225030831772305</v>
      </c>
      <c r="IH109">
        <v>0.00251729176796863</v>
      </c>
      <c r="II109">
        <v>-2.92013266862578e-05</v>
      </c>
      <c r="IJ109">
        <v>-3</v>
      </c>
      <c r="IK109">
        <v>1614</v>
      </c>
      <c r="IL109">
        <v>1</v>
      </c>
      <c r="IM109">
        <v>27</v>
      </c>
      <c r="IN109">
        <v>125.8</v>
      </c>
      <c r="IO109">
        <v>125.9</v>
      </c>
      <c r="IP109">
        <v>2.95044</v>
      </c>
      <c r="IQ109">
        <v>2.6001</v>
      </c>
      <c r="IR109">
        <v>1.54785</v>
      </c>
      <c r="IS109">
        <v>2.30103</v>
      </c>
      <c r="IT109">
        <v>1.34644</v>
      </c>
      <c r="IU109">
        <v>2.43896</v>
      </c>
      <c r="IV109">
        <v>38.4524</v>
      </c>
      <c r="IW109">
        <v>24.035</v>
      </c>
      <c r="IX109">
        <v>18</v>
      </c>
      <c r="IY109">
        <v>501.391</v>
      </c>
      <c r="IZ109">
        <v>403.016</v>
      </c>
      <c r="JA109">
        <v>23.2866</v>
      </c>
      <c r="JB109">
        <v>28.1654</v>
      </c>
      <c r="JC109">
        <v>30.0007</v>
      </c>
      <c r="JD109">
        <v>28.0642</v>
      </c>
      <c r="JE109">
        <v>27.9996</v>
      </c>
      <c r="JF109">
        <v>59.0774</v>
      </c>
      <c r="JG109">
        <v>27.0577</v>
      </c>
      <c r="JH109">
        <v>91.0539</v>
      </c>
      <c r="JI109">
        <v>23.2481</v>
      </c>
      <c r="JJ109">
        <v>1557.32</v>
      </c>
      <c r="JK109">
        <v>23.9324</v>
      </c>
      <c r="JL109">
        <v>102.068</v>
      </c>
      <c r="JM109">
        <v>102.452</v>
      </c>
    </row>
    <row r="110" spans="1:273">
      <c r="A110">
        <v>94</v>
      </c>
      <c r="B110">
        <v>1510789277.6</v>
      </c>
      <c r="C110">
        <v>557</v>
      </c>
      <c r="D110" t="s">
        <v>599</v>
      </c>
      <c r="E110" t="s">
        <v>600</v>
      </c>
      <c r="F110">
        <v>5</v>
      </c>
      <c r="G110" t="s">
        <v>405</v>
      </c>
      <c r="H110" t="s">
        <v>406</v>
      </c>
      <c r="I110">
        <v>1510789270.1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1584.90948291878</v>
      </c>
      <c r="AK110">
        <v>1561.06763636364</v>
      </c>
      <c r="AL110">
        <v>3.38505443950105</v>
      </c>
      <c r="AM110">
        <v>64.1108677016949</v>
      </c>
      <c r="AN110">
        <f>(AP110 - AO110 + DI110*1E3/(8.314*(DK110+273.15)) * AR110/DH110 * AQ110) * DH110/(100*CV110) * 1000/(1000 - AP110)</f>
        <v>0</v>
      </c>
      <c r="AO110">
        <v>23.9847835463814</v>
      </c>
      <c r="AP110">
        <v>25.0262284848485</v>
      </c>
      <c r="AQ110">
        <v>-0.0201353118374155</v>
      </c>
      <c r="AR110">
        <v>117.015588663011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2.7</v>
      </c>
      <c r="CW110">
        <v>0.5</v>
      </c>
      <c r="CX110" t="s">
        <v>408</v>
      </c>
      <c r="CY110">
        <v>2</v>
      </c>
      <c r="CZ110" t="b">
        <v>1</v>
      </c>
      <c r="DA110">
        <v>1510789270.1</v>
      </c>
      <c r="DB110">
        <v>1498.60222222222</v>
      </c>
      <c r="DC110">
        <v>1530.93666666667</v>
      </c>
      <c r="DD110">
        <v>25.2058407407407</v>
      </c>
      <c r="DE110">
        <v>24.037337037037</v>
      </c>
      <c r="DF110">
        <v>1486.00703703704</v>
      </c>
      <c r="DG110">
        <v>24.6717777777778</v>
      </c>
      <c r="DH110">
        <v>500.089703703704</v>
      </c>
      <c r="DI110">
        <v>90.8113296296296</v>
      </c>
      <c r="DJ110">
        <v>0.0999967148148148</v>
      </c>
      <c r="DK110">
        <v>26.7592037037037</v>
      </c>
      <c r="DL110">
        <v>27.5251148148148</v>
      </c>
      <c r="DM110">
        <v>999.9</v>
      </c>
      <c r="DN110">
        <v>0</v>
      </c>
      <c r="DO110">
        <v>0</v>
      </c>
      <c r="DP110">
        <v>9990.46296296296</v>
      </c>
      <c r="DQ110">
        <v>0</v>
      </c>
      <c r="DR110">
        <v>2.95403444444444</v>
      </c>
      <c r="DS110">
        <v>-32.3341740740741</v>
      </c>
      <c r="DT110">
        <v>1537.34962962963</v>
      </c>
      <c r="DU110">
        <v>1568.64074074074</v>
      </c>
      <c r="DV110">
        <v>1.16849296296296</v>
      </c>
      <c r="DW110">
        <v>1530.93666666667</v>
      </c>
      <c r="DX110">
        <v>24.037337037037</v>
      </c>
      <c r="DY110">
        <v>2.28897592592593</v>
      </c>
      <c r="DZ110">
        <v>2.18286296296296</v>
      </c>
      <c r="EA110">
        <v>19.598862962963</v>
      </c>
      <c r="EB110">
        <v>18.8370407407407</v>
      </c>
      <c r="EC110">
        <v>2000.0262962963</v>
      </c>
      <c r="ED110">
        <v>0.980001111111111</v>
      </c>
      <c r="EE110">
        <v>0.0199987814814815</v>
      </c>
      <c r="EF110">
        <v>0</v>
      </c>
      <c r="EG110">
        <v>2.20608148148148</v>
      </c>
      <c r="EH110">
        <v>0</v>
      </c>
      <c r="EI110">
        <v>5802.82555555556</v>
      </c>
      <c r="EJ110">
        <v>17300.3962962963</v>
      </c>
      <c r="EK110">
        <v>39.5482222222222</v>
      </c>
      <c r="EL110">
        <v>40</v>
      </c>
      <c r="EM110">
        <v>39.2660740740741</v>
      </c>
      <c r="EN110">
        <v>38.75</v>
      </c>
      <c r="EO110">
        <v>38.8166666666667</v>
      </c>
      <c r="EP110">
        <v>1960.0262962963</v>
      </c>
      <c r="EQ110">
        <v>40</v>
      </c>
      <c r="ER110">
        <v>0</v>
      </c>
      <c r="ES110">
        <v>1678812881</v>
      </c>
      <c r="ET110">
        <v>0</v>
      </c>
      <c r="EU110">
        <v>2.17883461538462</v>
      </c>
      <c r="EV110">
        <v>-0.390095719956674</v>
      </c>
      <c r="EW110">
        <v>-9.70974357115858</v>
      </c>
      <c r="EX110">
        <v>5802.72807692308</v>
      </c>
      <c r="EY110">
        <v>15</v>
      </c>
      <c r="EZ110">
        <v>0</v>
      </c>
      <c r="FA110" t="s">
        <v>409</v>
      </c>
      <c r="FB110">
        <v>1510781724.6</v>
      </c>
      <c r="FC110">
        <v>1510781718.6</v>
      </c>
      <c r="FD110">
        <v>0</v>
      </c>
      <c r="FE110">
        <v>0.193</v>
      </c>
      <c r="FF110">
        <v>0.167</v>
      </c>
      <c r="FG110">
        <v>6.707</v>
      </c>
      <c r="FH110">
        <v>0.869</v>
      </c>
      <c r="FI110">
        <v>420</v>
      </c>
      <c r="FJ110">
        <v>32</v>
      </c>
      <c r="FK110">
        <v>0.3</v>
      </c>
      <c r="FL110">
        <v>0.13</v>
      </c>
      <c r="FM110">
        <v>1.1382698</v>
      </c>
      <c r="FN110">
        <v>0.133812585365852</v>
      </c>
      <c r="FO110">
        <v>0.0894630001040095</v>
      </c>
      <c r="FP110">
        <v>1</v>
      </c>
      <c r="FQ110">
        <v>1</v>
      </c>
      <c r="FR110">
        <v>1</v>
      </c>
      <c r="FS110" t="s">
        <v>410</v>
      </c>
      <c r="FT110">
        <v>2.97182</v>
      </c>
      <c r="FU110">
        <v>2.75404</v>
      </c>
      <c r="FV110">
        <v>0.216142</v>
      </c>
      <c r="FW110">
        <v>0.219691</v>
      </c>
      <c r="FX110">
        <v>0.106194</v>
      </c>
      <c r="FY110">
        <v>0.104297</v>
      </c>
      <c r="FZ110">
        <v>30451.3</v>
      </c>
      <c r="GA110">
        <v>33015.5</v>
      </c>
      <c r="GB110">
        <v>35211.6</v>
      </c>
      <c r="GC110">
        <v>38380.4</v>
      </c>
      <c r="GD110">
        <v>44598.7</v>
      </c>
      <c r="GE110">
        <v>49638.4</v>
      </c>
      <c r="GF110">
        <v>55008.5</v>
      </c>
      <c r="GG110">
        <v>61543.4</v>
      </c>
      <c r="GH110">
        <v>1.96705</v>
      </c>
      <c r="GI110">
        <v>1.81362</v>
      </c>
      <c r="GJ110">
        <v>0.0841059</v>
      </c>
      <c r="GK110">
        <v>0</v>
      </c>
      <c r="GL110">
        <v>26.1607</v>
      </c>
      <c r="GM110">
        <v>999.9</v>
      </c>
      <c r="GN110">
        <v>54.078</v>
      </c>
      <c r="GO110">
        <v>32.478</v>
      </c>
      <c r="GP110">
        <v>29.2132</v>
      </c>
      <c r="GQ110">
        <v>55.6502</v>
      </c>
      <c r="GR110">
        <v>48.4575</v>
      </c>
      <c r="GS110">
        <v>1</v>
      </c>
      <c r="GT110">
        <v>0.0766616</v>
      </c>
      <c r="GU110">
        <v>1.93233</v>
      </c>
      <c r="GV110">
        <v>20.1041</v>
      </c>
      <c r="GW110">
        <v>5.19573</v>
      </c>
      <c r="GX110">
        <v>12.0041</v>
      </c>
      <c r="GY110">
        <v>4.9754</v>
      </c>
      <c r="GZ110">
        <v>3.29373</v>
      </c>
      <c r="HA110">
        <v>9999</v>
      </c>
      <c r="HB110">
        <v>9999</v>
      </c>
      <c r="HC110">
        <v>9999</v>
      </c>
      <c r="HD110">
        <v>999.9</v>
      </c>
      <c r="HE110">
        <v>1.86356</v>
      </c>
      <c r="HF110">
        <v>1.86844</v>
      </c>
      <c r="HG110">
        <v>1.86821</v>
      </c>
      <c r="HH110">
        <v>1.86935</v>
      </c>
      <c r="HI110">
        <v>1.87015</v>
      </c>
      <c r="HJ110">
        <v>1.86617</v>
      </c>
      <c r="HK110">
        <v>1.86724</v>
      </c>
      <c r="HL110">
        <v>1.86859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12.7</v>
      </c>
      <c r="IA110">
        <v>0.5254</v>
      </c>
      <c r="IB110">
        <v>4.00718980108695</v>
      </c>
      <c r="IC110">
        <v>0.0057595372652325</v>
      </c>
      <c r="ID110">
        <v>9.86007892650461e-07</v>
      </c>
      <c r="IE110">
        <v>-6.54605500343952e-10</v>
      </c>
      <c r="IF110">
        <v>-0.00447537401453317</v>
      </c>
      <c r="IG110">
        <v>-0.0225030831772305</v>
      </c>
      <c r="IH110">
        <v>0.00251729176796863</v>
      </c>
      <c r="II110">
        <v>-2.92013266862578e-05</v>
      </c>
      <c r="IJ110">
        <v>-3</v>
      </c>
      <c r="IK110">
        <v>1614</v>
      </c>
      <c r="IL110">
        <v>1</v>
      </c>
      <c r="IM110">
        <v>27</v>
      </c>
      <c r="IN110">
        <v>125.9</v>
      </c>
      <c r="IO110">
        <v>126</v>
      </c>
      <c r="IP110">
        <v>2.97485</v>
      </c>
      <c r="IQ110">
        <v>2.59644</v>
      </c>
      <c r="IR110">
        <v>1.54785</v>
      </c>
      <c r="IS110">
        <v>2.30103</v>
      </c>
      <c r="IT110">
        <v>1.34644</v>
      </c>
      <c r="IU110">
        <v>2.46094</v>
      </c>
      <c r="IV110">
        <v>38.4524</v>
      </c>
      <c r="IW110">
        <v>24.035</v>
      </c>
      <c r="IX110">
        <v>18</v>
      </c>
      <c r="IY110">
        <v>501.362</v>
      </c>
      <c r="IZ110">
        <v>402.915</v>
      </c>
      <c r="JA110">
        <v>23.2524</v>
      </c>
      <c r="JB110">
        <v>28.1684</v>
      </c>
      <c r="JC110">
        <v>30.0005</v>
      </c>
      <c r="JD110">
        <v>28.0666</v>
      </c>
      <c r="JE110">
        <v>28.0032</v>
      </c>
      <c r="JF110">
        <v>59.5388</v>
      </c>
      <c r="JG110">
        <v>27.0577</v>
      </c>
      <c r="JH110">
        <v>91.0539</v>
      </c>
      <c r="JI110">
        <v>23.2169</v>
      </c>
      <c r="JJ110">
        <v>1577.51</v>
      </c>
      <c r="JK110">
        <v>24.0842</v>
      </c>
      <c r="JL110">
        <v>102.066</v>
      </c>
      <c r="JM110">
        <v>102.451</v>
      </c>
    </row>
    <row r="111" spans="1:273">
      <c r="A111">
        <v>95</v>
      </c>
      <c r="B111">
        <v>1510789282.6</v>
      </c>
      <c r="C111">
        <v>562</v>
      </c>
      <c r="D111" t="s">
        <v>601</v>
      </c>
      <c r="E111" t="s">
        <v>602</v>
      </c>
      <c r="F111">
        <v>5</v>
      </c>
      <c r="G111" t="s">
        <v>405</v>
      </c>
      <c r="H111" t="s">
        <v>406</v>
      </c>
      <c r="I111">
        <v>1510789274.81429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1601.53480529194</v>
      </c>
      <c r="AK111">
        <v>1578.00660606061</v>
      </c>
      <c r="AL111">
        <v>3.40701751850236</v>
      </c>
      <c r="AM111">
        <v>64.1108677016949</v>
      </c>
      <c r="AN111">
        <f>(AP111 - AO111 + DI111*1E3/(8.314*(DK111+273.15)) * AR111/DH111 * AQ111) * DH111/(100*CV111) * 1000/(1000 - AP111)</f>
        <v>0</v>
      </c>
      <c r="AO111">
        <v>23.981534973782</v>
      </c>
      <c r="AP111">
        <v>24.9485060606061</v>
      </c>
      <c r="AQ111">
        <v>-0.0138986323005072</v>
      </c>
      <c r="AR111">
        <v>117.015588663011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2.7</v>
      </c>
      <c r="CW111">
        <v>0.5</v>
      </c>
      <c r="CX111" t="s">
        <v>408</v>
      </c>
      <c r="CY111">
        <v>2</v>
      </c>
      <c r="CZ111" t="b">
        <v>1</v>
      </c>
      <c r="DA111">
        <v>1510789274.81429</v>
      </c>
      <c r="DB111">
        <v>1514.32642857143</v>
      </c>
      <c r="DC111">
        <v>1546.51357142857</v>
      </c>
      <c r="DD111">
        <v>25.0883464285714</v>
      </c>
      <c r="DE111">
        <v>23.9938535714286</v>
      </c>
      <c r="DF111">
        <v>1501.66428571429</v>
      </c>
      <c r="DG111">
        <v>24.5597</v>
      </c>
      <c r="DH111">
        <v>500.076178571428</v>
      </c>
      <c r="DI111">
        <v>90.8110035714286</v>
      </c>
      <c r="DJ111">
        <v>0.0999562964285714</v>
      </c>
      <c r="DK111">
        <v>26.7592464285714</v>
      </c>
      <c r="DL111">
        <v>27.5300642857143</v>
      </c>
      <c r="DM111">
        <v>999.9</v>
      </c>
      <c r="DN111">
        <v>0</v>
      </c>
      <c r="DO111">
        <v>0</v>
      </c>
      <c r="DP111">
        <v>10003.1014285714</v>
      </c>
      <c r="DQ111">
        <v>0</v>
      </c>
      <c r="DR111">
        <v>3.00939535714286</v>
      </c>
      <c r="DS111">
        <v>-32.1859928571429</v>
      </c>
      <c r="DT111">
        <v>1553.295</v>
      </c>
      <c r="DU111">
        <v>1584.53178571429</v>
      </c>
      <c r="DV111">
        <v>1.09448178571429</v>
      </c>
      <c r="DW111">
        <v>1546.51357142857</v>
      </c>
      <c r="DX111">
        <v>23.9938535714286</v>
      </c>
      <c r="DY111">
        <v>2.27829821428571</v>
      </c>
      <c r="DZ111">
        <v>2.17890642857143</v>
      </c>
      <c r="EA111">
        <v>19.5236571428571</v>
      </c>
      <c r="EB111">
        <v>18.8080535714286</v>
      </c>
      <c r="EC111">
        <v>2000.01857142857</v>
      </c>
      <c r="ED111">
        <v>0.980001107142857</v>
      </c>
      <c r="EE111">
        <v>0.0199987857142857</v>
      </c>
      <c r="EF111">
        <v>0</v>
      </c>
      <c r="EG111">
        <v>2.23103928571429</v>
      </c>
      <c r="EH111">
        <v>0</v>
      </c>
      <c r="EI111">
        <v>5801.875</v>
      </c>
      <c r="EJ111">
        <v>17300.3321428571</v>
      </c>
      <c r="EK111">
        <v>39.5487142857143</v>
      </c>
      <c r="EL111">
        <v>40</v>
      </c>
      <c r="EM111">
        <v>39.2721428571429</v>
      </c>
      <c r="EN111">
        <v>38.75</v>
      </c>
      <c r="EO111">
        <v>38.821</v>
      </c>
      <c r="EP111">
        <v>1960.01857142857</v>
      </c>
      <c r="EQ111">
        <v>40</v>
      </c>
      <c r="ER111">
        <v>0</v>
      </c>
      <c r="ES111">
        <v>1678812885.8</v>
      </c>
      <c r="ET111">
        <v>0</v>
      </c>
      <c r="EU111">
        <v>2.21676923076923</v>
      </c>
      <c r="EV111">
        <v>0.403288899215689</v>
      </c>
      <c r="EW111">
        <v>-12.2611965858142</v>
      </c>
      <c r="EX111">
        <v>5801.81692307692</v>
      </c>
      <c r="EY111">
        <v>15</v>
      </c>
      <c r="EZ111">
        <v>0</v>
      </c>
      <c r="FA111" t="s">
        <v>409</v>
      </c>
      <c r="FB111">
        <v>1510781724.6</v>
      </c>
      <c r="FC111">
        <v>1510781718.6</v>
      </c>
      <c r="FD111">
        <v>0</v>
      </c>
      <c r="FE111">
        <v>0.193</v>
      </c>
      <c r="FF111">
        <v>0.167</v>
      </c>
      <c r="FG111">
        <v>6.707</v>
      </c>
      <c r="FH111">
        <v>0.869</v>
      </c>
      <c r="FI111">
        <v>420</v>
      </c>
      <c r="FJ111">
        <v>32</v>
      </c>
      <c r="FK111">
        <v>0.3</v>
      </c>
      <c r="FL111">
        <v>0.13</v>
      </c>
      <c r="FM111">
        <v>1.13309882926829</v>
      </c>
      <c r="FN111">
        <v>-0.831782613240418</v>
      </c>
      <c r="FO111">
        <v>0.089590982967147</v>
      </c>
      <c r="FP111">
        <v>1</v>
      </c>
      <c r="FQ111">
        <v>1</v>
      </c>
      <c r="FR111">
        <v>1</v>
      </c>
      <c r="FS111" t="s">
        <v>410</v>
      </c>
      <c r="FT111">
        <v>2.97203</v>
      </c>
      <c r="FU111">
        <v>2.75367</v>
      </c>
      <c r="FV111">
        <v>0.217539</v>
      </c>
      <c r="FW111">
        <v>0.221128</v>
      </c>
      <c r="FX111">
        <v>0.105971</v>
      </c>
      <c r="FY111">
        <v>0.104287</v>
      </c>
      <c r="FZ111">
        <v>30396.8</v>
      </c>
      <c r="GA111">
        <v>32954.2</v>
      </c>
      <c r="GB111">
        <v>35211.4</v>
      </c>
      <c r="GC111">
        <v>38379.9</v>
      </c>
      <c r="GD111">
        <v>44609.8</v>
      </c>
      <c r="GE111">
        <v>49638.6</v>
      </c>
      <c r="GF111">
        <v>55008.3</v>
      </c>
      <c r="GG111">
        <v>61542.9</v>
      </c>
      <c r="GH111">
        <v>1.96715</v>
      </c>
      <c r="GI111">
        <v>1.81348</v>
      </c>
      <c r="GJ111">
        <v>0.0840649</v>
      </c>
      <c r="GK111">
        <v>0</v>
      </c>
      <c r="GL111">
        <v>26.1593</v>
      </c>
      <c r="GM111">
        <v>999.9</v>
      </c>
      <c r="GN111">
        <v>54.078</v>
      </c>
      <c r="GO111">
        <v>32.478</v>
      </c>
      <c r="GP111">
        <v>29.216</v>
      </c>
      <c r="GQ111">
        <v>56.3802</v>
      </c>
      <c r="GR111">
        <v>48.1971</v>
      </c>
      <c r="GS111">
        <v>1</v>
      </c>
      <c r="GT111">
        <v>0.0770655</v>
      </c>
      <c r="GU111">
        <v>1.97368</v>
      </c>
      <c r="GV111">
        <v>20.1036</v>
      </c>
      <c r="GW111">
        <v>5.19588</v>
      </c>
      <c r="GX111">
        <v>12.0049</v>
      </c>
      <c r="GY111">
        <v>4.97545</v>
      </c>
      <c r="GZ111">
        <v>3.29395</v>
      </c>
      <c r="HA111">
        <v>9999</v>
      </c>
      <c r="HB111">
        <v>9999</v>
      </c>
      <c r="HC111">
        <v>9999</v>
      </c>
      <c r="HD111">
        <v>999.9</v>
      </c>
      <c r="HE111">
        <v>1.86356</v>
      </c>
      <c r="HF111">
        <v>1.86844</v>
      </c>
      <c r="HG111">
        <v>1.86821</v>
      </c>
      <c r="HH111">
        <v>1.86935</v>
      </c>
      <c r="HI111">
        <v>1.87014</v>
      </c>
      <c r="HJ111">
        <v>1.86622</v>
      </c>
      <c r="HK111">
        <v>1.86723</v>
      </c>
      <c r="HL111">
        <v>1.8686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12.78</v>
      </c>
      <c r="IA111">
        <v>0.5219</v>
      </c>
      <c r="IB111">
        <v>4.00718980108695</v>
      </c>
      <c r="IC111">
        <v>0.0057595372652325</v>
      </c>
      <c r="ID111">
        <v>9.86007892650461e-07</v>
      </c>
      <c r="IE111">
        <v>-6.54605500343952e-10</v>
      </c>
      <c r="IF111">
        <v>-0.00447537401453317</v>
      </c>
      <c r="IG111">
        <v>-0.0225030831772305</v>
      </c>
      <c r="IH111">
        <v>0.00251729176796863</v>
      </c>
      <c r="II111">
        <v>-2.92013266862578e-05</v>
      </c>
      <c r="IJ111">
        <v>-3</v>
      </c>
      <c r="IK111">
        <v>1614</v>
      </c>
      <c r="IL111">
        <v>1</v>
      </c>
      <c r="IM111">
        <v>27</v>
      </c>
      <c r="IN111">
        <v>126</v>
      </c>
      <c r="IO111">
        <v>126.1</v>
      </c>
      <c r="IP111">
        <v>3.00049</v>
      </c>
      <c r="IQ111">
        <v>2.6001</v>
      </c>
      <c r="IR111">
        <v>1.54785</v>
      </c>
      <c r="IS111">
        <v>2.30103</v>
      </c>
      <c r="IT111">
        <v>1.34644</v>
      </c>
      <c r="IU111">
        <v>2.44263</v>
      </c>
      <c r="IV111">
        <v>38.4524</v>
      </c>
      <c r="IW111">
        <v>24.0262</v>
      </c>
      <c r="IX111">
        <v>18</v>
      </c>
      <c r="IY111">
        <v>501.455</v>
      </c>
      <c r="IZ111">
        <v>402.856</v>
      </c>
      <c r="JA111">
        <v>23.21</v>
      </c>
      <c r="JB111">
        <v>28.1714</v>
      </c>
      <c r="JC111">
        <v>30.0005</v>
      </c>
      <c r="JD111">
        <v>28.0696</v>
      </c>
      <c r="JE111">
        <v>28.0067</v>
      </c>
      <c r="JF111">
        <v>60.0875</v>
      </c>
      <c r="JG111">
        <v>26.7408</v>
      </c>
      <c r="JH111">
        <v>91.0539</v>
      </c>
      <c r="JI111">
        <v>23.1817</v>
      </c>
      <c r="JJ111">
        <v>1590.95</v>
      </c>
      <c r="JK111">
        <v>24.1644</v>
      </c>
      <c r="JL111">
        <v>102.066</v>
      </c>
      <c r="JM111">
        <v>102.45</v>
      </c>
    </row>
    <row r="112" spans="1:273">
      <c r="A112">
        <v>96</v>
      </c>
      <c r="B112">
        <v>1510789287.6</v>
      </c>
      <c r="C112">
        <v>567</v>
      </c>
      <c r="D112" t="s">
        <v>603</v>
      </c>
      <c r="E112" t="s">
        <v>604</v>
      </c>
      <c r="F112">
        <v>5</v>
      </c>
      <c r="G112" t="s">
        <v>405</v>
      </c>
      <c r="H112" t="s">
        <v>406</v>
      </c>
      <c r="I112">
        <v>1510789280.1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1619.62993554108</v>
      </c>
      <c r="AK112">
        <v>1595.35096969697</v>
      </c>
      <c r="AL112">
        <v>3.45437503742218</v>
      </c>
      <c r="AM112">
        <v>64.1108677016949</v>
      </c>
      <c r="AN112">
        <f>(AP112 - AO112 + DI112*1E3/(8.314*(DK112+273.15)) * AR112/DH112 * AQ112) * DH112/(100*CV112) * 1000/(1000 - AP112)</f>
        <v>0</v>
      </c>
      <c r="AO112">
        <v>23.9897666075388</v>
      </c>
      <c r="AP112">
        <v>24.8905018181818</v>
      </c>
      <c r="AQ112">
        <v>-0.00986315558830511</v>
      </c>
      <c r="AR112">
        <v>117.015588663011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2.7</v>
      </c>
      <c r="CW112">
        <v>0.5</v>
      </c>
      <c r="CX112" t="s">
        <v>408</v>
      </c>
      <c r="CY112">
        <v>2</v>
      </c>
      <c r="CZ112" t="b">
        <v>1</v>
      </c>
      <c r="DA112">
        <v>1510789280.1</v>
      </c>
      <c r="DB112">
        <v>1532.04888888889</v>
      </c>
      <c r="DC112">
        <v>1564.34148148148</v>
      </c>
      <c r="DD112">
        <v>24.9857037037037</v>
      </c>
      <c r="DE112">
        <v>23.9846148148148</v>
      </c>
      <c r="DF112">
        <v>1519.31185185185</v>
      </c>
      <c r="DG112">
        <v>24.4617851851852</v>
      </c>
      <c r="DH112">
        <v>500.082111111111</v>
      </c>
      <c r="DI112">
        <v>90.810837037037</v>
      </c>
      <c r="DJ112">
        <v>0.0999788407407408</v>
      </c>
      <c r="DK112">
        <v>26.7552222222222</v>
      </c>
      <c r="DL112">
        <v>27.5322259259259</v>
      </c>
      <c r="DM112">
        <v>999.9</v>
      </c>
      <c r="DN112">
        <v>0</v>
      </c>
      <c r="DO112">
        <v>0</v>
      </c>
      <c r="DP112">
        <v>10003.6807407407</v>
      </c>
      <c r="DQ112">
        <v>0</v>
      </c>
      <c r="DR112">
        <v>3.29906407407407</v>
      </c>
      <c r="DS112">
        <v>-32.2914555555556</v>
      </c>
      <c r="DT112">
        <v>1571.30888888889</v>
      </c>
      <c r="DU112">
        <v>1602.78259259259</v>
      </c>
      <c r="DV112">
        <v>1.00108318518519</v>
      </c>
      <c r="DW112">
        <v>1564.34148148148</v>
      </c>
      <c r="DX112">
        <v>23.9846148148148</v>
      </c>
      <c r="DY112">
        <v>2.26897296296296</v>
      </c>
      <c r="DZ112">
        <v>2.1780637037037</v>
      </c>
      <c r="EA112">
        <v>19.4577481481481</v>
      </c>
      <c r="EB112">
        <v>18.801862962963</v>
      </c>
      <c r="EC112">
        <v>2000.0162962963</v>
      </c>
      <c r="ED112">
        <v>0.980001111111111</v>
      </c>
      <c r="EE112">
        <v>0.0199987814814815</v>
      </c>
      <c r="EF112">
        <v>0</v>
      </c>
      <c r="EG112">
        <v>2.27342592592593</v>
      </c>
      <c r="EH112">
        <v>0</v>
      </c>
      <c r="EI112">
        <v>5800.79481481481</v>
      </c>
      <c r="EJ112">
        <v>17300.3074074074</v>
      </c>
      <c r="EK112">
        <v>39.5597037037037</v>
      </c>
      <c r="EL112">
        <v>40</v>
      </c>
      <c r="EM112">
        <v>39.2775555555556</v>
      </c>
      <c r="EN112">
        <v>38.75</v>
      </c>
      <c r="EO112">
        <v>38.826</v>
      </c>
      <c r="EP112">
        <v>1960.0162962963</v>
      </c>
      <c r="EQ112">
        <v>40</v>
      </c>
      <c r="ER112">
        <v>0</v>
      </c>
      <c r="ES112">
        <v>1678812890.6</v>
      </c>
      <c r="ET112">
        <v>0</v>
      </c>
      <c r="EU112">
        <v>2.232</v>
      </c>
      <c r="EV112">
        <v>0.824813691261482</v>
      </c>
      <c r="EW112">
        <v>-11.567521377145</v>
      </c>
      <c r="EX112">
        <v>5800.88038461539</v>
      </c>
      <c r="EY112">
        <v>15</v>
      </c>
      <c r="EZ112">
        <v>0</v>
      </c>
      <c r="FA112" t="s">
        <v>409</v>
      </c>
      <c r="FB112">
        <v>1510781724.6</v>
      </c>
      <c r="FC112">
        <v>1510781718.6</v>
      </c>
      <c r="FD112">
        <v>0</v>
      </c>
      <c r="FE112">
        <v>0.193</v>
      </c>
      <c r="FF112">
        <v>0.167</v>
      </c>
      <c r="FG112">
        <v>6.707</v>
      </c>
      <c r="FH112">
        <v>0.869</v>
      </c>
      <c r="FI112">
        <v>420</v>
      </c>
      <c r="FJ112">
        <v>32</v>
      </c>
      <c r="FK112">
        <v>0.3</v>
      </c>
      <c r="FL112">
        <v>0.13</v>
      </c>
      <c r="FM112">
        <v>1.069422325</v>
      </c>
      <c r="FN112">
        <v>-1.07028242026267</v>
      </c>
      <c r="FO112">
        <v>0.103467731070462</v>
      </c>
      <c r="FP112">
        <v>0</v>
      </c>
      <c r="FQ112">
        <v>0</v>
      </c>
      <c r="FR112">
        <v>1</v>
      </c>
      <c r="FS112" t="s">
        <v>570</v>
      </c>
      <c r="FT112">
        <v>2.97175</v>
      </c>
      <c r="FU112">
        <v>2.75399</v>
      </c>
      <c r="FV112">
        <v>0.21896</v>
      </c>
      <c r="FW112">
        <v>0.222516</v>
      </c>
      <c r="FX112">
        <v>0.10581</v>
      </c>
      <c r="FY112">
        <v>0.104357</v>
      </c>
      <c r="FZ112">
        <v>30341.2</v>
      </c>
      <c r="GA112">
        <v>32895.3</v>
      </c>
      <c r="GB112">
        <v>35210.9</v>
      </c>
      <c r="GC112">
        <v>38379.6</v>
      </c>
      <c r="GD112">
        <v>44617.7</v>
      </c>
      <c r="GE112">
        <v>49634.5</v>
      </c>
      <c r="GF112">
        <v>55007.9</v>
      </c>
      <c r="GG112">
        <v>61542.6</v>
      </c>
      <c r="GH112">
        <v>1.967</v>
      </c>
      <c r="GI112">
        <v>1.81385</v>
      </c>
      <c r="GJ112">
        <v>0.0834577</v>
      </c>
      <c r="GK112">
        <v>0</v>
      </c>
      <c r="GL112">
        <v>26.1571</v>
      </c>
      <c r="GM112">
        <v>999.9</v>
      </c>
      <c r="GN112">
        <v>54.078</v>
      </c>
      <c r="GO112">
        <v>32.478</v>
      </c>
      <c r="GP112">
        <v>29.2108</v>
      </c>
      <c r="GQ112">
        <v>55.5802</v>
      </c>
      <c r="GR112">
        <v>48.6018</v>
      </c>
      <c r="GS112">
        <v>1</v>
      </c>
      <c r="GT112">
        <v>0.0774136</v>
      </c>
      <c r="GU112">
        <v>1.99549</v>
      </c>
      <c r="GV112">
        <v>20.103</v>
      </c>
      <c r="GW112">
        <v>5.19618</v>
      </c>
      <c r="GX112">
        <v>12.0059</v>
      </c>
      <c r="GY112">
        <v>4.97485</v>
      </c>
      <c r="GZ112">
        <v>3.29358</v>
      </c>
      <c r="HA112">
        <v>9999</v>
      </c>
      <c r="HB112">
        <v>9999</v>
      </c>
      <c r="HC112">
        <v>9999</v>
      </c>
      <c r="HD112">
        <v>999.9</v>
      </c>
      <c r="HE112">
        <v>1.86356</v>
      </c>
      <c r="HF112">
        <v>1.86844</v>
      </c>
      <c r="HG112">
        <v>1.86821</v>
      </c>
      <c r="HH112">
        <v>1.86935</v>
      </c>
      <c r="HI112">
        <v>1.87015</v>
      </c>
      <c r="HJ112">
        <v>1.8662</v>
      </c>
      <c r="HK112">
        <v>1.86723</v>
      </c>
      <c r="HL112">
        <v>1.86859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12.84</v>
      </c>
      <c r="IA112">
        <v>0.5194</v>
      </c>
      <c r="IB112">
        <v>4.00718980108695</v>
      </c>
      <c r="IC112">
        <v>0.0057595372652325</v>
      </c>
      <c r="ID112">
        <v>9.86007892650461e-07</v>
      </c>
      <c r="IE112">
        <v>-6.54605500343952e-10</v>
      </c>
      <c r="IF112">
        <v>-0.00447537401453317</v>
      </c>
      <c r="IG112">
        <v>-0.0225030831772305</v>
      </c>
      <c r="IH112">
        <v>0.00251729176796863</v>
      </c>
      <c r="II112">
        <v>-2.92013266862578e-05</v>
      </c>
      <c r="IJ112">
        <v>-3</v>
      </c>
      <c r="IK112">
        <v>1614</v>
      </c>
      <c r="IL112">
        <v>1</v>
      </c>
      <c r="IM112">
        <v>27</v>
      </c>
      <c r="IN112">
        <v>126</v>
      </c>
      <c r="IO112">
        <v>126.2</v>
      </c>
      <c r="IP112">
        <v>3.02368</v>
      </c>
      <c r="IQ112">
        <v>2.6123</v>
      </c>
      <c r="IR112">
        <v>1.54785</v>
      </c>
      <c r="IS112">
        <v>2.30103</v>
      </c>
      <c r="IT112">
        <v>1.34644</v>
      </c>
      <c r="IU112">
        <v>2.33765</v>
      </c>
      <c r="IV112">
        <v>38.4524</v>
      </c>
      <c r="IW112">
        <v>24.0262</v>
      </c>
      <c r="IX112">
        <v>18</v>
      </c>
      <c r="IY112">
        <v>501.385</v>
      </c>
      <c r="IZ112">
        <v>403.086</v>
      </c>
      <c r="JA112">
        <v>23.1702</v>
      </c>
      <c r="JB112">
        <v>28.1745</v>
      </c>
      <c r="JC112">
        <v>30.0004</v>
      </c>
      <c r="JD112">
        <v>28.073</v>
      </c>
      <c r="JE112">
        <v>28.0097</v>
      </c>
      <c r="JF112">
        <v>60.5198</v>
      </c>
      <c r="JG112">
        <v>26.1103</v>
      </c>
      <c r="JH112">
        <v>91.0539</v>
      </c>
      <c r="JI112">
        <v>23.1488</v>
      </c>
      <c r="JJ112">
        <v>1604.37</v>
      </c>
      <c r="JK112">
        <v>24.2475</v>
      </c>
      <c r="JL112">
        <v>102.065</v>
      </c>
      <c r="JM112">
        <v>102.449</v>
      </c>
    </row>
    <row r="113" spans="1:273">
      <c r="A113">
        <v>97</v>
      </c>
      <c r="B113">
        <v>1510789862.5</v>
      </c>
      <c r="C113">
        <v>1141.90000009537</v>
      </c>
      <c r="D113" t="s">
        <v>605</v>
      </c>
      <c r="E113" t="s">
        <v>606</v>
      </c>
      <c r="F113">
        <v>5</v>
      </c>
      <c r="G113" t="s">
        <v>405</v>
      </c>
      <c r="H113" t="s">
        <v>406</v>
      </c>
      <c r="I113">
        <v>1510789854.5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432.779559557963</v>
      </c>
      <c r="AK113">
        <v>428.889733333333</v>
      </c>
      <c r="AL113">
        <v>0.00026492392602656</v>
      </c>
      <c r="AM113">
        <v>64.1108677016949</v>
      </c>
      <c r="AN113">
        <f>(AP113 - AO113 + DI113*1E3/(8.314*(DK113+273.15)) * AR113/DH113 * AQ113) * DH113/(100*CV113) * 1000/(1000 - AP113)</f>
        <v>0</v>
      </c>
      <c r="AO113">
        <v>29.559345674374</v>
      </c>
      <c r="AP113">
        <v>31.3472521212121</v>
      </c>
      <c r="AQ113">
        <v>0.00599999512987178</v>
      </c>
      <c r="AR113">
        <v>117.015588663011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2.7</v>
      </c>
      <c r="CW113">
        <v>0.5</v>
      </c>
      <c r="CX113" t="s">
        <v>408</v>
      </c>
      <c r="CY113">
        <v>2</v>
      </c>
      <c r="CZ113" t="b">
        <v>1</v>
      </c>
      <c r="DA113">
        <v>1510789854.5</v>
      </c>
      <c r="DB113">
        <v>415.449096774194</v>
      </c>
      <c r="DC113">
        <v>419.982129032258</v>
      </c>
      <c r="DD113">
        <v>31.3267483870968</v>
      </c>
      <c r="DE113">
        <v>29.5573903225806</v>
      </c>
      <c r="DF113">
        <v>408.96635483871</v>
      </c>
      <c r="DG113">
        <v>30.665064516129</v>
      </c>
      <c r="DH113">
        <v>500.093387096774</v>
      </c>
      <c r="DI113">
        <v>90.8432419354839</v>
      </c>
      <c r="DJ113">
        <v>0.0999695870967742</v>
      </c>
      <c r="DK113">
        <v>34.1488290322581</v>
      </c>
      <c r="DL113">
        <v>35.0039258064516</v>
      </c>
      <c r="DM113">
        <v>999.9</v>
      </c>
      <c r="DN113">
        <v>0</v>
      </c>
      <c r="DO113">
        <v>0</v>
      </c>
      <c r="DP113">
        <v>10006.3338709677</v>
      </c>
      <c r="DQ113">
        <v>0</v>
      </c>
      <c r="DR113">
        <v>2.89330935483871</v>
      </c>
      <c r="DS113">
        <v>-4.53313483870968</v>
      </c>
      <c r="DT113">
        <v>428.884709677419</v>
      </c>
      <c r="DU113">
        <v>432.773806451613</v>
      </c>
      <c r="DV113">
        <v>1.76935903225806</v>
      </c>
      <c r="DW113">
        <v>419.982129032258</v>
      </c>
      <c r="DX113">
        <v>29.5573903225806</v>
      </c>
      <c r="DY113">
        <v>2.84582258064516</v>
      </c>
      <c r="DZ113">
        <v>2.68508870967742</v>
      </c>
      <c r="EA113">
        <v>23.1523258064516</v>
      </c>
      <c r="EB113">
        <v>22.1941451612903</v>
      </c>
      <c r="EC113">
        <v>2000.01096774193</v>
      </c>
      <c r="ED113">
        <v>0.979994838709678</v>
      </c>
      <c r="EE113">
        <v>0.0200054</v>
      </c>
      <c r="EF113">
        <v>0</v>
      </c>
      <c r="EG113">
        <v>2.24301290322581</v>
      </c>
      <c r="EH113">
        <v>0</v>
      </c>
      <c r="EI113">
        <v>5680.85967741935</v>
      </c>
      <c r="EJ113">
        <v>17300.2290322581</v>
      </c>
      <c r="EK113">
        <v>40.125</v>
      </c>
      <c r="EL113">
        <v>40.25</v>
      </c>
      <c r="EM113">
        <v>39.691064516129</v>
      </c>
      <c r="EN113">
        <v>39.062</v>
      </c>
      <c r="EO113">
        <v>39.875</v>
      </c>
      <c r="EP113">
        <v>1959.99967741935</v>
      </c>
      <c r="EQ113">
        <v>40.0112903225806</v>
      </c>
      <c r="ER113">
        <v>0</v>
      </c>
      <c r="ES113">
        <v>1678813466</v>
      </c>
      <c r="ET113">
        <v>0</v>
      </c>
      <c r="EU113">
        <v>2.234884</v>
      </c>
      <c r="EV113">
        <v>0.137500009916676</v>
      </c>
      <c r="EW113">
        <v>0.0784615158303115</v>
      </c>
      <c r="EX113">
        <v>5680.8408</v>
      </c>
      <c r="EY113">
        <v>15</v>
      </c>
      <c r="EZ113">
        <v>0</v>
      </c>
      <c r="FA113" t="s">
        <v>409</v>
      </c>
      <c r="FB113">
        <v>1510781724.6</v>
      </c>
      <c r="FC113">
        <v>1510781718.6</v>
      </c>
      <c r="FD113">
        <v>0</v>
      </c>
      <c r="FE113">
        <v>0.193</v>
      </c>
      <c r="FF113">
        <v>0.167</v>
      </c>
      <c r="FG113">
        <v>6.707</v>
      </c>
      <c r="FH113">
        <v>0.869</v>
      </c>
      <c r="FI113">
        <v>420</v>
      </c>
      <c r="FJ113">
        <v>32</v>
      </c>
      <c r="FK113">
        <v>0.3</v>
      </c>
      <c r="FL113">
        <v>0.13</v>
      </c>
      <c r="FM113">
        <v>1.76499925</v>
      </c>
      <c r="FN113">
        <v>0.0898717823639735</v>
      </c>
      <c r="FO113">
        <v>0.00873343614721606</v>
      </c>
      <c r="FP113">
        <v>1</v>
      </c>
      <c r="FQ113">
        <v>1</v>
      </c>
      <c r="FR113">
        <v>1</v>
      </c>
      <c r="FS113" t="s">
        <v>410</v>
      </c>
      <c r="FT113">
        <v>2.97114</v>
      </c>
      <c r="FU113">
        <v>2.75383</v>
      </c>
      <c r="FV113">
        <v>0.0896966</v>
      </c>
      <c r="FW113">
        <v>0.0916873</v>
      </c>
      <c r="FX113">
        <v>0.124095</v>
      </c>
      <c r="FY113">
        <v>0.120196</v>
      </c>
      <c r="FZ113">
        <v>35329.7</v>
      </c>
      <c r="GA113">
        <v>38388.6</v>
      </c>
      <c r="GB113">
        <v>35181.7</v>
      </c>
      <c r="GC113">
        <v>38341.6</v>
      </c>
      <c r="GD113">
        <v>43663</v>
      </c>
      <c r="GE113">
        <v>48708.7</v>
      </c>
      <c r="GF113">
        <v>54971.5</v>
      </c>
      <c r="GG113">
        <v>61487</v>
      </c>
      <c r="GH113">
        <v>1.96105</v>
      </c>
      <c r="GI113">
        <v>1.81185</v>
      </c>
      <c r="GJ113">
        <v>0.207156</v>
      </c>
      <c r="GK113">
        <v>0</v>
      </c>
      <c r="GL113">
        <v>31.6584</v>
      </c>
      <c r="GM113">
        <v>999.9</v>
      </c>
      <c r="GN113">
        <v>54.2</v>
      </c>
      <c r="GO113">
        <v>32.71</v>
      </c>
      <c r="GP113">
        <v>29.6536</v>
      </c>
      <c r="GQ113">
        <v>60.0002</v>
      </c>
      <c r="GR113">
        <v>48.0168</v>
      </c>
      <c r="GS113">
        <v>1</v>
      </c>
      <c r="GT113">
        <v>0.121369</v>
      </c>
      <c r="GU113">
        <v>-2.53033</v>
      </c>
      <c r="GV113">
        <v>20.0952</v>
      </c>
      <c r="GW113">
        <v>5.19767</v>
      </c>
      <c r="GX113">
        <v>12.0058</v>
      </c>
      <c r="GY113">
        <v>4.97505</v>
      </c>
      <c r="GZ113">
        <v>3.2939</v>
      </c>
      <c r="HA113">
        <v>9999</v>
      </c>
      <c r="HB113">
        <v>9999</v>
      </c>
      <c r="HC113">
        <v>9999</v>
      </c>
      <c r="HD113">
        <v>999.9</v>
      </c>
      <c r="HE113">
        <v>1.86356</v>
      </c>
      <c r="HF113">
        <v>1.86844</v>
      </c>
      <c r="HG113">
        <v>1.86816</v>
      </c>
      <c r="HH113">
        <v>1.86935</v>
      </c>
      <c r="HI113">
        <v>1.87012</v>
      </c>
      <c r="HJ113">
        <v>1.86616</v>
      </c>
      <c r="HK113">
        <v>1.86722</v>
      </c>
      <c r="HL113">
        <v>1.86859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6.483</v>
      </c>
      <c r="IA113">
        <v>0.6617</v>
      </c>
      <c r="IB113">
        <v>4.00718980108695</v>
      </c>
      <c r="IC113">
        <v>0.0057595372652325</v>
      </c>
      <c r="ID113">
        <v>9.86007892650461e-07</v>
      </c>
      <c r="IE113">
        <v>-6.54605500343952e-10</v>
      </c>
      <c r="IF113">
        <v>0.661683471666172</v>
      </c>
      <c r="IG113">
        <v>0</v>
      </c>
      <c r="IH113">
        <v>0</v>
      </c>
      <c r="II113">
        <v>0</v>
      </c>
      <c r="IJ113">
        <v>-3</v>
      </c>
      <c r="IK113">
        <v>1614</v>
      </c>
      <c r="IL113">
        <v>1</v>
      </c>
      <c r="IM113">
        <v>27</v>
      </c>
      <c r="IN113">
        <v>135.6</v>
      </c>
      <c r="IO113">
        <v>135.7</v>
      </c>
      <c r="IP113">
        <v>1.04248</v>
      </c>
      <c r="IQ113">
        <v>2.62451</v>
      </c>
      <c r="IR113">
        <v>1.54785</v>
      </c>
      <c r="IS113">
        <v>2.30225</v>
      </c>
      <c r="IT113">
        <v>1.34644</v>
      </c>
      <c r="IU113">
        <v>2.36084</v>
      </c>
      <c r="IV113">
        <v>38.5995</v>
      </c>
      <c r="IW113">
        <v>24.0175</v>
      </c>
      <c r="IX113">
        <v>18</v>
      </c>
      <c r="IY113">
        <v>501.889</v>
      </c>
      <c r="IZ113">
        <v>405.3</v>
      </c>
      <c r="JA113">
        <v>34.7294</v>
      </c>
      <c r="JB113">
        <v>28.9129</v>
      </c>
      <c r="JC113">
        <v>30.0018</v>
      </c>
      <c r="JD113">
        <v>28.58</v>
      </c>
      <c r="JE113">
        <v>28.4888</v>
      </c>
      <c r="JF113">
        <v>20.8932</v>
      </c>
      <c r="JG113">
        <v>0</v>
      </c>
      <c r="JH113">
        <v>100</v>
      </c>
      <c r="JI113">
        <v>34.6434</v>
      </c>
      <c r="JJ113">
        <v>413.127</v>
      </c>
      <c r="JK113">
        <v>30.6832</v>
      </c>
      <c r="JL113">
        <v>101.991</v>
      </c>
      <c r="JM113">
        <v>102.353</v>
      </c>
    </row>
    <row r="114" spans="1:273">
      <c r="A114">
        <v>98</v>
      </c>
      <c r="B114">
        <v>1510789867.5</v>
      </c>
      <c r="C114">
        <v>1146.90000009537</v>
      </c>
      <c r="D114" t="s">
        <v>607</v>
      </c>
      <c r="E114" t="s">
        <v>608</v>
      </c>
      <c r="F114">
        <v>5</v>
      </c>
      <c r="G114" t="s">
        <v>405</v>
      </c>
      <c r="H114" t="s">
        <v>406</v>
      </c>
      <c r="I114">
        <v>1510789859.65517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432.657953853413</v>
      </c>
      <c r="AK114">
        <v>428.787224242424</v>
      </c>
      <c r="AL114">
        <v>-0.0334479549681308</v>
      </c>
      <c r="AM114">
        <v>64.1108677016949</v>
      </c>
      <c r="AN114">
        <f>(AP114 - AO114 + DI114*1E3/(8.314*(DK114+273.15)) * AR114/DH114 * AQ114) * DH114/(100*CV114) * 1000/(1000 - AP114)</f>
        <v>0</v>
      </c>
      <c r="AO114">
        <v>29.5603577796899</v>
      </c>
      <c r="AP114">
        <v>31.3625278787879</v>
      </c>
      <c r="AQ114">
        <v>0.000530603246383731</v>
      </c>
      <c r="AR114">
        <v>117.015588663011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2.7</v>
      </c>
      <c r="CW114">
        <v>0.5</v>
      </c>
      <c r="CX114" t="s">
        <v>408</v>
      </c>
      <c r="CY114">
        <v>2</v>
      </c>
      <c r="CZ114" t="b">
        <v>1</v>
      </c>
      <c r="DA114">
        <v>1510789859.65517</v>
      </c>
      <c r="DB114">
        <v>415.427275862069</v>
      </c>
      <c r="DC114">
        <v>419.834517241379</v>
      </c>
      <c r="DD114">
        <v>31.3399103448276</v>
      </c>
      <c r="DE114">
        <v>29.5586655172414</v>
      </c>
      <c r="DF114">
        <v>408.944586206897</v>
      </c>
      <c r="DG114">
        <v>30.6782275862069</v>
      </c>
      <c r="DH114">
        <v>500.091206896552</v>
      </c>
      <c r="DI114">
        <v>90.8424724137931</v>
      </c>
      <c r="DJ114">
        <v>0.0999819068965517</v>
      </c>
      <c r="DK114">
        <v>34.1529517241379</v>
      </c>
      <c r="DL114">
        <v>35.0109931034483</v>
      </c>
      <c r="DM114">
        <v>999.9</v>
      </c>
      <c r="DN114">
        <v>0</v>
      </c>
      <c r="DO114">
        <v>0</v>
      </c>
      <c r="DP114">
        <v>9997.84482758621</v>
      </c>
      <c r="DQ114">
        <v>0</v>
      </c>
      <c r="DR114">
        <v>3.01623551724138</v>
      </c>
      <c r="DS114">
        <v>-4.40726275862069</v>
      </c>
      <c r="DT114">
        <v>428.868</v>
      </c>
      <c r="DU114">
        <v>432.622275862069</v>
      </c>
      <c r="DV114">
        <v>1.78125206896552</v>
      </c>
      <c r="DW114">
        <v>419.834517241379</v>
      </c>
      <c r="DX114">
        <v>29.5586655172414</v>
      </c>
      <c r="DY114">
        <v>2.84699448275862</v>
      </c>
      <c r="DZ114">
        <v>2.6851824137931</v>
      </c>
      <c r="EA114">
        <v>23.1591413793104</v>
      </c>
      <c r="EB114">
        <v>22.1947172413793</v>
      </c>
      <c r="EC114">
        <v>2000.00344827586</v>
      </c>
      <c r="ED114">
        <v>0.979994862068966</v>
      </c>
      <c r="EE114">
        <v>0.020005375862069</v>
      </c>
      <c r="EF114">
        <v>0</v>
      </c>
      <c r="EG114">
        <v>2.22206896551724</v>
      </c>
      <c r="EH114">
        <v>0</v>
      </c>
      <c r="EI114">
        <v>5680.84413793104</v>
      </c>
      <c r="EJ114">
        <v>17300.1620689655</v>
      </c>
      <c r="EK114">
        <v>40.125</v>
      </c>
      <c r="EL114">
        <v>40.2521379310345</v>
      </c>
      <c r="EM114">
        <v>39.6913448275862</v>
      </c>
      <c r="EN114">
        <v>39.062</v>
      </c>
      <c r="EO114">
        <v>39.879275862069</v>
      </c>
      <c r="EP114">
        <v>1959.9924137931</v>
      </c>
      <c r="EQ114">
        <v>40.0110344827586</v>
      </c>
      <c r="ER114">
        <v>0</v>
      </c>
      <c r="ES114">
        <v>1678813470.8</v>
      </c>
      <c r="ET114">
        <v>0</v>
      </c>
      <c r="EU114">
        <v>2.205744</v>
      </c>
      <c r="EV114">
        <v>-0.254953834088501</v>
      </c>
      <c r="EW114">
        <v>1.68999995831423</v>
      </c>
      <c r="EX114">
        <v>5680.9024</v>
      </c>
      <c r="EY114">
        <v>15</v>
      </c>
      <c r="EZ114">
        <v>0</v>
      </c>
      <c r="FA114" t="s">
        <v>409</v>
      </c>
      <c r="FB114">
        <v>1510781724.6</v>
      </c>
      <c r="FC114">
        <v>1510781718.6</v>
      </c>
      <c r="FD114">
        <v>0</v>
      </c>
      <c r="FE114">
        <v>0.193</v>
      </c>
      <c r="FF114">
        <v>0.167</v>
      </c>
      <c r="FG114">
        <v>6.707</v>
      </c>
      <c r="FH114">
        <v>0.869</v>
      </c>
      <c r="FI114">
        <v>420</v>
      </c>
      <c r="FJ114">
        <v>32</v>
      </c>
      <c r="FK114">
        <v>0.3</v>
      </c>
      <c r="FL114">
        <v>0.13</v>
      </c>
      <c r="FM114">
        <v>1.77560375</v>
      </c>
      <c r="FN114">
        <v>0.133762964352716</v>
      </c>
      <c r="FO114">
        <v>0.0134184814132412</v>
      </c>
      <c r="FP114">
        <v>1</v>
      </c>
      <c r="FQ114">
        <v>1</v>
      </c>
      <c r="FR114">
        <v>1</v>
      </c>
      <c r="FS114" t="s">
        <v>410</v>
      </c>
      <c r="FT114">
        <v>2.97131</v>
      </c>
      <c r="FU114">
        <v>2.75379</v>
      </c>
      <c r="FV114">
        <v>0.089661</v>
      </c>
      <c r="FW114">
        <v>0.0912458</v>
      </c>
      <c r="FX114">
        <v>0.124133</v>
      </c>
      <c r="FY114">
        <v>0.120198</v>
      </c>
      <c r="FZ114">
        <v>35330.6</v>
      </c>
      <c r="GA114">
        <v>38406.3</v>
      </c>
      <c r="GB114">
        <v>35181.2</v>
      </c>
      <c r="GC114">
        <v>38340.7</v>
      </c>
      <c r="GD114">
        <v>43660.5</v>
      </c>
      <c r="GE114">
        <v>48707.7</v>
      </c>
      <c r="GF114">
        <v>54970.7</v>
      </c>
      <c r="GG114">
        <v>61485.8</v>
      </c>
      <c r="GH114">
        <v>1.9608</v>
      </c>
      <c r="GI114">
        <v>1.8115</v>
      </c>
      <c r="GJ114">
        <v>0.208206</v>
      </c>
      <c r="GK114">
        <v>0</v>
      </c>
      <c r="GL114">
        <v>31.6759</v>
      </c>
      <c r="GM114">
        <v>999.9</v>
      </c>
      <c r="GN114">
        <v>54.224</v>
      </c>
      <c r="GO114">
        <v>32.69</v>
      </c>
      <c r="GP114">
        <v>29.6347</v>
      </c>
      <c r="GQ114">
        <v>60.3702</v>
      </c>
      <c r="GR114">
        <v>47.6442</v>
      </c>
      <c r="GS114">
        <v>1</v>
      </c>
      <c r="GT114">
        <v>0.119433</v>
      </c>
      <c r="GU114">
        <v>-2.01949</v>
      </c>
      <c r="GV114">
        <v>20.1028</v>
      </c>
      <c r="GW114">
        <v>5.19752</v>
      </c>
      <c r="GX114">
        <v>12.0043</v>
      </c>
      <c r="GY114">
        <v>4.97515</v>
      </c>
      <c r="GZ114">
        <v>3.2939</v>
      </c>
      <c r="HA114">
        <v>9999</v>
      </c>
      <c r="HB114">
        <v>9999</v>
      </c>
      <c r="HC114">
        <v>9999</v>
      </c>
      <c r="HD114">
        <v>999.9</v>
      </c>
      <c r="HE114">
        <v>1.86356</v>
      </c>
      <c r="HF114">
        <v>1.86843</v>
      </c>
      <c r="HG114">
        <v>1.86818</v>
      </c>
      <c r="HH114">
        <v>1.86935</v>
      </c>
      <c r="HI114">
        <v>1.87012</v>
      </c>
      <c r="HJ114">
        <v>1.86615</v>
      </c>
      <c r="HK114">
        <v>1.86722</v>
      </c>
      <c r="HL114">
        <v>1.86859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6.481</v>
      </c>
      <c r="IA114">
        <v>0.6617</v>
      </c>
      <c r="IB114">
        <v>4.00718980108695</v>
      </c>
      <c r="IC114">
        <v>0.0057595372652325</v>
      </c>
      <c r="ID114">
        <v>9.86007892650461e-07</v>
      </c>
      <c r="IE114">
        <v>-6.54605500343952e-10</v>
      </c>
      <c r="IF114">
        <v>0.661683471666172</v>
      </c>
      <c r="IG114">
        <v>0</v>
      </c>
      <c r="IH114">
        <v>0</v>
      </c>
      <c r="II114">
        <v>0</v>
      </c>
      <c r="IJ114">
        <v>-3</v>
      </c>
      <c r="IK114">
        <v>1614</v>
      </c>
      <c r="IL114">
        <v>1</v>
      </c>
      <c r="IM114">
        <v>27</v>
      </c>
      <c r="IN114">
        <v>135.7</v>
      </c>
      <c r="IO114">
        <v>135.8</v>
      </c>
      <c r="IP114">
        <v>1.01807</v>
      </c>
      <c r="IQ114">
        <v>2.61719</v>
      </c>
      <c r="IR114">
        <v>1.54785</v>
      </c>
      <c r="IS114">
        <v>2.30225</v>
      </c>
      <c r="IT114">
        <v>1.34644</v>
      </c>
      <c r="IU114">
        <v>2.45972</v>
      </c>
      <c r="IV114">
        <v>38.5995</v>
      </c>
      <c r="IW114">
        <v>24.0262</v>
      </c>
      <c r="IX114">
        <v>18</v>
      </c>
      <c r="IY114">
        <v>501.779</v>
      </c>
      <c r="IZ114">
        <v>405.147</v>
      </c>
      <c r="JA114">
        <v>34.7054</v>
      </c>
      <c r="JB114">
        <v>28.918</v>
      </c>
      <c r="JC114">
        <v>29.9998</v>
      </c>
      <c r="JD114">
        <v>28.5865</v>
      </c>
      <c r="JE114">
        <v>28.495</v>
      </c>
      <c r="JF114">
        <v>20.3463</v>
      </c>
      <c r="JG114">
        <v>0</v>
      </c>
      <c r="JH114">
        <v>100</v>
      </c>
      <c r="JI114">
        <v>34.6288</v>
      </c>
      <c r="JJ114">
        <v>399.596</v>
      </c>
      <c r="JK114">
        <v>30.6832</v>
      </c>
      <c r="JL114">
        <v>101.989</v>
      </c>
      <c r="JM114">
        <v>102.351</v>
      </c>
    </row>
    <row r="115" spans="1:273">
      <c r="A115">
        <v>99</v>
      </c>
      <c r="B115">
        <v>1510789872.5</v>
      </c>
      <c r="C115">
        <v>1151.90000009537</v>
      </c>
      <c r="D115" t="s">
        <v>609</v>
      </c>
      <c r="E115" t="s">
        <v>610</v>
      </c>
      <c r="F115">
        <v>5</v>
      </c>
      <c r="G115" t="s">
        <v>405</v>
      </c>
      <c r="H115" t="s">
        <v>406</v>
      </c>
      <c r="I115">
        <v>1510789864.73214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424.579740320988</v>
      </c>
      <c r="AK115">
        <v>425.063163636364</v>
      </c>
      <c r="AL115">
        <v>-0.97144052704699</v>
      </c>
      <c r="AM115">
        <v>64.1108677016949</v>
      </c>
      <c r="AN115">
        <f>(AP115 - AO115 + DI115*1E3/(8.314*(DK115+273.15)) * AR115/DH115 * AQ115) * DH115/(100*CV115) * 1000/(1000 - AP115)</f>
        <v>0</v>
      </c>
      <c r="AO115">
        <v>29.5598070756868</v>
      </c>
      <c r="AP115">
        <v>31.3627066666667</v>
      </c>
      <c r="AQ115">
        <v>-8.89607091710883e-05</v>
      </c>
      <c r="AR115">
        <v>117.015588663011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2.7</v>
      </c>
      <c r="CW115">
        <v>0.5</v>
      </c>
      <c r="CX115" t="s">
        <v>408</v>
      </c>
      <c r="CY115">
        <v>2</v>
      </c>
      <c r="CZ115" t="b">
        <v>1</v>
      </c>
      <c r="DA115">
        <v>1510789864.73214</v>
      </c>
      <c r="DB115">
        <v>414.889321428571</v>
      </c>
      <c r="DC115">
        <v>417.025178571429</v>
      </c>
      <c r="DD115">
        <v>31.3519571428571</v>
      </c>
      <c r="DE115">
        <v>29.5593964285714</v>
      </c>
      <c r="DF115">
        <v>408.409892857143</v>
      </c>
      <c r="DG115">
        <v>30.6902821428571</v>
      </c>
      <c r="DH115">
        <v>500.079071428571</v>
      </c>
      <c r="DI115">
        <v>90.8425178571429</v>
      </c>
      <c r="DJ115">
        <v>0.0999688</v>
      </c>
      <c r="DK115">
        <v>34.1635428571429</v>
      </c>
      <c r="DL115">
        <v>35.0276357142857</v>
      </c>
      <c r="DM115">
        <v>999.9</v>
      </c>
      <c r="DN115">
        <v>0</v>
      </c>
      <c r="DO115">
        <v>0</v>
      </c>
      <c r="DP115">
        <v>9997.07214285714</v>
      </c>
      <c r="DQ115">
        <v>0</v>
      </c>
      <c r="DR115">
        <v>3.45656857142857</v>
      </c>
      <c r="DS115">
        <v>-2.13588153571429</v>
      </c>
      <c r="DT115">
        <v>428.317892857143</v>
      </c>
      <c r="DU115">
        <v>429.727678571429</v>
      </c>
      <c r="DV115">
        <v>1.79257428571429</v>
      </c>
      <c r="DW115">
        <v>417.025178571429</v>
      </c>
      <c r="DX115">
        <v>29.5593964285714</v>
      </c>
      <c r="DY115">
        <v>2.84809071428571</v>
      </c>
      <c r="DZ115">
        <v>2.68525</v>
      </c>
      <c r="EA115">
        <v>23.1655071428571</v>
      </c>
      <c r="EB115">
        <v>22.1951321428571</v>
      </c>
      <c r="EC115">
        <v>2000.00928571429</v>
      </c>
      <c r="ED115">
        <v>0.979994928571429</v>
      </c>
      <c r="EE115">
        <v>0.0200053071428571</v>
      </c>
      <c r="EF115">
        <v>0</v>
      </c>
      <c r="EG115">
        <v>2.229125</v>
      </c>
      <c r="EH115">
        <v>0</v>
      </c>
      <c r="EI115">
        <v>5681.47392857143</v>
      </c>
      <c r="EJ115">
        <v>17300.2071428571</v>
      </c>
      <c r="EK115">
        <v>40.125</v>
      </c>
      <c r="EL115">
        <v>40.2522142857143</v>
      </c>
      <c r="EM115">
        <v>39.69825</v>
      </c>
      <c r="EN115">
        <v>39.062</v>
      </c>
      <c r="EO115">
        <v>39.8905</v>
      </c>
      <c r="EP115">
        <v>1959.99821428571</v>
      </c>
      <c r="EQ115">
        <v>40.0110714285714</v>
      </c>
      <c r="ER115">
        <v>0</v>
      </c>
      <c r="ES115">
        <v>1678813475.6</v>
      </c>
      <c r="ET115">
        <v>0</v>
      </c>
      <c r="EU115">
        <v>2.22316</v>
      </c>
      <c r="EV115">
        <v>-0.00392306641102562</v>
      </c>
      <c r="EW115">
        <v>11.9269230509695</v>
      </c>
      <c r="EX115">
        <v>5681.5308</v>
      </c>
      <c r="EY115">
        <v>15</v>
      </c>
      <c r="EZ115">
        <v>0</v>
      </c>
      <c r="FA115" t="s">
        <v>409</v>
      </c>
      <c r="FB115">
        <v>1510781724.6</v>
      </c>
      <c r="FC115">
        <v>1510781718.6</v>
      </c>
      <c r="FD115">
        <v>0</v>
      </c>
      <c r="FE115">
        <v>0.193</v>
      </c>
      <c r="FF115">
        <v>0.167</v>
      </c>
      <c r="FG115">
        <v>6.707</v>
      </c>
      <c r="FH115">
        <v>0.869</v>
      </c>
      <c r="FI115">
        <v>420</v>
      </c>
      <c r="FJ115">
        <v>32</v>
      </c>
      <c r="FK115">
        <v>0.3</v>
      </c>
      <c r="FL115">
        <v>0.13</v>
      </c>
      <c r="FM115">
        <v>1.7845643902439</v>
      </c>
      <c r="FN115">
        <v>0.145210662020907</v>
      </c>
      <c r="FO115">
        <v>0.0147373166715307</v>
      </c>
      <c r="FP115">
        <v>1</v>
      </c>
      <c r="FQ115">
        <v>1</v>
      </c>
      <c r="FR115">
        <v>1</v>
      </c>
      <c r="FS115" t="s">
        <v>410</v>
      </c>
      <c r="FT115">
        <v>2.97109</v>
      </c>
      <c r="FU115">
        <v>2.75391</v>
      </c>
      <c r="FV115">
        <v>0.0889501</v>
      </c>
      <c r="FW115">
        <v>0.0890346</v>
      </c>
      <c r="FX115">
        <v>0.124132</v>
      </c>
      <c r="FY115">
        <v>0.120199</v>
      </c>
      <c r="FZ115">
        <v>35358.3</v>
      </c>
      <c r="GA115">
        <v>38499.5</v>
      </c>
      <c r="GB115">
        <v>35181.4</v>
      </c>
      <c r="GC115">
        <v>38340.5</v>
      </c>
      <c r="GD115">
        <v>43660.7</v>
      </c>
      <c r="GE115">
        <v>48707.5</v>
      </c>
      <c r="GF115">
        <v>54970.9</v>
      </c>
      <c r="GG115">
        <v>61485.7</v>
      </c>
      <c r="GH115">
        <v>1.96082</v>
      </c>
      <c r="GI115">
        <v>1.81168</v>
      </c>
      <c r="GJ115">
        <v>0.207454</v>
      </c>
      <c r="GK115">
        <v>0</v>
      </c>
      <c r="GL115">
        <v>31.6918</v>
      </c>
      <c r="GM115">
        <v>999.9</v>
      </c>
      <c r="GN115">
        <v>54.2</v>
      </c>
      <c r="GO115">
        <v>32.71</v>
      </c>
      <c r="GP115">
        <v>29.6548</v>
      </c>
      <c r="GQ115">
        <v>60.0802</v>
      </c>
      <c r="GR115">
        <v>47.8566</v>
      </c>
      <c r="GS115">
        <v>1</v>
      </c>
      <c r="GT115">
        <v>0.119456</v>
      </c>
      <c r="GU115">
        <v>-1.81142</v>
      </c>
      <c r="GV115">
        <v>20.1056</v>
      </c>
      <c r="GW115">
        <v>5.19722</v>
      </c>
      <c r="GX115">
        <v>12.0053</v>
      </c>
      <c r="GY115">
        <v>4.9754</v>
      </c>
      <c r="GZ115">
        <v>3.29385</v>
      </c>
      <c r="HA115">
        <v>9999</v>
      </c>
      <c r="HB115">
        <v>9999</v>
      </c>
      <c r="HC115">
        <v>9999</v>
      </c>
      <c r="HD115">
        <v>999.9</v>
      </c>
      <c r="HE115">
        <v>1.86357</v>
      </c>
      <c r="HF115">
        <v>1.86844</v>
      </c>
      <c r="HG115">
        <v>1.86822</v>
      </c>
      <c r="HH115">
        <v>1.86935</v>
      </c>
      <c r="HI115">
        <v>1.87012</v>
      </c>
      <c r="HJ115">
        <v>1.86616</v>
      </c>
      <c r="HK115">
        <v>1.86723</v>
      </c>
      <c r="HL115">
        <v>1.86859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6.455</v>
      </c>
      <c r="IA115">
        <v>0.6617</v>
      </c>
      <c r="IB115">
        <v>4.00718980108695</v>
      </c>
      <c r="IC115">
        <v>0.0057595372652325</v>
      </c>
      <c r="ID115">
        <v>9.86007892650461e-07</v>
      </c>
      <c r="IE115">
        <v>-6.54605500343952e-10</v>
      </c>
      <c r="IF115">
        <v>0.661683471666172</v>
      </c>
      <c r="IG115">
        <v>0</v>
      </c>
      <c r="IH115">
        <v>0</v>
      </c>
      <c r="II115">
        <v>0</v>
      </c>
      <c r="IJ115">
        <v>-3</v>
      </c>
      <c r="IK115">
        <v>1614</v>
      </c>
      <c r="IL115">
        <v>1</v>
      </c>
      <c r="IM115">
        <v>27</v>
      </c>
      <c r="IN115">
        <v>135.8</v>
      </c>
      <c r="IO115">
        <v>135.9</v>
      </c>
      <c r="IP115">
        <v>0.987549</v>
      </c>
      <c r="IQ115">
        <v>2.62939</v>
      </c>
      <c r="IR115">
        <v>1.54785</v>
      </c>
      <c r="IS115">
        <v>2.30225</v>
      </c>
      <c r="IT115">
        <v>1.34644</v>
      </c>
      <c r="IU115">
        <v>2.37427</v>
      </c>
      <c r="IV115">
        <v>38.5995</v>
      </c>
      <c r="IW115">
        <v>24.0262</v>
      </c>
      <c r="IX115">
        <v>18</v>
      </c>
      <c r="IY115">
        <v>501.845</v>
      </c>
      <c r="IZ115">
        <v>405.277</v>
      </c>
      <c r="JA115">
        <v>34.6654</v>
      </c>
      <c r="JB115">
        <v>28.9223</v>
      </c>
      <c r="JC115">
        <v>29.9999</v>
      </c>
      <c r="JD115">
        <v>28.5921</v>
      </c>
      <c r="JE115">
        <v>28.4997</v>
      </c>
      <c r="JF115">
        <v>19.7397</v>
      </c>
      <c r="JG115">
        <v>0</v>
      </c>
      <c r="JH115">
        <v>100</v>
      </c>
      <c r="JI115">
        <v>34.5857</v>
      </c>
      <c r="JJ115">
        <v>379.323</v>
      </c>
      <c r="JK115">
        <v>30.6832</v>
      </c>
      <c r="JL115">
        <v>101.99</v>
      </c>
      <c r="JM115">
        <v>102.351</v>
      </c>
    </row>
    <row r="116" spans="1:273">
      <c r="A116">
        <v>100</v>
      </c>
      <c r="B116">
        <v>1510789877.5</v>
      </c>
      <c r="C116">
        <v>1156.90000009537</v>
      </c>
      <c r="D116" t="s">
        <v>611</v>
      </c>
      <c r="E116" t="s">
        <v>612</v>
      </c>
      <c r="F116">
        <v>5</v>
      </c>
      <c r="G116" t="s">
        <v>405</v>
      </c>
      <c r="H116" t="s">
        <v>406</v>
      </c>
      <c r="I116">
        <v>1510789870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408.85108990221</v>
      </c>
      <c r="AK116">
        <v>414.904375757576</v>
      </c>
      <c r="AL116">
        <v>-2.21896714358459</v>
      </c>
      <c r="AM116">
        <v>64.1108677016949</v>
      </c>
      <c r="AN116">
        <f>(AP116 - AO116 + DI116*1E3/(8.314*(DK116+273.15)) * AR116/DH116 * AQ116) * DH116/(100*CV116) * 1000/(1000 - AP116)</f>
        <v>0</v>
      </c>
      <c r="AO116">
        <v>29.562503341247</v>
      </c>
      <c r="AP116">
        <v>31.3587872727273</v>
      </c>
      <c r="AQ116">
        <v>-0.000110399082607568</v>
      </c>
      <c r="AR116">
        <v>117.015588663011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2.7</v>
      </c>
      <c r="CW116">
        <v>0.5</v>
      </c>
      <c r="CX116" t="s">
        <v>408</v>
      </c>
      <c r="CY116">
        <v>2</v>
      </c>
      <c r="CZ116" t="b">
        <v>1</v>
      </c>
      <c r="DA116">
        <v>1510789870</v>
      </c>
      <c r="DB116">
        <v>411.812259259259</v>
      </c>
      <c r="DC116">
        <v>408.932444444445</v>
      </c>
      <c r="DD116">
        <v>31.3607037037037</v>
      </c>
      <c r="DE116">
        <v>29.5605296296296</v>
      </c>
      <c r="DF116">
        <v>405.351851851852</v>
      </c>
      <c r="DG116">
        <v>30.6990259259259</v>
      </c>
      <c r="DH116">
        <v>500.086</v>
      </c>
      <c r="DI116">
        <v>90.8425</v>
      </c>
      <c r="DJ116">
        <v>0.0999842703703704</v>
      </c>
      <c r="DK116">
        <v>34.1763444444444</v>
      </c>
      <c r="DL116">
        <v>35.0410296296296</v>
      </c>
      <c r="DM116">
        <v>999.9</v>
      </c>
      <c r="DN116">
        <v>0</v>
      </c>
      <c r="DO116">
        <v>0</v>
      </c>
      <c r="DP116">
        <v>10001.2903703704</v>
      </c>
      <c r="DQ116">
        <v>0</v>
      </c>
      <c r="DR116">
        <v>3.59730777777778</v>
      </c>
      <c r="DS116">
        <v>2.87980359259259</v>
      </c>
      <c r="DT116">
        <v>425.145037037037</v>
      </c>
      <c r="DU116">
        <v>421.388925925926</v>
      </c>
      <c r="DV116">
        <v>1.80017925925926</v>
      </c>
      <c r="DW116">
        <v>408.932444444445</v>
      </c>
      <c r="DX116">
        <v>29.5605296296296</v>
      </c>
      <c r="DY116">
        <v>2.84888444444444</v>
      </c>
      <c r="DZ116">
        <v>2.68535259259259</v>
      </c>
      <c r="EA116">
        <v>23.1701111111111</v>
      </c>
      <c r="EB116">
        <v>22.1957518518518</v>
      </c>
      <c r="EC116">
        <v>2000.00259259259</v>
      </c>
      <c r="ED116">
        <v>0.979994888888889</v>
      </c>
      <c r="EE116">
        <v>0.0200053481481481</v>
      </c>
      <c r="EF116">
        <v>0</v>
      </c>
      <c r="EG116">
        <v>2.23038518518519</v>
      </c>
      <c r="EH116">
        <v>0</v>
      </c>
      <c r="EI116">
        <v>5683.20592592593</v>
      </c>
      <c r="EJ116">
        <v>17300.1444444444</v>
      </c>
      <c r="EK116">
        <v>40.125</v>
      </c>
      <c r="EL116">
        <v>40.2522962962963</v>
      </c>
      <c r="EM116">
        <v>39.7056666666667</v>
      </c>
      <c r="EN116">
        <v>39.062</v>
      </c>
      <c r="EO116">
        <v>39.9117407407407</v>
      </c>
      <c r="EP116">
        <v>1959.99148148148</v>
      </c>
      <c r="EQ116">
        <v>40.0111111111111</v>
      </c>
      <c r="ER116">
        <v>0</v>
      </c>
      <c r="ES116">
        <v>1678813481</v>
      </c>
      <c r="ET116">
        <v>0</v>
      </c>
      <c r="EU116">
        <v>2.24721923076923</v>
      </c>
      <c r="EV116">
        <v>0.641664966432016</v>
      </c>
      <c r="EW116">
        <v>31.1565811188432</v>
      </c>
      <c r="EX116">
        <v>5683.35807692308</v>
      </c>
      <c r="EY116">
        <v>15</v>
      </c>
      <c r="EZ116">
        <v>0</v>
      </c>
      <c r="FA116" t="s">
        <v>409</v>
      </c>
      <c r="FB116">
        <v>1510781724.6</v>
      </c>
      <c r="FC116">
        <v>1510781718.6</v>
      </c>
      <c r="FD116">
        <v>0</v>
      </c>
      <c r="FE116">
        <v>0.193</v>
      </c>
      <c r="FF116">
        <v>0.167</v>
      </c>
      <c r="FG116">
        <v>6.707</v>
      </c>
      <c r="FH116">
        <v>0.869</v>
      </c>
      <c r="FI116">
        <v>420</v>
      </c>
      <c r="FJ116">
        <v>32</v>
      </c>
      <c r="FK116">
        <v>0.3</v>
      </c>
      <c r="FL116">
        <v>0.13</v>
      </c>
      <c r="FM116">
        <v>1.79258</v>
      </c>
      <c r="FN116">
        <v>0.102661672473866</v>
      </c>
      <c r="FO116">
        <v>0.0119320680848078</v>
      </c>
      <c r="FP116">
        <v>1</v>
      </c>
      <c r="FQ116">
        <v>1</v>
      </c>
      <c r="FR116">
        <v>1</v>
      </c>
      <c r="FS116" t="s">
        <v>410</v>
      </c>
      <c r="FT116">
        <v>2.97122</v>
      </c>
      <c r="FU116">
        <v>2.7539</v>
      </c>
      <c r="FV116">
        <v>0.0871981</v>
      </c>
      <c r="FW116">
        <v>0.0862439</v>
      </c>
      <c r="FX116">
        <v>0.124116</v>
      </c>
      <c r="FY116">
        <v>0.120199</v>
      </c>
      <c r="FZ116">
        <v>35426.2</v>
      </c>
      <c r="GA116">
        <v>38617.6</v>
      </c>
      <c r="GB116">
        <v>35181.3</v>
      </c>
      <c r="GC116">
        <v>38340.7</v>
      </c>
      <c r="GD116">
        <v>43661.6</v>
      </c>
      <c r="GE116">
        <v>48707.7</v>
      </c>
      <c r="GF116">
        <v>54971.1</v>
      </c>
      <c r="GG116">
        <v>61486.1</v>
      </c>
      <c r="GH116">
        <v>1.9605</v>
      </c>
      <c r="GI116">
        <v>1.81162</v>
      </c>
      <c r="GJ116">
        <v>0.206102</v>
      </c>
      <c r="GK116">
        <v>0</v>
      </c>
      <c r="GL116">
        <v>31.7119</v>
      </c>
      <c r="GM116">
        <v>999.9</v>
      </c>
      <c r="GN116">
        <v>54.2</v>
      </c>
      <c r="GO116">
        <v>32.69</v>
      </c>
      <c r="GP116">
        <v>29.6217</v>
      </c>
      <c r="GQ116">
        <v>60.2702</v>
      </c>
      <c r="GR116">
        <v>47.7404</v>
      </c>
      <c r="GS116">
        <v>1</v>
      </c>
      <c r="GT116">
        <v>0.118986</v>
      </c>
      <c r="GU116">
        <v>-1.68694</v>
      </c>
      <c r="GV116">
        <v>20.1067</v>
      </c>
      <c r="GW116">
        <v>5.19692</v>
      </c>
      <c r="GX116">
        <v>12.0046</v>
      </c>
      <c r="GY116">
        <v>4.97495</v>
      </c>
      <c r="GZ116">
        <v>3.2939</v>
      </c>
      <c r="HA116">
        <v>9999</v>
      </c>
      <c r="HB116">
        <v>9999</v>
      </c>
      <c r="HC116">
        <v>9999</v>
      </c>
      <c r="HD116">
        <v>999.9</v>
      </c>
      <c r="HE116">
        <v>1.86356</v>
      </c>
      <c r="HF116">
        <v>1.86844</v>
      </c>
      <c r="HG116">
        <v>1.86819</v>
      </c>
      <c r="HH116">
        <v>1.86935</v>
      </c>
      <c r="HI116">
        <v>1.87012</v>
      </c>
      <c r="HJ116">
        <v>1.86616</v>
      </c>
      <c r="HK116">
        <v>1.86723</v>
      </c>
      <c r="HL116">
        <v>1.86859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6.391</v>
      </c>
      <c r="IA116">
        <v>0.6617</v>
      </c>
      <c r="IB116">
        <v>4.00718980108695</v>
      </c>
      <c r="IC116">
        <v>0.0057595372652325</v>
      </c>
      <c r="ID116">
        <v>9.86007892650461e-07</v>
      </c>
      <c r="IE116">
        <v>-6.54605500343952e-10</v>
      </c>
      <c r="IF116">
        <v>0.661683471666172</v>
      </c>
      <c r="IG116">
        <v>0</v>
      </c>
      <c r="IH116">
        <v>0</v>
      </c>
      <c r="II116">
        <v>0</v>
      </c>
      <c r="IJ116">
        <v>-3</v>
      </c>
      <c r="IK116">
        <v>1614</v>
      </c>
      <c r="IL116">
        <v>1</v>
      </c>
      <c r="IM116">
        <v>27</v>
      </c>
      <c r="IN116">
        <v>135.9</v>
      </c>
      <c r="IO116">
        <v>136</v>
      </c>
      <c r="IP116">
        <v>0.952148</v>
      </c>
      <c r="IQ116">
        <v>2.61841</v>
      </c>
      <c r="IR116">
        <v>1.54785</v>
      </c>
      <c r="IS116">
        <v>2.30347</v>
      </c>
      <c r="IT116">
        <v>1.34644</v>
      </c>
      <c r="IU116">
        <v>2.46826</v>
      </c>
      <c r="IV116">
        <v>38.5995</v>
      </c>
      <c r="IW116">
        <v>24.0262</v>
      </c>
      <c r="IX116">
        <v>18</v>
      </c>
      <c r="IY116">
        <v>501.674</v>
      </c>
      <c r="IZ116">
        <v>405.289</v>
      </c>
      <c r="JA116">
        <v>34.5945</v>
      </c>
      <c r="JB116">
        <v>28.9261</v>
      </c>
      <c r="JC116">
        <v>29.9999</v>
      </c>
      <c r="JD116">
        <v>28.5974</v>
      </c>
      <c r="JE116">
        <v>28.5055</v>
      </c>
      <c r="JF116">
        <v>19.0399</v>
      </c>
      <c r="JG116">
        <v>0</v>
      </c>
      <c r="JH116">
        <v>100</v>
      </c>
      <c r="JI116">
        <v>34.5369</v>
      </c>
      <c r="JJ116">
        <v>365.859</v>
      </c>
      <c r="JK116">
        <v>30.6832</v>
      </c>
      <c r="JL116">
        <v>101.99</v>
      </c>
      <c r="JM116">
        <v>102.352</v>
      </c>
    </row>
    <row r="117" spans="1:273">
      <c r="A117">
        <v>101</v>
      </c>
      <c r="B117">
        <v>1510789882.5</v>
      </c>
      <c r="C117">
        <v>1161.90000009537</v>
      </c>
      <c r="D117" t="s">
        <v>613</v>
      </c>
      <c r="E117" t="s">
        <v>614</v>
      </c>
      <c r="F117">
        <v>5</v>
      </c>
      <c r="G117" t="s">
        <v>405</v>
      </c>
      <c r="H117" t="s">
        <v>406</v>
      </c>
      <c r="I117">
        <v>1510789874.71429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392.009836232622</v>
      </c>
      <c r="AK117">
        <v>401.006703030303</v>
      </c>
      <c r="AL117">
        <v>-2.85992801136304</v>
      </c>
      <c r="AM117">
        <v>64.1108677016949</v>
      </c>
      <c r="AN117">
        <f>(AP117 - AO117 + DI117*1E3/(8.314*(DK117+273.15)) * AR117/DH117 * AQ117) * DH117/(100*CV117) * 1000/(1000 - AP117)</f>
        <v>0</v>
      </c>
      <c r="AO117">
        <v>29.5618598933194</v>
      </c>
      <c r="AP117">
        <v>31.3514327272727</v>
      </c>
      <c r="AQ117">
        <v>-0.000134014485342545</v>
      </c>
      <c r="AR117">
        <v>117.015588663011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2.7</v>
      </c>
      <c r="CW117">
        <v>0.5</v>
      </c>
      <c r="CX117" t="s">
        <v>408</v>
      </c>
      <c r="CY117">
        <v>2</v>
      </c>
      <c r="CZ117" t="b">
        <v>1</v>
      </c>
      <c r="DA117">
        <v>1510789874.71429</v>
      </c>
      <c r="DB117">
        <v>405.056964285714</v>
      </c>
      <c r="DC117">
        <v>396.476357142857</v>
      </c>
      <c r="DD117">
        <v>31.35945</v>
      </c>
      <c r="DE117">
        <v>29.5611714285714</v>
      </c>
      <c r="DF117">
        <v>398.6385</v>
      </c>
      <c r="DG117">
        <v>30.6977642857143</v>
      </c>
      <c r="DH117">
        <v>500.089</v>
      </c>
      <c r="DI117">
        <v>90.8424571428571</v>
      </c>
      <c r="DJ117">
        <v>0.0999556892857143</v>
      </c>
      <c r="DK117">
        <v>34.1812785714286</v>
      </c>
      <c r="DL117">
        <v>35.0490678571429</v>
      </c>
      <c r="DM117">
        <v>999.9</v>
      </c>
      <c r="DN117">
        <v>0</v>
      </c>
      <c r="DO117">
        <v>0</v>
      </c>
      <c r="DP117">
        <v>10013.7707142857</v>
      </c>
      <c r="DQ117">
        <v>0</v>
      </c>
      <c r="DR117">
        <v>3.62215964285714</v>
      </c>
      <c r="DS117">
        <v>8.58062846428571</v>
      </c>
      <c r="DT117">
        <v>418.170607142857</v>
      </c>
      <c r="DU117">
        <v>408.553607142857</v>
      </c>
      <c r="DV117">
        <v>1.79827178571429</v>
      </c>
      <c r="DW117">
        <v>396.476357142857</v>
      </c>
      <c r="DX117">
        <v>29.5611714285714</v>
      </c>
      <c r="DY117">
        <v>2.84876821428571</v>
      </c>
      <c r="DZ117">
        <v>2.68540964285714</v>
      </c>
      <c r="EA117">
        <v>23.1694285714286</v>
      </c>
      <c r="EB117">
        <v>22.1961</v>
      </c>
      <c r="EC117">
        <v>2000.01535714286</v>
      </c>
      <c r="ED117">
        <v>0.979994821428572</v>
      </c>
      <c r="EE117">
        <v>0.0200054178571429</v>
      </c>
      <c r="EF117">
        <v>0</v>
      </c>
      <c r="EG117">
        <v>2.24409642857143</v>
      </c>
      <c r="EH117">
        <v>0</v>
      </c>
      <c r="EI117">
        <v>5685.99892857143</v>
      </c>
      <c r="EJ117">
        <v>17300.2642857143</v>
      </c>
      <c r="EK117">
        <v>40.1294285714286</v>
      </c>
      <c r="EL117">
        <v>40.2566428571429</v>
      </c>
      <c r="EM117">
        <v>39.72525</v>
      </c>
      <c r="EN117">
        <v>39.062</v>
      </c>
      <c r="EO117">
        <v>39.9259285714286</v>
      </c>
      <c r="EP117">
        <v>1960.00357142857</v>
      </c>
      <c r="EQ117">
        <v>40.0117857142857</v>
      </c>
      <c r="ER117">
        <v>0</v>
      </c>
      <c r="ES117">
        <v>1678813485.8</v>
      </c>
      <c r="ET117">
        <v>0</v>
      </c>
      <c r="EU117">
        <v>2.27237692307692</v>
      </c>
      <c r="EV117">
        <v>-0.0418735035213951</v>
      </c>
      <c r="EW117">
        <v>42.7063247799851</v>
      </c>
      <c r="EX117">
        <v>5686.16923076923</v>
      </c>
      <c r="EY117">
        <v>15</v>
      </c>
      <c r="EZ117">
        <v>0</v>
      </c>
      <c r="FA117" t="s">
        <v>409</v>
      </c>
      <c r="FB117">
        <v>1510781724.6</v>
      </c>
      <c r="FC117">
        <v>1510781718.6</v>
      </c>
      <c r="FD117">
        <v>0</v>
      </c>
      <c r="FE117">
        <v>0.193</v>
      </c>
      <c r="FF117">
        <v>0.167</v>
      </c>
      <c r="FG117">
        <v>6.707</v>
      </c>
      <c r="FH117">
        <v>0.869</v>
      </c>
      <c r="FI117">
        <v>420</v>
      </c>
      <c r="FJ117">
        <v>32</v>
      </c>
      <c r="FK117">
        <v>0.3</v>
      </c>
      <c r="FL117">
        <v>0.13</v>
      </c>
      <c r="FM117">
        <v>1.79790292682927</v>
      </c>
      <c r="FN117">
        <v>-0.0152410452961639</v>
      </c>
      <c r="FO117">
        <v>0.00474582499132708</v>
      </c>
      <c r="FP117">
        <v>1</v>
      </c>
      <c r="FQ117">
        <v>1</v>
      </c>
      <c r="FR117">
        <v>1</v>
      </c>
      <c r="FS117" t="s">
        <v>410</v>
      </c>
      <c r="FT117">
        <v>2.97133</v>
      </c>
      <c r="FU117">
        <v>2.75405</v>
      </c>
      <c r="FV117">
        <v>0.0848544</v>
      </c>
      <c r="FW117">
        <v>0.0833967</v>
      </c>
      <c r="FX117">
        <v>0.124097</v>
      </c>
      <c r="FY117">
        <v>0.120198</v>
      </c>
      <c r="FZ117">
        <v>35517.1</v>
      </c>
      <c r="GA117">
        <v>38737.6</v>
      </c>
      <c r="GB117">
        <v>35181.3</v>
      </c>
      <c r="GC117">
        <v>38340.4</v>
      </c>
      <c r="GD117">
        <v>43662.6</v>
      </c>
      <c r="GE117">
        <v>48707.6</v>
      </c>
      <c r="GF117">
        <v>54971.1</v>
      </c>
      <c r="GG117">
        <v>61485.9</v>
      </c>
      <c r="GH117">
        <v>1.96058</v>
      </c>
      <c r="GI117">
        <v>1.8112</v>
      </c>
      <c r="GJ117">
        <v>0.205565</v>
      </c>
      <c r="GK117">
        <v>0</v>
      </c>
      <c r="GL117">
        <v>31.7306</v>
      </c>
      <c r="GM117">
        <v>999.9</v>
      </c>
      <c r="GN117">
        <v>54.2</v>
      </c>
      <c r="GO117">
        <v>32.69</v>
      </c>
      <c r="GP117">
        <v>29.6242</v>
      </c>
      <c r="GQ117">
        <v>59.9502</v>
      </c>
      <c r="GR117">
        <v>47.7644</v>
      </c>
      <c r="GS117">
        <v>1</v>
      </c>
      <c r="GT117">
        <v>0.119446</v>
      </c>
      <c r="GU117">
        <v>-1.65885</v>
      </c>
      <c r="GV117">
        <v>20.107</v>
      </c>
      <c r="GW117">
        <v>5.19692</v>
      </c>
      <c r="GX117">
        <v>12.0056</v>
      </c>
      <c r="GY117">
        <v>4.9751</v>
      </c>
      <c r="GZ117">
        <v>3.29395</v>
      </c>
      <c r="HA117">
        <v>9999</v>
      </c>
      <c r="HB117">
        <v>9999</v>
      </c>
      <c r="HC117">
        <v>9999</v>
      </c>
      <c r="HD117">
        <v>999.9</v>
      </c>
      <c r="HE117">
        <v>1.86357</v>
      </c>
      <c r="HF117">
        <v>1.86844</v>
      </c>
      <c r="HG117">
        <v>1.86818</v>
      </c>
      <c r="HH117">
        <v>1.86935</v>
      </c>
      <c r="HI117">
        <v>1.87013</v>
      </c>
      <c r="HJ117">
        <v>1.86618</v>
      </c>
      <c r="HK117">
        <v>1.86726</v>
      </c>
      <c r="HL117">
        <v>1.86859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6.306</v>
      </c>
      <c r="IA117">
        <v>0.6617</v>
      </c>
      <c r="IB117">
        <v>4.00718980108695</v>
      </c>
      <c r="IC117">
        <v>0.0057595372652325</v>
      </c>
      <c r="ID117">
        <v>9.86007892650461e-07</v>
      </c>
      <c r="IE117">
        <v>-6.54605500343952e-10</v>
      </c>
      <c r="IF117">
        <v>0.661683471666172</v>
      </c>
      <c r="IG117">
        <v>0</v>
      </c>
      <c r="IH117">
        <v>0</v>
      </c>
      <c r="II117">
        <v>0</v>
      </c>
      <c r="IJ117">
        <v>-3</v>
      </c>
      <c r="IK117">
        <v>1614</v>
      </c>
      <c r="IL117">
        <v>1</v>
      </c>
      <c r="IM117">
        <v>27</v>
      </c>
      <c r="IN117">
        <v>136</v>
      </c>
      <c r="IO117">
        <v>136.1</v>
      </c>
      <c r="IP117">
        <v>0.917969</v>
      </c>
      <c r="IQ117">
        <v>2.62817</v>
      </c>
      <c r="IR117">
        <v>1.54785</v>
      </c>
      <c r="IS117">
        <v>2.30225</v>
      </c>
      <c r="IT117">
        <v>1.34644</v>
      </c>
      <c r="IU117">
        <v>2.39502</v>
      </c>
      <c r="IV117">
        <v>38.5995</v>
      </c>
      <c r="IW117">
        <v>24.0262</v>
      </c>
      <c r="IX117">
        <v>18</v>
      </c>
      <c r="IY117">
        <v>501.765</v>
      </c>
      <c r="IZ117">
        <v>405.086</v>
      </c>
      <c r="JA117">
        <v>34.5291</v>
      </c>
      <c r="JB117">
        <v>28.9303</v>
      </c>
      <c r="JC117">
        <v>30.0003</v>
      </c>
      <c r="JD117">
        <v>28.6021</v>
      </c>
      <c r="JE117">
        <v>28.5107</v>
      </c>
      <c r="JF117">
        <v>18.3998</v>
      </c>
      <c r="JG117">
        <v>0</v>
      </c>
      <c r="JH117">
        <v>100</v>
      </c>
      <c r="JI117">
        <v>34.4889</v>
      </c>
      <c r="JJ117">
        <v>345.774</v>
      </c>
      <c r="JK117">
        <v>30.6832</v>
      </c>
      <c r="JL117">
        <v>101.99</v>
      </c>
      <c r="JM117">
        <v>102.351</v>
      </c>
    </row>
    <row r="118" spans="1:273">
      <c r="A118">
        <v>102</v>
      </c>
      <c r="B118">
        <v>1510789887.5</v>
      </c>
      <c r="C118">
        <v>1166.90000009537</v>
      </c>
      <c r="D118" t="s">
        <v>615</v>
      </c>
      <c r="E118" t="s">
        <v>616</v>
      </c>
      <c r="F118">
        <v>5</v>
      </c>
      <c r="G118" t="s">
        <v>405</v>
      </c>
      <c r="H118" t="s">
        <v>406</v>
      </c>
      <c r="I118">
        <v>1510789880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374.627551438694</v>
      </c>
      <c r="AK118">
        <v>385.285751515151</v>
      </c>
      <c r="AL118">
        <v>-3.20250069010221</v>
      </c>
      <c r="AM118">
        <v>64.1108677016949</v>
      </c>
      <c r="AN118">
        <f>(AP118 - AO118 + DI118*1E3/(8.314*(DK118+273.15)) * AR118/DH118 * AQ118) * DH118/(100*CV118) * 1000/(1000 - AP118)</f>
        <v>0</v>
      </c>
      <c r="AO118">
        <v>29.5625941003651</v>
      </c>
      <c r="AP118">
        <v>31.3441224242424</v>
      </c>
      <c r="AQ118">
        <v>-0.000149116184092305</v>
      </c>
      <c r="AR118">
        <v>117.015588663011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2.7</v>
      </c>
      <c r="CW118">
        <v>0.5</v>
      </c>
      <c r="CX118" t="s">
        <v>408</v>
      </c>
      <c r="CY118">
        <v>2</v>
      </c>
      <c r="CZ118" t="b">
        <v>1</v>
      </c>
      <c r="DA118">
        <v>1510789880</v>
      </c>
      <c r="DB118">
        <v>393.243037037037</v>
      </c>
      <c r="DC118">
        <v>379.534518518518</v>
      </c>
      <c r="DD118">
        <v>31.3542555555556</v>
      </c>
      <c r="DE118">
        <v>29.5621666666667</v>
      </c>
      <c r="DF118">
        <v>386.897666666667</v>
      </c>
      <c r="DG118">
        <v>30.6925666666667</v>
      </c>
      <c r="DH118">
        <v>500.096185185185</v>
      </c>
      <c r="DI118">
        <v>90.8417111111111</v>
      </c>
      <c r="DJ118">
        <v>0.1000337</v>
      </c>
      <c r="DK118">
        <v>34.1814666666667</v>
      </c>
      <c r="DL118">
        <v>35.0497851851852</v>
      </c>
      <c r="DM118">
        <v>999.9</v>
      </c>
      <c r="DN118">
        <v>0</v>
      </c>
      <c r="DO118">
        <v>0</v>
      </c>
      <c r="DP118">
        <v>10007.7807407407</v>
      </c>
      <c r="DQ118">
        <v>0</v>
      </c>
      <c r="DR118">
        <v>3.60680814814815</v>
      </c>
      <c r="DS118">
        <v>13.7084822222222</v>
      </c>
      <c r="DT118">
        <v>405.971962962963</v>
      </c>
      <c r="DU118">
        <v>391.096111111111</v>
      </c>
      <c r="DV118">
        <v>1.79207222222222</v>
      </c>
      <c r="DW118">
        <v>379.534518518518</v>
      </c>
      <c r="DX118">
        <v>29.5621666666667</v>
      </c>
      <c r="DY118">
        <v>2.84827296296296</v>
      </c>
      <c r="DZ118">
        <v>2.68547814814815</v>
      </c>
      <c r="EA118">
        <v>23.1665444444444</v>
      </c>
      <c r="EB118">
        <v>22.1965148148148</v>
      </c>
      <c r="EC118">
        <v>1999.97333333333</v>
      </c>
      <c r="ED118">
        <v>0.979994777777778</v>
      </c>
      <c r="EE118">
        <v>0.020005462962963</v>
      </c>
      <c r="EF118">
        <v>0</v>
      </c>
      <c r="EG118">
        <v>2.21562222222222</v>
      </c>
      <c r="EH118">
        <v>0</v>
      </c>
      <c r="EI118">
        <v>5689.7762962963</v>
      </c>
      <c r="EJ118">
        <v>17299.9037037037</v>
      </c>
      <c r="EK118">
        <v>40.1387777777778</v>
      </c>
      <c r="EL118">
        <v>40.2545925925926</v>
      </c>
      <c r="EM118">
        <v>39.7406666666667</v>
      </c>
      <c r="EN118">
        <v>39.062</v>
      </c>
      <c r="EO118">
        <v>39.937</v>
      </c>
      <c r="EP118">
        <v>1959.96259259259</v>
      </c>
      <c r="EQ118">
        <v>40.0107407407407</v>
      </c>
      <c r="ER118">
        <v>0</v>
      </c>
      <c r="ES118">
        <v>1678813490.6</v>
      </c>
      <c r="ET118">
        <v>0</v>
      </c>
      <c r="EU118">
        <v>2.25294230769231</v>
      </c>
      <c r="EV118">
        <v>-0.717206844267971</v>
      </c>
      <c r="EW118">
        <v>46.9179486786645</v>
      </c>
      <c r="EX118">
        <v>5689.69346153846</v>
      </c>
      <c r="EY118">
        <v>15</v>
      </c>
      <c r="EZ118">
        <v>0</v>
      </c>
      <c r="FA118" t="s">
        <v>409</v>
      </c>
      <c r="FB118">
        <v>1510781724.6</v>
      </c>
      <c r="FC118">
        <v>1510781718.6</v>
      </c>
      <c r="FD118">
        <v>0</v>
      </c>
      <c r="FE118">
        <v>0.193</v>
      </c>
      <c r="FF118">
        <v>0.167</v>
      </c>
      <c r="FG118">
        <v>6.707</v>
      </c>
      <c r="FH118">
        <v>0.869</v>
      </c>
      <c r="FI118">
        <v>420</v>
      </c>
      <c r="FJ118">
        <v>32</v>
      </c>
      <c r="FK118">
        <v>0.3</v>
      </c>
      <c r="FL118">
        <v>0.13</v>
      </c>
      <c r="FM118">
        <v>1.79625585365854</v>
      </c>
      <c r="FN118">
        <v>-0.0620069686411149</v>
      </c>
      <c r="FO118">
        <v>0.00640831927876445</v>
      </c>
      <c r="FP118">
        <v>1</v>
      </c>
      <c r="FQ118">
        <v>1</v>
      </c>
      <c r="FR118">
        <v>1</v>
      </c>
      <c r="FS118" t="s">
        <v>410</v>
      </c>
      <c r="FT118">
        <v>2.97123</v>
      </c>
      <c r="FU118">
        <v>2.75383</v>
      </c>
      <c r="FV118">
        <v>0.0821769</v>
      </c>
      <c r="FW118">
        <v>0.0803916</v>
      </c>
      <c r="FX118">
        <v>0.124075</v>
      </c>
      <c r="FY118">
        <v>0.120196</v>
      </c>
      <c r="FZ118">
        <v>35620.4</v>
      </c>
      <c r="GA118">
        <v>38864.5</v>
      </c>
      <c r="GB118">
        <v>35180.8</v>
      </c>
      <c r="GC118">
        <v>38340.4</v>
      </c>
      <c r="GD118">
        <v>43663.2</v>
      </c>
      <c r="GE118">
        <v>48707.4</v>
      </c>
      <c r="GF118">
        <v>54970.6</v>
      </c>
      <c r="GG118">
        <v>61485.6</v>
      </c>
      <c r="GH118">
        <v>1.96035</v>
      </c>
      <c r="GI118">
        <v>1.81135</v>
      </c>
      <c r="GJ118">
        <v>0.203475</v>
      </c>
      <c r="GK118">
        <v>0</v>
      </c>
      <c r="GL118">
        <v>31.7494</v>
      </c>
      <c r="GM118">
        <v>999.9</v>
      </c>
      <c r="GN118">
        <v>54.2</v>
      </c>
      <c r="GO118">
        <v>32.71</v>
      </c>
      <c r="GP118">
        <v>29.6541</v>
      </c>
      <c r="GQ118">
        <v>60.0202</v>
      </c>
      <c r="GR118">
        <v>48.0008</v>
      </c>
      <c r="GS118">
        <v>1</v>
      </c>
      <c r="GT118">
        <v>0.119665</v>
      </c>
      <c r="GU118">
        <v>-1.63495</v>
      </c>
      <c r="GV118">
        <v>20.1072</v>
      </c>
      <c r="GW118">
        <v>5.19752</v>
      </c>
      <c r="GX118">
        <v>12.0047</v>
      </c>
      <c r="GY118">
        <v>4.9751</v>
      </c>
      <c r="GZ118">
        <v>3.29385</v>
      </c>
      <c r="HA118">
        <v>9999</v>
      </c>
      <c r="HB118">
        <v>9999</v>
      </c>
      <c r="HC118">
        <v>9999</v>
      </c>
      <c r="HD118">
        <v>999.9</v>
      </c>
      <c r="HE118">
        <v>1.86356</v>
      </c>
      <c r="HF118">
        <v>1.86844</v>
      </c>
      <c r="HG118">
        <v>1.86817</v>
      </c>
      <c r="HH118">
        <v>1.86935</v>
      </c>
      <c r="HI118">
        <v>1.87012</v>
      </c>
      <c r="HJ118">
        <v>1.86617</v>
      </c>
      <c r="HK118">
        <v>1.86723</v>
      </c>
      <c r="HL118">
        <v>1.86859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6.212</v>
      </c>
      <c r="IA118">
        <v>0.6617</v>
      </c>
      <c r="IB118">
        <v>4.00718980108695</v>
      </c>
      <c r="IC118">
        <v>0.0057595372652325</v>
      </c>
      <c r="ID118">
        <v>9.86007892650461e-07</v>
      </c>
      <c r="IE118">
        <v>-6.54605500343952e-10</v>
      </c>
      <c r="IF118">
        <v>0.661683471666172</v>
      </c>
      <c r="IG118">
        <v>0</v>
      </c>
      <c r="IH118">
        <v>0</v>
      </c>
      <c r="II118">
        <v>0</v>
      </c>
      <c r="IJ118">
        <v>-3</v>
      </c>
      <c r="IK118">
        <v>1614</v>
      </c>
      <c r="IL118">
        <v>1</v>
      </c>
      <c r="IM118">
        <v>27</v>
      </c>
      <c r="IN118">
        <v>136</v>
      </c>
      <c r="IO118">
        <v>136.1</v>
      </c>
      <c r="IP118">
        <v>0.88501</v>
      </c>
      <c r="IQ118">
        <v>2.62451</v>
      </c>
      <c r="IR118">
        <v>1.54785</v>
      </c>
      <c r="IS118">
        <v>2.30347</v>
      </c>
      <c r="IT118">
        <v>1.34644</v>
      </c>
      <c r="IU118">
        <v>2.47437</v>
      </c>
      <c r="IV118">
        <v>38.5995</v>
      </c>
      <c r="IW118">
        <v>24.035</v>
      </c>
      <c r="IX118">
        <v>18</v>
      </c>
      <c r="IY118">
        <v>501.665</v>
      </c>
      <c r="IZ118">
        <v>405.213</v>
      </c>
      <c r="JA118">
        <v>34.4667</v>
      </c>
      <c r="JB118">
        <v>28.9335</v>
      </c>
      <c r="JC118">
        <v>30.0001</v>
      </c>
      <c r="JD118">
        <v>28.6078</v>
      </c>
      <c r="JE118">
        <v>28.5168</v>
      </c>
      <c r="JF118">
        <v>17.6914</v>
      </c>
      <c r="JG118">
        <v>0</v>
      </c>
      <c r="JH118">
        <v>100</v>
      </c>
      <c r="JI118">
        <v>34.4342</v>
      </c>
      <c r="JJ118">
        <v>332.354</v>
      </c>
      <c r="JK118">
        <v>30.6832</v>
      </c>
      <c r="JL118">
        <v>101.989</v>
      </c>
      <c r="JM118">
        <v>102.351</v>
      </c>
    </row>
    <row r="119" spans="1:273">
      <c r="A119">
        <v>103</v>
      </c>
      <c r="B119">
        <v>1510789892</v>
      </c>
      <c r="C119">
        <v>1171.40000009537</v>
      </c>
      <c r="D119" t="s">
        <v>617</v>
      </c>
      <c r="E119" t="s">
        <v>618</v>
      </c>
      <c r="F119">
        <v>5</v>
      </c>
      <c r="G119" t="s">
        <v>405</v>
      </c>
      <c r="H119" t="s">
        <v>406</v>
      </c>
      <c r="I119">
        <v>1510789884.44444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359.135751826221</v>
      </c>
      <c r="AK119">
        <v>370.533206060606</v>
      </c>
      <c r="AL119">
        <v>-3.28403381164236</v>
      </c>
      <c r="AM119">
        <v>64.1108677016949</v>
      </c>
      <c r="AN119">
        <f>(AP119 - AO119 + DI119*1E3/(8.314*(DK119+273.15)) * AR119/DH119 * AQ119) * DH119/(100*CV119) * 1000/(1000 - AP119)</f>
        <v>0</v>
      </c>
      <c r="AO119">
        <v>29.5641034224811</v>
      </c>
      <c r="AP119">
        <v>31.3421933333333</v>
      </c>
      <c r="AQ119">
        <v>-4.82390807790727e-05</v>
      </c>
      <c r="AR119">
        <v>117.015588663011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2.7</v>
      </c>
      <c r="CW119">
        <v>0.5</v>
      </c>
      <c r="CX119" t="s">
        <v>408</v>
      </c>
      <c r="CY119">
        <v>2</v>
      </c>
      <c r="CZ119" t="b">
        <v>1</v>
      </c>
      <c r="DA119">
        <v>1510789884.44444</v>
      </c>
      <c r="DB119">
        <v>380.699</v>
      </c>
      <c r="DC119">
        <v>364.772740740741</v>
      </c>
      <c r="DD119">
        <v>31.3491185185185</v>
      </c>
      <c r="DE119">
        <v>29.5625333333333</v>
      </c>
      <c r="DF119">
        <v>374.431259259259</v>
      </c>
      <c r="DG119">
        <v>30.6874296296296</v>
      </c>
      <c r="DH119">
        <v>500.089814814815</v>
      </c>
      <c r="DI119">
        <v>90.8414888888889</v>
      </c>
      <c r="DJ119">
        <v>0.0999891</v>
      </c>
      <c r="DK119">
        <v>34.1796888888889</v>
      </c>
      <c r="DL119">
        <v>35.0491296296296</v>
      </c>
      <c r="DM119">
        <v>999.9</v>
      </c>
      <c r="DN119">
        <v>0</v>
      </c>
      <c r="DO119">
        <v>0</v>
      </c>
      <c r="DP119">
        <v>10003.5703703704</v>
      </c>
      <c r="DQ119">
        <v>0</v>
      </c>
      <c r="DR119">
        <v>3.6047662962963</v>
      </c>
      <c r="DS119">
        <v>15.9261518518519</v>
      </c>
      <c r="DT119">
        <v>393.019740740741</v>
      </c>
      <c r="DU119">
        <v>375.884851851852</v>
      </c>
      <c r="DV119">
        <v>1.78657111111111</v>
      </c>
      <c r="DW119">
        <v>364.772740740741</v>
      </c>
      <c r="DX119">
        <v>29.5625333333333</v>
      </c>
      <c r="DY119">
        <v>2.84779962962963</v>
      </c>
      <c r="DZ119">
        <v>2.68550407407407</v>
      </c>
      <c r="EA119">
        <v>23.1637962962963</v>
      </c>
      <c r="EB119">
        <v>22.1966814814815</v>
      </c>
      <c r="EC119">
        <v>1999.96481481481</v>
      </c>
      <c r="ED119">
        <v>0.979994777777778</v>
      </c>
      <c r="EE119">
        <v>0.020005462962963</v>
      </c>
      <c r="EF119">
        <v>0</v>
      </c>
      <c r="EG119">
        <v>2.20162962962963</v>
      </c>
      <c r="EH119">
        <v>0</v>
      </c>
      <c r="EI119">
        <v>5693.31740740741</v>
      </c>
      <c r="EJ119">
        <v>17299.8296296296</v>
      </c>
      <c r="EK119">
        <v>40.1387777777778</v>
      </c>
      <c r="EL119">
        <v>40.2637777777778</v>
      </c>
      <c r="EM119">
        <v>39.75</v>
      </c>
      <c r="EN119">
        <v>39.062</v>
      </c>
      <c r="EO119">
        <v>39.937</v>
      </c>
      <c r="EP119">
        <v>1959.95407407407</v>
      </c>
      <c r="EQ119">
        <v>40.0107407407407</v>
      </c>
      <c r="ER119">
        <v>0</v>
      </c>
      <c r="ES119">
        <v>1678813495.4</v>
      </c>
      <c r="ET119">
        <v>0</v>
      </c>
      <c r="EU119">
        <v>2.24593846153846</v>
      </c>
      <c r="EV119">
        <v>-0.38181197399605</v>
      </c>
      <c r="EW119">
        <v>49.6601709167079</v>
      </c>
      <c r="EX119">
        <v>5693.54692307692</v>
      </c>
      <c r="EY119">
        <v>15</v>
      </c>
      <c r="EZ119">
        <v>0</v>
      </c>
      <c r="FA119" t="s">
        <v>409</v>
      </c>
      <c r="FB119">
        <v>1510781724.6</v>
      </c>
      <c r="FC119">
        <v>1510781718.6</v>
      </c>
      <c r="FD119">
        <v>0</v>
      </c>
      <c r="FE119">
        <v>0.193</v>
      </c>
      <c r="FF119">
        <v>0.167</v>
      </c>
      <c r="FG119">
        <v>6.707</v>
      </c>
      <c r="FH119">
        <v>0.869</v>
      </c>
      <c r="FI119">
        <v>420</v>
      </c>
      <c r="FJ119">
        <v>32</v>
      </c>
      <c r="FK119">
        <v>0.3</v>
      </c>
      <c r="FL119">
        <v>0.13</v>
      </c>
      <c r="FM119">
        <v>1.7913635</v>
      </c>
      <c r="FN119">
        <v>-0.0767227767354627</v>
      </c>
      <c r="FO119">
        <v>0.00741584909164151</v>
      </c>
      <c r="FP119">
        <v>1</v>
      </c>
      <c r="FQ119">
        <v>1</v>
      </c>
      <c r="FR119">
        <v>1</v>
      </c>
      <c r="FS119" t="s">
        <v>410</v>
      </c>
      <c r="FT119">
        <v>2.97117</v>
      </c>
      <c r="FU119">
        <v>2.75386</v>
      </c>
      <c r="FV119">
        <v>0.0796365</v>
      </c>
      <c r="FW119">
        <v>0.0777359</v>
      </c>
      <c r="FX119">
        <v>0.124064</v>
      </c>
      <c r="FY119">
        <v>0.120204</v>
      </c>
      <c r="FZ119">
        <v>35719</v>
      </c>
      <c r="GA119">
        <v>38976.3</v>
      </c>
      <c r="GB119">
        <v>35180.9</v>
      </c>
      <c r="GC119">
        <v>38340</v>
      </c>
      <c r="GD119">
        <v>43663.5</v>
      </c>
      <c r="GE119">
        <v>48706.3</v>
      </c>
      <c r="GF119">
        <v>54970.3</v>
      </c>
      <c r="GG119">
        <v>61485</v>
      </c>
      <c r="GH119">
        <v>1.96033</v>
      </c>
      <c r="GI119">
        <v>1.81105</v>
      </c>
      <c r="GJ119">
        <v>0.202991</v>
      </c>
      <c r="GK119">
        <v>0</v>
      </c>
      <c r="GL119">
        <v>31.7651</v>
      </c>
      <c r="GM119">
        <v>999.9</v>
      </c>
      <c r="GN119">
        <v>54.2</v>
      </c>
      <c r="GO119">
        <v>32.71</v>
      </c>
      <c r="GP119">
        <v>29.654</v>
      </c>
      <c r="GQ119">
        <v>60.2702</v>
      </c>
      <c r="GR119">
        <v>47.6242</v>
      </c>
      <c r="GS119">
        <v>1</v>
      </c>
      <c r="GT119">
        <v>0.119792</v>
      </c>
      <c r="GU119">
        <v>-1.6529</v>
      </c>
      <c r="GV119">
        <v>20.1072</v>
      </c>
      <c r="GW119">
        <v>5.19752</v>
      </c>
      <c r="GX119">
        <v>12.0041</v>
      </c>
      <c r="GY119">
        <v>4.975</v>
      </c>
      <c r="GZ119">
        <v>3.29388</v>
      </c>
      <c r="HA119">
        <v>9999</v>
      </c>
      <c r="HB119">
        <v>9999</v>
      </c>
      <c r="HC119">
        <v>9999</v>
      </c>
      <c r="HD119">
        <v>999.9</v>
      </c>
      <c r="HE119">
        <v>1.86357</v>
      </c>
      <c r="HF119">
        <v>1.86844</v>
      </c>
      <c r="HG119">
        <v>1.86818</v>
      </c>
      <c r="HH119">
        <v>1.86935</v>
      </c>
      <c r="HI119">
        <v>1.87014</v>
      </c>
      <c r="HJ119">
        <v>1.86618</v>
      </c>
      <c r="HK119">
        <v>1.86725</v>
      </c>
      <c r="HL119">
        <v>1.86859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6.123</v>
      </c>
      <c r="IA119">
        <v>0.6616</v>
      </c>
      <c r="IB119">
        <v>4.00718980108695</v>
      </c>
      <c r="IC119">
        <v>0.0057595372652325</v>
      </c>
      <c r="ID119">
        <v>9.86007892650461e-07</v>
      </c>
      <c r="IE119">
        <v>-6.54605500343952e-10</v>
      </c>
      <c r="IF119">
        <v>0.661683471666172</v>
      </c>
      <c r="IG119">
        <v>0</v>
      </c>
      <c r="IH119">
        <v>0</v>
      </c>
      <c r="II119">
        <v>0</v>
      </c>
      <c r="IJ119">
        <v>-3</v>
      </c>
      <c r="IK119">
        <v>1614</v>
      </c>
      <c r="IL119">
        <v>1</v>
      </c>
      <c r="IM119">
        <v>27</v>
      </c>
      <c r="IN119">
        <v>136.1</v>
      </c>
      <c r="IO119">
        <v>136.2</v>
      </c>
      <c r="IP119">
        <v>0.854492</v>
      </c>
      <c r="IQ119">
        <v>2.62573</v>
      </c>
      <c r="IR119">
        <v>1.54785</v>
      </c>
      <c r="IS119">
        <v>2.30225</v>
      </c>
      <c r="IT119">
        <v>1.34644</v>
      </c>
      <c r="IU119">
        <v>2.42188</v>
      </c>
      <c r="IV119">
        <v>38.5995</v>
      </c>
      <c r="IW119">
        <v>24.0262</v>
      </c>
      <c r="IX119">
        <v>18</v>
      </c>
      <c r="IY119">
        <v>501.686</v>
      </c>
      <c r="IZ119">
        <v>405.074</v>
      </c>
      <c r="JA119">
        <v>34.4139</v>
      </c>
      <c r="JB119">
        <v>28.9375</v>
      </c>
      <c r="JC119">
        <v>30.0002</v>
      </c>
      <c r="JD119">
        <v>28.6121</v>
      </c>
      <c r="JE119">
        <v>28.5212</v>
      </c>
      <c r="JF119">
        <v>17.0884</v>
      </c>
      <c r="JG119">
        <v>0</v>
      </c>
      <c r="JH119">
        <v>100</v>
      </c>
      <c r="JI119">
        <v>34.3899</v>
      </c>
      <c r="JJ119">
        <v>318.901</v>
      </c>
      <c r="JK119">
        <v>30.6832</v>
      </c>
      <c r="JL119">
        <v>101.988</v>
      </c>
      <c r="JM119">
        <v>102.35</v>
      </c>
    </row>
    <row r="120" spans="1:273">
      <c r="A120">
        <v>104</v>
      </c>
      <c r="B120">
        <v>1510789897.5</v>
      </c>
      <c r="C120">
        <v>1176.90000009537</v>
      </c>
      <c r="D120" t="s">
        <v>619</v>
      </c>
      <c r="E120" t="s">
        <v>620</v>
      </c>
      <c r="F120">
        <v>5</v>
      </c>
      <c r="G120" t="s">
        <v>405</v>
      </c>
      <c r="H120" t="s">
        <v>406</v>
      </c>
      <c r="I120">
        <v>1510789889.73214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340.636441625345</v>
      </c>
      <c r="AK120">
        <v>352.275654545454</v>
      </c>
      <c r="AL120">
        <v>-3.32254447535699</v>
      </c>
      <c r="AM120">
        <v>64.1108677016949</v>
      </c>
      <c r="AN120">
        <f>(AP120 - AO120 + DI120*1E3/(8.314*(DK120+273.15)) * AR120/DH120 * AQ120) * DH120/(100*CV120) * 1000/(1000 - AP120)</f>
        <v>0</v>
      </c>
      <c r="AO120">
        <v>29.5649417398488</v>
      </c>
      <c r="AP120">
        <v>31.332176969697</v>
      </c>
      <c r="AQ120">
        <v>-0.000102402778004524</v>
      </c>
      <c r="AR120">
        <v>117.015588663011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2.7</v>
      </c>
      <c r="CW120">
        <v>0.5</v>
      </c>
      <c r="CX120" t="s">
        <v>408</v>
      </c>
      <c r="CY120">
        <v>2</v>
      </c>
      <c r="CZ120" t="b">
        <v>1</v>
      </c>
      <c r="DA120">
        <v>1510789889.73214</v>
      </c>
      <c r="DB120">
        <v>364.431785714286</v>
      </c>
      <c r="DC120">
        <v>347.260107142857</v>
      </c>
      <c r="DD120">
        <v>31.3426428571429</v>
      </c>
      <c r="DE120">
        <v>29.5636178571429</v>
      </c>
      <c r="DF120">
        <v>358.264607142857</v>
      </c>
      <c r="DG120">
        <v>30.6809571428571</v>
      </c>
      <c r="DH120">
        <v>500.0925</v>
      </c>
      <c r="DI120">
        <v>90.8414285714286</v>
      </c>
      <c r="DJ120">
        <v>0.100035067857143</v>
      </c>
      <c r="DK120">
        <v>34.1765964285714</v>
      </c>
      <c r="DL120">
        <v>35.0477142857143</v>
      </c>
      <c r="DM120">
        <v>999.9</v>
      </c>
      <c r="DN120">
        <v>0</v>
      </c>
      <c r="DO120">
        <v>0</v>
      </c>
      <c r="DP120">
        <v>9996.13678571428</v>
      </c>
      <c r="DQ120">
        <v>0</v>
      </c>
      <c r="DR120">
        <v>3.51114214285714</v>
      </c>
      <c r="DS120">
        <v>17.1716071428571</v>
      </c>
      <c r="DT120">
        <v>376.223607142857</v>
      </c>
      <c r="DU120">
        <v>357.839142857143</v>
      </c>
      <c r="DV120">
        <v>1.77901392857143</v>
      </c>
      <c r="DW120">
        <v>347.260107142857</v>
      </c>
      <c r="DX120">
        <v>29.5636178571429</v>
      </c>
      <c r="DY120">
        <v>2.84720928571429</v>
      </c>
      <c r="DZ120">
        <v>2.68560035714286</v>
      </c>
      <c r="EA120">
        <v>23.1603678571429</v>
      </c>
      <c r="EB120">
        <v>22.1972785714286</v>
      </c>
      <c r="EC120">
        <v>1999.97535714286</v>
      </c>
      <c r="ED120">
        <v>0.97999525</v>
      </c>
      <c r="EE120">
        <v>0.020004975</v>
      </c>
      <c r="EF120">
        <v>0</v>
      </c>
      <c r="EG120">
        <v>2.17545714285714</v>
      </c>
      <c r="EH120">
        <v>0</v>
      </c>
      <c r="EI120">
        <v>5697.96892857143</v>
      </c>
      <c r="EJ120">
        <v>17299.9071428571</v>
      </c>
      <c r="EK120">
        <v>40.1515714285714</v>
      </c>
      <c r="EL120">
        <v>40.281</v>
      </c>
      <c r="EM120">
        <v>39.75</v>
      </c>
      <c r="EN120">
        <v>39.062</v>
      </c>
      <c r="EO120">
        <v>39.937</v>
      </c>
      <c r="EP120">
        <v>1959.96535714286</v>
      </c>
      <c r="EQ120">
        <v>40.01</v>
      </c>
      <c r="ER120">
        <v>0</v>
      </c>
      <c r="ES120">
        <v>1678813500.8</v>
      </c>
      <c r="ET120">
        <v>0</v>
      </c>
      <c r="EU120">
        <v>2.188616</v>
      </c>
      <c r="EV120">
        <v>-0.611807695286108</v>
      </c>
      <c r="EW120">
        <v>56.1146154547128</v>
      </c>
      <c r="EX120">
        <v>5698.5672</v>
      </c>
      <c r="EY120">
        <v>15</v>
      </c>
      <c r="EZ120">
        <v>0</v>
      </c>
      <c r="FA120" t="s">
        <v>409</v>
      </c>
      <c r="FB120">
        <v>1510781724.6</v>
      </c>
      <c r="FC120">
        <v>1510781718.6</v>
      </c>
      <c r="FD120">
        <v>0</v>
      </c>
      <c r="FE120">
        <v>0.193</v>
      </c>
      <c r="FF120">
        <v>0.167</v>
      </c>
      <c r="FG120">
        <v>6.707</v>
      </c>
      <c r="FH120">
        <v>0.869</v>
      </c>
      <c r="FI120">
        <v>420</v>
      </c>
      <c r="FJ120">
        <v>32</v>
      </c>
      <c r="FK120">
        <v>0.3</v>
      </c>
      <c r="FL120">
        <v>0.13</v>
      </c>
      <c r="FM120">
        <v>1.783194</v>
      </c>
      <c r="FN120">
        <v>-0.0835724577861235</v>
      </c>
      <c r="FO120">
        <v>0.00809196045467352</v>
      </c>
      <c r="FP120">
        <v>1</v>
      </c>
      <c r="FQ120">
        <v>1</v>
      </c>
      <c r="FR120">
        <v>1</v>
      </c>
      <c r="FS120" t="s">
        <v>410</v>
      </c>
      <c r="FT120">
        <v>2.97122</v>
      </c>
      <c r="FU120">
        <v>2.75387</v>
      </c>
      <c r="FV120">
        <v>0.0764439</v>
      </c>
      <c r="FW120">
        <v>0.0744968</v>
      </c>
      <c r="FX120">
        <v>0.124034</v>
      </c>
      <c r="FY120">
        <v>0.120201</v>
      </c>
      <c r="FZ120">
        <v>35842.4</v>
      </c>
      <c r="GA120">
        <v>39112.5</v>
      </c>
      <c r="GB120">
        <v>35180.4</v>
      </c>
      <c r="GC120">
        <v>38339.4</v>
      </c>
      <c r="GD120">
        <v>43664.7</v>
      </c>
      <c r="GE120">
        <v>48705.9</v>
      </c>
      <c r="GF120">
        <v>54969.9</v>
      </c>
      <c r="GG120">
        <v>61484.3</v>
      </c>
      <c r="GH120">
        <v>1.96017</v>
      </c>
      <c r="GI120">
        <v>1.81122</v>
      </c>
      <c r="GJ120">
        <v>0.200979</v>
      </c>
      <c r="GK120">
        <v>0</v>
      </c>
      <c r="GL120">
        <v>31.782</v>
      </c>
      <c r="GM120">
        <v>999.9</v>
      </c>
      <c r="GN120">
        <v>54.2</v>
      </c>
      <c r="GO120">
        <v>32.71</v>
      </c>
      <c r="GP120">
        <v>29.6556</v>
      </c>
      <c r="GQ120">
        <v>60.2802</v>
      </c>
      <c r="GR120">
        <v>48.153</v>
      </c>
      <c r="GS120">
        <v>1</v>
      </c>
      <c r="GT120">
        <v>0.120127</v>
      </c>
      <c r="GU120">
        <v>-1.63731</v>
      </c>
      <c r="GV120">
        <v>20.1072</v>
      </c>
      <c r="GW120">
        <v>5.19842</v>
      </c>
      <c r="GX120">
        <v>12.0047</v>
      </c>
      <c r="GY120">
        <v>4.97545</v>
      </c>
      <c r="GZ120">
        <v>3.2939</v>
      </c>
      <c r="HA120">
        <v>9999</v>
      </c>
      <c r="HB120">
        <v>9999</v>
      </c>
      <c r="HC120">
        <v>9999</v>
      </c>
      <c r="HD120">
        <v>999.9</v>
      </c>
      <c r="HE120">
        <v>1.86356</v>
      </c>
      <c r="HF120">
        <v>1.86843</v>
      </c>
      <c r="HG120">
        <v>1.86819</v>
      </c>
      <c r="HH120">
        <v>1.86935</v>
      </c>
      <c r="HI120">
        <v>1.87012</v>
      </c>
      <c r="HJ120">
        <v>1.86617</v>
      </c>
      <c r="HK120">
        <v>1.86723</v>
      </c>
      <c r="HL120">
        <v>1.86859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6.014</v>
      </c>
      <c r="IA120">
        <v>0.6617</v>
      </c>
      <c r="IB120">
        <v>4.00718980108695</v>
      </c>
      <c r="IC120">
        <v>0.0057595372652325</v>
      </c>
      <c r="ID120">
        <v>9.86007892650461e-07</v>
      </c>
      <c r="IE120">
        <v>-6.54605500343952e-10</v>
      </c>
      <c r="IF120">
        <v>0.661683471666172</v>
      </c>
      <c r="IG120">
        <v>0</v>
      </c>
      <c r="IH120">
        <v>0</v>
      </c>
      <c r="II120">
        <v>0</v>
      </c>
      <c r="IJ120">
        <v>-3</v>
      </c>
      <c r="IK120">
        <v>1614</v>
      </c>
      <c r="IL120">
        <v>1</v>
      </c>
      <c r="IM120">
        <v>27</v>
      </c>
      <c r="IN120">
        <v>136.2</v>
      </c>
      <c r="IO120">
        <v>136.3</v>
      </c>
      <c r="IP120">
        <v>0.817871</v>
      </c>
      <c r="IQ120">
        <v>2.62939</v>
      </c>
      <c r="IR120">
        <v>1.54785</v>
      </c>
      <c r="IS120">
        <v>2.30225</v>
      </c>
      <c r="IT120">
        <v>1.34644</v>
      </c>
      <c r="IU120">
        <v>2.46582</v>
      </c>
      <c r="IV120">
        <v>38.5995</v>
      </c>
      <c r="IW120">
        <v>24.0262</v>
      </c>
      <c r="IX120">
        <v>18</v>
      </c>
      <c r="IY120">
        <v>501.634</v>
      </c>
      <c r="IZ120">
        <v>405.211</v>
      </c>
      <c r="JA120">
        <v>34.3632</v>
      </c>
      <c r="JB120">
        <v>28.9409</v>
      </c>
      <c r="JC120">
        <v>30.0004</v>
      </c>
      <c r="JD120">
        <v>28.6176</v>
      </c>
      <c r="JE120">
        <v>28.5266</v>
      </c>
      <c r="JF120">
        <v>16.3357</v>
      </c>
      <c r="JG120">
        <v>0</v>
      </c>
      <c r="JH120">
        <v>100</v>
      </c>
      <c r="JI120">
        <v>34.34</v>
      </c>
      <c r="JJ120">
        <v>298.806</v>
      </c>
      <c r="JK120">
        <v>30.6832</v>
      </c>
      <c r="JL120">
        <v>101.987</v>
      </c>
      <c r="JM120">
        <v>102.348</v>
      </c>
    </row>
    <row r="121" spans="1:273">
      <c r="A121">
        <v>105</v>
      </c>
      <c r="B121">
        <v>1510789902</v>
      </c>
      <c r="C121">
        <v>1181.40000009537</v>
      </c>
      <c r="D121" t="s">
        <v>621</v>
      </c>
      <c r="E121" t="s">
        <v>622</v>
      </c>
      <c r="F121">
        <v>5</v>
      </c>
      <c r="G121" t="s">
        <v>405</v>
      </c>
      <c r="H121" t="s">
        <v>406</v>
      </c>
      <c r="I121">
        <v>1510789894.17857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326.013693694515</v>
      </c>
      <c r="AK121">
        <v>337.531896969697</v>
      </c>
      <c r="AL121">
        <v>-3.28326330026269</v>
      </c>
      <c r="AM121">
        <v>64.1108677016949</v>
      </c>
      <c r="AN121">
        <f>(AP121 - AO121 + DI121*1E3/(8.314*(DK121+273.15)) * AR121/DH121 * AQ121) * DH121/(100*CV121) * 1000/(1000 - AP121)</f>
        <v>0</v>
      </c>
      <c r="AO121">
        <v>29.5647628326641</v>
      </c>
      <c r="AP121">
        <v>31.3228557575757</v>
      </c>
      <c r="AQ121">
        <v>-0.000133998121667674</v>
      </c>
      <c r="AR121">
        <v>117.015588663011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2.7</v>
      </c>
      <c r="CW121">
        <v>0.5</v>
      </c>
      <c r="CX121" t="s">
        <v>408</v>
      </c>
      <c r="CY121">
        <v>2</v>
      </c>
      <c r="CZ121" t="b">
        <v>1</v>
      </c>
      <c r="DA121">
        <v>1510789894.17857</v>
      </c>
      <c r="DB121">
        <v>350.321142857143</v>
      </c>
      <c r="DC121">
        <v>332.715178571429</v>
      </c>
      <c r="DD121">
        <v>31.3363535714286</v>
      </c>
      <c r="DE121">
        <v>29.5642178571429</v>
      </c>
      <c r="DF121">
        <v>344.241035714286</v>
      </c>
      <c r="DG121">
        <v>30.6746678571429</v>
      </c>
      <c r="DH121">
        <v>500.082142857143</v>
      </c>
      <c r="DI121">
        <v>90.8411428571429</v>
      </c>
      <c r="DJ121">
        <v>0.0999393357142857</v>
      </c>
      <c r="DK121">
        <v>34.1736178571429</v>
      </c>
      <c r="DL121">
        <v>35.0434</v>
      </c>
      <c r="DM121">
        <v>999.9</v>
      </c>
      <c r="DN121">
        <v>0</v>
      </c>
      <c r="DO121">
        <v>0</v>
      </c>
      <c r="DP121">
        <v>10004.6403571429</v>
      </c>
      <c r="DQ121">
        <v>0</v>
      </c>
      <c r="DR121">
        <v>3.43169535714286</v>
      </c>
      <c r="DS121">
        <v>17.6058392857143</v>
      </c>
      <c r="DT121">
        <v>361.654071428572</v>
      </c>
      <c r="DU121">
        <v>342.851357142857</v>
      </c>
      <c r="DV121">
        <v>1.77213535714286</v>
      </c>
      <c r="DW121">
        <v>332.715178571429</v>
      </c>
      <c r="DX121">
        <v>29.5642178571429</v>
      </c>
      <c r="DY121">
        <v>2.84663</v>
      </c>
      <c r="DZ121">
        <v>2.68564607142857</v>
      </c>
      <c r="EA121">
        <v>23.1570071428571</v>
      </c>
      <c r="EB121">
        <v>22.1975607142857</v>
      </c>
      <c r="EC121">
        <v>1999.985</v>
      </c>
      <c r="ED121">
        <v>0.979995464285714</v>
      </c>
      <c r="EE121">
        <v>0.0200047535714286</v>
      </c>
      <c r="EF121">
        <v>0</v>
      </c>
      <c r="EG121">
        <v>2.17796071428571</v>
      </c>
      <c r="EH121">
        <v>0</v>
      </c>
      <c r="EI121">
        <v>5702.30821428571</v>
      </c>
      <c r="EJ121">
        <v>17299.9964285714</v>
      </c>
      <c r="EK121">
        <v>40.1604285714286</v>
      </c>
      <c r="EL121">
        <v>40.2987142857143</v>
      </c>
      <c r="EM121">
        <v>39.75</v>
      </c>
      <c r="EN121">
        <v>39.062</v>
      </c>
      <c r="EO121">
        <v>39.937</v>
      </c>
      <c r="EP121">
        <v>1959.975</v>
      </c>
      <c r="EQ121">
        <v>40.01</v>
      </c>
      <c r="ER121">
        <v>0</v>
      </c>
      <c r="ES121">
        <v>1678813505</v>
      </c>
      <c r="ET121">
        <v>0</v>
      </c>
      <c r="EU121">
        <v>2.18105384615385</v>
      </c>
      <c r="EV121">
        <v>-0.591699145070647</v>
      </c>
      <c r="EW121">
        <v>61.3377776696693</v>
      </c>
      <c r="EX121">
        <v>5702.38192307692</v>
      </c>
      <c r="EY121">
        <v>15</v>
      </c>
      <c r="EZ121">
        <v>0</v>
      </c>
      <c r="FA121" t="s">
        <v>409</v>
      </c>
      <c r="FB121">
        <v>1510781724.6</v>
      </c>
      <c r="FC121">
        <v>1510781718.6</v>
      </c>
      <c r="FD121">
        <v>0</v>
      </c>
      <c r="FE121">
        <v>0.193</v>
      </c>
      <c r="FF121">
        <v>0.167</v>
      </c>
      <c r="FG121">
        <v>6.707</v>
      </c>
      <c r="FH121">
        <v>0.869</v>
      </c>
      <c r="FI121">
        <v>420</v>
      </c>
      <c r="FJ121">
        <v>32</v>
      </c>
      <c r="FK121">
        <v>0.3</v>
      </c>
      <c r="FL121">
        <v>0.13</v>
      </c>
      <c r="FM121">
        <v>1.77718975</v>
      </c>
      <c r="FN121">
        <v>-0.0914723076923131</v>
      </c>
      <c r="FO121">
        <v>0.0088725969951024</v>
      </c>
      <c r="FP121">
        <v>1</v>
      </c>
      <c r="FQ121">
        <v>1</v>
      </c>
      <c r="FR121">
        <v>1</v>
      </c>
      <c r="FS121" t="s">
        <v>410</v>
      </c>
      <c r="FT121">
        <v>2.97124</v>
      </c>
      <c r="FU121">
        <v>2.75389</v>
      </c>
      <c r="FV121">
        <v>0.0737991</v>
      </c>
      <c r="FW121">
        <v>0.0716096</v>
      </c>
      <c r="FX121">
        <v>0.124005</v>
      </c>
      <c r="FY121">
        <v>0.120197</v>
      </c>
      <c r="FZ121">
        <v>35945</v>
      </c>
      <c r="GA121">
        <v>39234.8</v>
      </c>
      <c r="GB121">
        <v>35180.4</v>
      </c>
      <c r="GC121">
        <v>38339.7</v>
      </c>
      <c r="GD121">
        <v>43666.4</v>
      </c>
      <c r="GE121">
        <v>48706.2</v>
      </c>
      <c r="GF121">
        <v>54970.3</v>
      </c>
      <c r="GG121">
        <v>61484.6</v>
      </c>
      <c r="GH121">
        <v>1.96005</v>
      </c>
      <c r="GI121">
        <v>1.81125</v>
      </c>
      <c r="GJ121">
        <v>0.20057</v>
      </c>
      <c r="GK121">
        <v>0</v>
      </c>
      <c r="GL121">
        <v>31.7973</v>
      </c>
      <c r="GM121">
        <v>999.9</v>
      </c>
      <c r="GN121">
        <v>54.2</v>
      </c>
      <c r="GO121">
        <v>32.71</v>
      </c>
      <c r="GP121">
        <v>29.6533</v>
      </c>
      <c r="GQ121">
        <v>59.8402</v>
      </c>
      <c r="GR121">
        <v>47.6242</v>
      </c>
      <c r="GS121">
        <v>1</v>
      </c>
      <c r="GT121">
        <v>0.120427</v>
      </c>
      <c r="GU121">
        <v>-1.65824</v>
      </c>
      <c r="GV121">
        <v>20.107</v>
      </c>
      <c r="GW121">
        <v>5.19692</v>
      </c>
      <c r="GX121">
        <v>12.0043</v>
      </c>
      <c r="GY121">
        <v>4.97515</v>
      </c>
      <c r="GZ121">
        <v>3.29375</v>
      </c>
      <c r="HA121">
        <v>9999</v>
      </c>
      <c r="HB121">
        <v>9999</v>
      </c>
      <c r="HC121">
        <v>9999</v>
      </c>
      <c r="HD121">
        <v>999.9</v>
      </c>
      <c r="HE121">
        <v>1.86356</v>
      </c>
      <c r="HF121">
        <v>1.86844</v>
      </c>
      <c r="HG121">
        <v>1.86821</v>
      </c>
      <c r="HH121">
        <v>1.86935</v>
      </c>
      <c r="HI121">
        <v>1.87012</v>
      </c>
      <c r="HJ121">
        <v>1.86618</v>
      </c>
      <c r="HK121">
        <v>1.86724</v>
      </c>
      <c r="HL121">
        <v>1.86859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5.926</v>
      </c>
      <c r="IA121">
        <v>0.6617</v>
      </c>
      <c r="IB121">
        <v>4.00718980108695</v>
      </c>
      <c r="IC121">
        <v>0.0057595372652325</v>
      </c>
      <c r="ID121">
        <v>9.86007892650461e-07</v>
      </c>
      <c r="IE121">
        <v>-6.54605500343952e-10</v>
      </c>
      <c r="IF121">
        <v>0.661683471666172</v>
      </c>
      <c r="IG121">
        <v>0</v>
      </c>
      <c r="IH121">
        <v>0</v>
      </c>
      <c r="II121">
        <v>0</v>
      </c>
      <c r="IJ121">
        <v>-3</v>
      </c>
      <c r="IK121">
        <v>1614</v>
      </c>
      <c r="IL121">
        <v>1</v>
      </c>
      <c r="IM121">
        <v>27</v>
      </c>
      <c r="IN121">
        <v>136.3</v>
      </c>
      <c r="IO121">
        <v>136.4</v>
      </c>
      <c r="IP121">
        <v>0.786133</v>
      </c>
      <c r="IQ121">
        <v>2.62695</v>
      </c>
      <c r="IR121">
        <v>1.54785</v>
      </c>
      <c r="IS121">
        <v>2.30225</v>
      </c>
      <c r="IT121">
        <v>1.34644</v>
      </c>
      <c r="IU121">
        <v>2.42554</v>
      </c>
      <c r="IV121">
        <v>38.5995</v>
      </c>
      <c r="IW121">
        <v>24.0262</v>
      </c>
      <c r="IX121">
        <v>18</v>
      </c>
      <c r="IY121">
        <v>501.593</v>
      </c>
      <c r="IZ121">
        <v>405.256</v>
      </c>
      <c r="JA121">
        <v>34.3197</v>
      </c>
      <c r="JB121">
        <v>28.9437</v>
      </c>
      <c r="JC121">
        <v>30.0003</v>
      </c>
      <c r="JD121">
        <v>28.6224</v>
      </c>
      <c r="JE121">
        <v>28.531</v>
      </c>
      <c r="JF121">
        <v>15.7146</v>
      </c>
      <c r="JG121">
        <v>0</v>
      </c>
      <c r="JH121">
        <v>100</v>
      </c>
      <c r="JI121">
        <v>34.3035</v>
      </c>
      <c r="JJ121">
        <v>285.376</v>
      </c>
      <c r="JK121">
        <v>30.6832</v>
      </c>
      <c r="JL121">
        <v>101.988</v>
      </c>
      <c r="JM121">
        <v>102.349</v>
      </c>
    </row>
    <row r="122" spans="1:273">
      <c r="A122">
        <v>106</v>
      </c>
      <c r="B122">
        <v>1510789907</v>
      </c>
      <c r="C122">
        <v>1186.40000009537</v>
      </c>
      <c r="D122" t="s">
        <v>623</v>
      </c>
      <c r="E122" t="s">
        <v>624</v>
      </c>
      <c r="F122">
        <v>5</v>
      </c>
      <c r="G122" t="s">
        <v>405</v>
      </c>
      <c r="H122" t="s">
        <v>406</v>
      </c>
      <c r="I122">
        <v>1510789899.48148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308.10671286321</v>
      </c>
      <c r="AK122">
        <v>320.523915151515</v>
      </c>
      <c r="AL122">
        <v>-3.41115205380456</v>
      </c>
      <c r="AM122">
        <v>64.1108677016949</v>
      </c>
      <c r="AN122">
        <f>(AP122 - AO122 + DI122*1E3/(8.314*(DK122+273.15)) * AR122/DH122 * AQ122) * DH122/(100*CV122) * 1000/(1000 - AP122)</f>
        <v>0</v>
      </c>
      <c r="AO122">
        <v>29.5634863756452</v>
      </c>
      <c r="AP122">
        <v>31.3112018181818</v>
      </c>
      <c r="AQ122">
        <v>-0.00012737846726481</v>
      </c>
      <c r="AR122">
        <v>117.015588663011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2.7</v>
      </c>
      <c r="CW122">
        <v>0.5</v>
      </c>
      <c r="CX122" t="s">
        <v>408</v>
      </c>
      <c r="CY122">
        <v>2</v>
      </c>
      <c r="CZ122" t="b">
        <v>1</v>
      </c>
      <c r="DA122">
        <v>1510789899.48148</v>
      </c>
      <c r="DB122">
        <v>333.293592592593</v>
      </c>
      <c r="DC122">
        <v>315.243666666667</v>
      </c>
      <c r="DD122">
        <v>31.3270074074074</v>
      </c>
      <c r="DE122">
        <v>29.5645703703704</v>
      </c>
      <c r="DF122">
        <v>327.318444444444</v>
      </c>
      <c r="DG122">
        <v>30.6653296296296</v>
      </c>
      <c r="DH122">
        <v>500.086481481482</v>
      </c>
      <c r="DI122">
        <v>90.8404481481482</v>
      </c>
      <c r="DJ122">
        <v>0.0999909962962963</v>
      </c>
      <c r="DK122">
        <v>34.1680222222222</v>
      </c>
      <c r="DL122">
        <v>35.0367296296296</v>
      </c>
      <c r="DM122">
        <v>999.9</v>
      </c>
      <c r="DN122">
        <v>0</v>
      </c>
      <c r="DO122">
        <v>0</v>
      </c>
      <c r="DP122">
        <v>10008.3059259259</v>
      </c>
      <c r="DQ122">
        <v>0</v>
      </c>
      <c r="DR122">
        <v>3.32373407407407</v>
      </c>
      <c r="DS122">
        <v>18.0499037037037</v>
      </c>
      <c r="DT122">
        <v>344.072518518519</v>
      </c>
      <c r="DU122">
        <v>324.84762962963</v>
      </c>
      <c r="DV122">
        <v>1.76244666666667</v>
      </c>
      <c r="DW122">
        <v>315.243666666667</v>
      </c>
      <c r="DX122">
        <v>29.5645703703704</v>
      </c>
      <c r="DY122">
        <v>2.84575962962963</v>
      </c>
      <c r="DZ122">
        <v>2.68565814814815</v>
      </c>
      <c r="EA122">
        <v>23.1519518518518</v>
      </c>
      <c r="EB122">
        <v>22.1976333333333</v>
      </c>
      <c r="EC122">
        <v>1999.98740740741</v>
      </c>
      <c r="ED122">
        <v>0.979995555555556</v>
      </c>
      <c r="EE122">
        <v>0.0200046592592593</v>
      </c>
      <c r="EF122">
        <v>0</v>
      </c>
      <c r="EG122">
        <v>2.20951481481481</v>
      </c>
      <c r="EH122">
        <v>0</v>
      </c>
      <c r="EI122">
        <v>5707.82296296296</v>
      </c>
      <c r="EJ122">
        <v>17300.0037037037</v>
      </c>
      <c r="EK122">
        <v>40.1824074074074</v>
      </c>
      <c r="EL122">
        <v>40.312</v>
      </c>
      <c r="EM122">
        <v>39.75</v>
      </c>
      <c r="EN122">
        <v>39.062</v>
      </c>
      <c r="EO122">
        <v>39.937</v>
      </c>
      <c r="EP122">
        <v>1959.97740740741</v>
      </c>
      <c r="EQ122">
        <v>40.01</v>
      </c>
      <c r="ER122">
        <v>0</v>
      </c>
      <c r="ES122">
        <v>1678813510.4</v>
      </c>
      <c r="ET122">
        <v>0</v>
      </c>
      <c r="EU122">
        <v>2.169376</v>
      </c>
      <c r="EV122">
        <v>0.249646155510672</v>
      </c>
      <c r="EW122">
        <v>65.7730768069629</v>
      </c>
      <c r="EX122">
        <v>5708.3556</v>
      </c>
      <c r="EY122">
        <v>15</v>
      </c>
      <c r="EZ122">
        <v>0</v>
      </c>
      <c r="FA122" t="s">
        <v>409</v>
      </c>
      <c r="FB122">
        <v>1510781724.6</v>
      </c>
      <c r="FC122">
        <v>1510781718.6</v>
      </c>
      <c r="FD122">
        <v>0</v>
      </c>
      <c r="FE122">
        <v>0.193</v>
      </c>
      <c r="FF122">
        <v>0.167</v>
      </c>
      <c r="FG122">
        <v>6.707</v>
      </c>
      <c r="FH122">
        <v>0.869</v>
      </c>
      <c r="FI122">
        <v>420</v>
      </c>
      <c r="FJ122">
        <v>32</v>
      </c>
      <c r="FK122">
        <v>0.3</v>
      </c>
      <c r="FL122">
        <v>0.13</v>
      </c>
      <c r="FM122">
        <v>1.7673315</v>
      </c>
      <c r="FN122">
        <v>-0.110170131332083</v>
      </c>
      <c r="FO122">
        <v>0.0106280778012771</v>
      </c>
      <c r="FP122">
        <v>1</v>
      </c>
      <c r="FQ122">
        <v>1</v>
      </c>
      <c r="FR122">
        <v>1</v>
      </c>
      <c r="FS122" t="s">
        <v>410</v>
      </c>
      <c r="FT122">
        <v>2.97112</v>
      </c>
      <c r="FU122">
        <v>2.75398</v>
      </c>
      <c r="FV122">
        <v>0.0707048</v>
      </c>
      <c r="FW122">
        <v>0.0684734</v>
      </c>
      <c r="FX122">
        <v>0.123969</v>
      </c>
      <c r="FY122">
        <v>0.12019</v>
      </c>
      <c r="FZ122">
        <v>36064.6</v>
      </c>
      <c r="GA122">
        <v>39366.6</v>
      </c>
      <c r="GB122">
        <v>35180</v>
      </c>
      <c r="GC122">
        <v>38339.1</v>
      </c>
      <c r="GD122">
        <v>43667.6</v>
      </c>
      <c r="GE122">
        <v>48706</v>
      </c>
      <c r="GF122">
        <v>54969.7</v>
      </c>
      <c r="GG122">
        <v>61483.9</v>
      </c>
      <c r="GH122">
        <v>1.96022</v>
      </c>
      <c r="GI122">
        <v>1.81092</v>
      </c>
      <c r="GJ122">
        <v>0.198249</v>
      </c>
      <c r="GK122">
        <v>0</v>
      </c>
      <c r="GL122">
        <v>31.81</v>
      </c>
      <c r="GM122">
        <v>999.9</v>
      </c>
      <c r="GN122">
        <v>54.2</v>
      </c>
      <c r="GO122">
        <v>32.71</v>
      </c>
      <c r="GP122">
        <v>29.6567</v>
      </c>
      <c r="GQ122">
        <v>59.7902</v>
      </c>
      <c r="GR122">
        <v>48.0008</v>
      </c>
      <c r="GS122">
        <v>1</v>
      </c>
      <c r="GT122">
        <v>0.120699</v>
      </c>
      <c r="GU122">
        <v>-1.6712</v>
      </c>
      <c r="GV122">
        <v>20.1068</v>
      </c>
      <c r="GW122">
        <v>5.19737</v>
      </c>
      <c r="GX122">
        <v>12.0043</v>
      </c>
      <c r="GY122">
        <v>4.975</v>
      </c>
      <c r="GZ122">
        <v>3.29378</v>
      </c>
      <c r="HA122">
        <v>9999</v>
      </c>
      <c r="HB122">
        <v>9999</v>
      </c>
      <c r="HC122">
        <v>9999</v>
      </c>
      <c r="HD122">
        <v>999.9</v>
      </c>
      <c r="HE122">
        <v>1.86356</v>
      </c>
      <c r="HF122">
        <v>1.86844</v>
      </c>
      <c r="HG122">
        <v>1.86819</v>
      </c>
      <c r="HH122">
        <v>1.86935</v>
      </c>
      <c r="HI122">
        <v>1.87012</v>
      </c>
      <c r="HJ122">
        <v>1.86617</v>
      </c>
      <c r="HK122">
        <v>1.86722</v>
      </c>
      <c r="HL122">
        <v>1.8686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5.825</v>
      </c>
      <c r="IA122">
        <v>0.6616</v>
      </c>
      <c r="IB122">
        <v>4.00718980108695</v>
      </c>
      <c r="IC122">
        <v>0.0057595372652325</v>
      </c>
      <c r="ID122">
        <v>9.86007892650461e-07</v>
      </c>
      <c r="IE122">
        <v>-6.54605500343952e-10</v>
      </c>
      <c r="IF122">
        <v>0.661683471666172</v>
      </c>
      <c r="IG122">
        <v>0</v>
      </c>
      <c r="IH122">
        <v>0</v>
      </c>
      <c r="II122">
        <v>0</v>
      </c>
      <c r="IJ122">
        <v>-3</v>
      </c>
      <c r="IK122">
        <v>1614</v>
      </c>
      <c r="IL122">
        <v>1</v>
      </c>
      <c r="IM122">
        <v>27</v>
      </c>
      <c r="IN122">
        <v>136.4</v>
      </c>
      <c r="IO122">
        <v>136.5</v>
      </c>
      <c r="IP122">
        <v>0.754395</v>
      </c>
      <c r="IQ122">
        <v>2.64038</v>
      </c>
      <c r="IR122">
        <v>1.54785</v>
      </c>
      <c r="IS122">
        <v>2.30225</v>
      </c>
      <c r="IT122">
        <v>1.34644</v>
      </c>
      <c r="IU122">
        <v>2.41577</v>
      </c>
      <c r="IV122">
        <v>38.5995</v>
      </c>
      <c r="IW122">
        <v>24.0262</v>
      </c>
      <c r="IX122">
        <v>18</v>
      </c>
      <c r="IY122">
        <v>501.747</v>
      </c>
      <c r="IZ122">
        <v>405.11</v>
      </c>
      <c r="JA122">
        <v>34.2833</v>
      </c>
      <c r="JB122">
        <v>28.9468</v>
      </c>
      <c r="JC122">
        <v>30.0004</v>
      </c>
      <c r="JD122">
        <v>28.6266</v>
      </c>
      <c r="JE122">
        <v>28.5364</v>
      </c>
      <c r="JF122">
        <v>15.0096</v>
      </c>
      <c r="JG122">
        <v>0</v>
      </c>
      <c r="JH122">
        <v>100</v>
      </c>
      <c r="JI122">
        <v>34.2675</v>
      </c>
      <c r="JJ122">
        <v>265.199</v>
      </c>
      <c r="JK122">
        <v>30.6832</v>
      </c>
      <c r="JL122">
        <v>101.987</v>
      </c>
      <c r="JM122">
        <v>102.348</v>
      </c>
    </row>
    <row r="123" spans="1:273">
      <c r="A123">
        <v>107</v>
      </c>
      <c r="B123">
        <v>1510789912</v>
      </c>
      <c r="C123">
        <v>1191.40000009537</v>
      </c>
      <c r="D123" t="s">
        <v>625</v>
      </c>
      <c r="E123" t="s">
        <v>626</v>
      </c>
      <c r="F123">
        <v>5</v>
      </c>
      <c r="G123" t="s">
        <v>405</v>
      </c>
      <c r="H123" t="s">
        <v>406</v>
      </c>
      <c r="I123">
        <v>1510789904.19643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291.757915197745</v>
      </c>
      <c r="AK123">
        <v>303.9112</v>
      </c>
      <c r="AL123">
        <v>-3.32327788026282</v>
      </c>
      <c r="AM123">
        <v>64.1108677016949</v>
      </c>
      <c r="AN123">
        <f>(AP123 - AO123 + DI123*1E3/(8.314*(DK123+273.15)) * AR123/DH123 * AQ123) * DH123/(100*CV123) * 1000/(1000 - AP123)</f>
        <v>0</v>
      </c>
      <c r="AO123">
        <v>29.5611337973193</v>
      </c>
      <c r="AP123">
        <v>31.2984915151515</v>
      </c>
      <c r="AQ123">
        <v>-0.000112167658003797</v>
      </c>
      <c r="AR123">
        <v>117.015588663011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2.7</v>
      </c>
      <c r="CW123">
        <v>0.5</v>
      </c>
      <c r="CX123" t="s">
        <v>408</v>
      </c>
      <c r="CY123">
        <v>2</v>
      </c>
      <c r="CZ123" t="b">
        <v>1</v>
      </c>
      <c r="DA123">
        <v>1510789904.19643</v>
      </c>
      <c r="DB123">
        <v>318.06675</v>
      </c>
      <c r="DC123">
        <v>299.754714285714</v>
      </c>
      <c r="DD123">
        <v>31.3166464285714</v>
      </c>
      <c r="DE123">
        <v>29.5636357142857</v>
      </c>
      <c r="DF123">
        <v>312.185142857143</v>
      </c>
      <c r="DG123">
        <v>30.6549642857143</v>
      </c>
      <c r="DH123">
        <v>500.090821428571</v>
      </c>
      <c r="DI123">
        <v>90.839975</v>
      </c>
      <c r="DJ123">
        <v>0.099947625</v>
      </c>
      <c r="DK123">
        <v>34.1607678571429</v>
      </c>
      <c r="DL123">
        <v>35.0266428571429</v>
      </c>
      <c r="DM123">
        <v>999.9</v>
      </c>
      <c r="DN123">
        <v>0</v>
      </c>
      <c r="DO123">
        <v>0</v>
      </c>
      <c r="DP123">
        <v>10004.6367857143</v>
      </c>
      <c r="DQ123">
        <v>0</v>
      </c>
      <c r="DR123">
        <v>3.30984</v>
      </c>
      <c r="DS123">
        <v>18.311925</v>
      </c>
      <c r="DT123">
        <v>328.349642857143</v>
      </c>
      <c r="DU123">
        <v>308.886571428571</v>
      </c>
      <c r="DV123">
        <v>1.75301607142857</v>
      </c>
      <c r="DW123">
        <v>299.754714285714</v>
      </c>
      <c r="DX123">
        <v>29.5636357142857</v>
      </c>
      <c r="DY123">
        <v>2.84480357142857</v>
      </c>
      <c r="DZ123">
        <v>2.68556035714286</v>
      </c>
      <c r="EA123">
        <v>23.1463964285714</v>
      </c>
      <c r="EB123">
        <v>22.1970321428571</v>
      </c>
      <c r="EC123">
        <v>1999.98464285714</v>
      </c>
      <c r="ED123">
        <v>0.979995571428571</v>
      </c>
      <c r="EE123">
        <v>0.0200046428571429</v>
      </c>
      <c r="EF123">
        <v>0</v>
      </c>
      <c r="EG123">
        <v>2.19856785714286</v>
      </c>
      <c r="EH123">
        <v>0</v>
      </c>
      <c r="EI123">
        <v>5713.23607142857</v>
      </c>
      <c r="EJ123">
        <v>17299.9928571429</v>
      </c>
      <c r="EK123">
        <v>40.187</v>
      </c>
      <c r="EL123">
        <v>40.312</v>
      </c>
      <c r="EM123">
        <v>39.75</v>
      </c>
      <c r="EN123">
        <v>39.062</v>
      </c>
      <c r="EO123">
        <v>39.937</v>
      </c>
      <c r="EP123">
        <v>1959.97464285714</v>
      </c>
      <c r="EQ123">
        <v>40.01</v>
      </c>
      <c r="ER123">
        <v>0</v>
      </c>
      <c r="ES123">
        <v>1678813515.2</v>
      </c>
      <c r="ET123">
        <v>0</v>
      </c>
      <c r="EU123">
        <v>2.198368</v>
      </c>
      <c r="EV123">
        <v>0.742476923624678</v>
      </c>
      <c r="EW123">
        <v>72.2807692188517</v>
      </c>
      <c r="EX123">
        <v>5713.9008</v>
      </c>
      <c r="EY123">
        <v>15</v>
      </c>
      <c r="EZ123">
        <v>0</v>
      </c>
      <c r="FA123" t="s">
        <v>409</v>
      </c>
      <c r="FB123">
        <v>1510781724.6</v>
      </c>
      <c r="FC123">
        <v>1510781718.6</v>
      </c>
      <c r="FD123">
        <v>0</v>
      </c>
      <c r="FE123">
        <v>0.193</v>
      </c>
      <c r="FF123">
        <v>0.167</v>
      </c>
      <c r="FG123">
        <v>6.707</v>
      </c>
      <c r="FH123">
        <v>0.869</v>
      </c>
      <c r="FI123">
        <v>420</v>
      </c>
      <c r="FJ123">
        <v>32</v>
      </c>
      <c r="FK123">
        <v>0.3</v>
      </c>
      <c r="FL123">
        <v>0.13</v>
      </c>
      <c r="FM123">
        <v>1.75768225</v>
      </c>
      <c r="FN123">
        <v>-0.119042589118198</v>
      </c>
      <c r="FO123">
        <v>0.011475209036767</v>
      </c>
      <c r="FP123">
        <v>1</v>
      </c>
      <c r="FQ123">
        <v>1</v>
      </c>
      <c r="FR123">
        <v>1</v>
      </c>
      <c r="FS123" t="s">
        <v>410</v>
      </c>
      <c r="FT123">
        <v>2.97115</v>
      </c>
      <c r="FU123">
        <v>2.7537</v>
      </c>
      <c r="FV123">
        <v>0.0676119</v>
      </c>
      <c r="FW123">
        <v>0.0651374</v>
      </c>
      <c r="FX123">
        <v>0.123936</v>
      </c>
      <c r="FY123">
        <v>0.120184</v>
      </c>
      <c r="FZ123">
        <v>36184.4</v>
      </c>
      <c r="GA123">
        <v>39506.9</v>
      </c>
      <c r="GB123">
        <v>35179.9</v>
      </c>
      <c r="GC123">
        <v>38338.5</v>
      </c>
      <c r="GD123">
        <v>43669.3</v>
      </c>
      <c r="GE123">
        <v>48705.6</v>
      </c>
      <c r="GF123">
        <v>54969.7</v>
      </c>
      <c r="GG123">
        <v>61483</v>
      </c>
      <c r="GH123">
        <v>1.95995</v>
      </c>
      <c r="GI123">
        <v>1.81095</v>
      </c>
      <c r="GJ123">
        <v>0.197254</v>
      </c>
      <c r="GK123">
        <v>0</v>
      </c>
      <c r="GL123">
        <v>31.8207</v>
      </c>
      <c r="GM123">
        <v>999.9</v>
      </c>
      <c r="GN123">
        <v>54.2</v>
      </c>
      <c r="GO123">
        <v>32.71</v>
      </c>
      <c r="GP123">
        <v>29.6536</v>
      </c>
      <c r="GQ123">
        <v>59.5302</v>
      </c>
      <c r="GR123">
        <v>47.6282</v>
      </c>
      <c r="GS123">
        <v>1</v>
      </c>
      <c r="GT123">
        <v>0.121044</v>
      </c>
      <c r="GU123">
        <v>-1.71854</v>
      </c>
      <c r="GV123">
        <v>20.1065</v>
      </c>
      <c r="GW123">
        <v>5.19737</v>
      </c>
      <c r="GX123">
        <v>12.0046</v>
      </c>
      <c r="GY123">
        <v>4.97535</v>
      </c>
      <c r="GZ123">
        <v>3.29395</v>
      </c>
      <c r="HA123">
        <v>9999</v>
      </c>
      <c r="HB123">
        <v>9999</v>
      </c>
      <c r="HC123">
        <v>9999</v>
      </c>
      <c r="HD123">
        <v>999.9</v>
      </c>
      <c r="HE123">
        <v>1.86356</v>
      </c>
      <c r="HF123">
        <v>1.86844</v>
      </c>
      <c r="HG123">
        <v>1.8682</v>
      </c>
      <c r="HH123">
        <v>1.86935</v>
      </c>
      <c r="HI123">
        <v>1.87012</v>
      </c>
      <c r="HJ123">
        <v>1.86618</v>
      </c>
      <c r="HK123">
        <v>1.86723</v>
      </c>
      <c r="HL123">
        <v>1.86859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5.726</v>
      </c>
      <c r="IA123">
        <v>0.6617</v>
      </c>
      <c r="IB123">
        <v>4.00718980108695</v>
      </c>
      <c r="IC123">
        <v>0.0057595372652325</v>
      </c>
      <c r="ID123">
        <v>9.86007892650461e-07</v>
      </c>
      <c r="IE123">
        <v>-6.54605500343952e-10</v>
      </c>
      <c r="IF123">
        <v>0.661683471666172</v>
      </c>
      <c r="IG123">
        <v>0</v>
      </c>
      <c r="IH123">
        <v>0</v>
      </c>
      <c r="II123">
        <v>0</v>
      </c>
      <c r="IJ123">
        <v>-3</v>
      </c>
      <c r="IK123">
        <v>1614</v>
      </c>
      <c r="IL123">
        <v>1</v>
      </c>
      <c r="IM123">
        <v>27</v>
      </c>
      <c r="IN123">
        <v>136.5</v>
      </c>
      <c r="IO123">
        <v>136.6</v>
      </c>
      <c r="IP123">
        <v>0.716553</v>
      </c>
      <c r="IQ123">
        <v>2.62817</v>
      </c>
      <c r="IR123">
        <v>1.54785</v>
      </c>
      <c r="IS123">
        <v>2.30225</v>
      </c>
      <c r="IT123">
        <v>1.34644</v>
      </c>
      <c r="IU123">
        <v>2.44019</v>
      </c>
      <c r="IV123">
        <v>38.5995</v>
      </c>
      <c r="IW123">
        <v>24.0262</v>
      </c>
      <c r="IX123">
        <v>18</v>
      </c>
      <c r="IY123">
        <v>501.608</v>
      </c>
      <c r="IZ123">
        <v>405.158</v>
      </c>
      <c r="JA123">
        <v>34.2498</v>
      </c>
      <c r="JB123">
        <v>28.9493</v>
      </c>
      <c r="JC123">
        <v>30.0003</v>
      </c>
      <c r="JD123">
        <v>28.6316</v>
      </c>
      <c r="JE123">
        <v>28.5413</v>
      </c>
      <c r="JF123">
        <v>14.3158</v>
      </c>
      <c r="JG123">
        <v>0</v>
      </c>
      <c r="JH123">
        <v>100</v>
      </c>
      <c r="JI123">
        <v>34.2512</v>
      </c>
      <c r="JJ123">
        <v>251.744</v>
      </c>
      <c r="JK123">
        <v>30.6832</v>
      </c>
      <c r="JL123">
        <v>101.987</v>
      </c>
      <c r="JM123">
        <v>102.346</v>
      </c>
    </row>
    <row r="124" spans="1:273">
      <c r="A124">
        <v>108</v>
      </c>
      <c r="B124">
        <v>1510789917</v>
      </c>
      <c r="C124">
        <v>1196.40000009537</v>
      </c>
      <c r="D124" t="s">
        <v>627</v>
      </c>
      <c r="E124" t="s">
        <v>628</v>
      </c>
      <c r="F124">
        <v>5</v>
      </c>
      <c r="G124" t="s">
        <v>405</v>
      </c>
      <c r="H124" t="s">
        <v>406</v>
      </c>
      <c r="I124">
        <v>1510789909.5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273.786643903737</v>
      </c>
      <c r="AK124">
        <v>286.793012121212</v>
      </c>
      <c r="AL124">
        <v>-3.42560840361759</v>
      </c>
      <c r="AM124">
        <v>64.1108677016949</v>
      </c>
      <c r="AN124">
        <f>(AP124 - AO124 + DI124*1E3/(8.314*(DK124+273.15)) * AR124/DH124 * AQ124) * DH124/(100*CV124) * 1000/(1000 - AP124)</f>
        <v>0</v>
      </c>
      <c r="AO124">
        <v>29.560639976076</v>
      </c>
      <c r="AP124">
        <v>31.2886939393939</v>
      </c>
      <c r="AQ124">
        <v>-3.39710661938073e-05</v>
      </c>
      <c r="AR124">
        <v>117.015588663011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2.7</v>
      </c>
      <c r="CW124">
        <v>0.5</v>
      </c>
      <c r="CX124" t="s">
        <v>408</v>
      </c>
      <c r="CY124">
        <v>2</v>
      </c>
      <c r="CZ124" t="b">
        <v>1</v>
      </c>
      <c r="DA124">
        <v>1510789909.5</v>
      </c>
      <c r="DB124">
        <v>300.798407407407</v>
      </c>
      <c r="DC124">
        <v>281.942444444444</v>
      </c>
      <c r="DD124">
        <v>31.3038703703704</v>
      </c>
      <c r="DE124">
        <v>29.5621333333333</v>
      </c>
      <c r="DF124">
        <v>295.022851851852</v>
      </c>
      <c r="DG124">
        <v>30.6421888888889</v>
      </c>
      <c r="DH124">
        <v>500.093851851852</v>
      </c>
      <c r="DI124">
        <v>90.8405777777778</v>
      </c>
      <c r="DJ124">
        <v>0.100043355555556</v>
      </c>
      <c r="DK124">
        <v>34.1527</v>
      </c>
      <c r="DL124">
        <v>35.0174555555556</v>
      </c>
      <c r="DM124">
        <v>999.9</v>
      </c>
      <c r="DN124">
        <v>0</v>
      </c>
      <c r="DO124">
        <v>0</v>
      </c>
      <c r="DP124">
        <v>9992.74851851852</v>
      </c>
      <c r="DQ124">
        <v>0</v>
      </c>
      <c r="DR124">
        <v>3.30984</v>
      </c>
      <c r="DS124">
        <v>18.8559074074074</v>
      </c>
      <c r="DT124">
        <v>310.518851851852</v>
      </c>
      <c r="DU124">
        <v>290.531185185185</v>
      </c>
      <c r="DV124">
        <v>1.74173444444444</v>
      </c>
      <c r="DW124">
        <v>281.942444444444</v>
      </c>
      <c r="DX124">
        <v>29.5621333333333</v>
      </c>
      <c r="DY124">
        <v>2.84366074074074</v>
      </c>
      <c r="DZ124">
        <v>2.68544259259259</v>
      </c>
      <c r="EA124">
        <v>23.1397518518519</v>
      </c>
      <c r="EB124">
        <v>22.1963074074074</v>
      </c>
      <c r="EC124">
        <v>1999.97259259259</v>
      </c>
      <c r="ED124">
        <v>0.979995444444444</v>
      </c>
      <c r="EE124">
        <v>0.0200047740740741</v>
      </c>
      <c r="EF124">
        <v>0</v>
      </c>
      <c r="EG124">
        <v>2.23494074074074</v>
      </c>
      <c r="EH124">
        <v>0</v>
      </c>
      <c r="EI124">
        <v>5719.70185185185</v>
      </c>
      <c r="EJ124">
        <v>17299.8777777778</v>
      </c>
      <c r="EK124">
        <v>40.187</v>
      </c>
      <c r="EL124">
        <v>40.312</v>
      </c>
      <c r="EM124">
        <v>39.75</v>
      </c>
      <c r="EN124">
        <v>39.062</v>
      </c>
      <c r="EO124">
        <v>39.937</v>
      </c>
      <c r="EP124">
        <v>1959.96259259259</v>
      </c>
      <c r="EQ124">
        <v>40.01</v>
      </c>
      <c r="ER124">
        <v>0</v>
      </c>
      <c r="ES124">
        <v>1678813520</v>
      </c>
      <c r="ET124">
        <v>0</v>
      </c>
      <c r="EU124">
        <v>2.235368</v>
      </c>
      <c r="EV124">
        <v>0.419607698284635</v>
      </c>
      <c r="EW124">
        <v>76.8007691198386</v>
      </c>
      <c r="EX124">
        <v>5719.7928</v>
      </c>
      <c r="EY124">
        <v>15</v>
      </c>
      <c r="EZ124">
        <v>0</v>
      </c>
      <c r="FA124" t="s">
        <v>409</v>
      </c>
      <c r="FB124">
        <v>1510781724.6</v>
      </c>
      <c r="FC124">
        <v>1510781718.6</v>
      </c>
      <c r="FD124">
        <v>0</v>
      </c>
      <c r="FE124">
        <v>0.193</v>
      </c>
      <c r="FF124">
        <v>0.167</v>
      </c>
      <c r="FG124">
        <v>6.707</v>
      </c>
      <c r="FH124">
        <v>0.869</v>
      </c>
      <c r="FI124">
        <v>420</v>
      </c>
      <c r="FJ124">
        <v>32</v>
      </c>
      <c r="FK124">
        <v>0.3</v>
      </c>
      <c r="FL124">
        <v>0.13</v>
      </c>
      <c r="FM124">
        <v>1.7474565</v>
      </c>
      <c r="FN124">
        <v>-0.126925553470927</v>
      </c>
      <c r="FO124">
        <v>0.0122306296955635</v>
      </c>
      <c r="FP124">
        <v>1</v>
      </c>
      <c r="FQ124">
        <v>1</v>
      </c>
      <c r="FR124">
        <v>1</v>
      </c>
      <c r="FS124" t="s">
        <v>410</v>
      </c>
      <c r="FT124">
        <v>2.97116</v>
      </c>
      <c r="FU124">
        <v>2.7537</v>
      </c>
      <c r="FV124">
        <v>0.0643661</v>
      </c>
      <c r="FW124">
        <v>0.0618606</v>
      </c>
      <c r="FX124">
        <v>0.123909</v>
      </c>
      <c r="FY124">
        <v>0.120182</v>
      </c>
      <c r="FZ124">
        <v>36310.1</v>
      </c>
      <c r="GA124">
        <v>39645.1</v>
      </c>
      <c r="GB124">
        <v>35179.7</v>
      </c>
      <c r="GC124">
        <v>38338.3</v>
      </c>
      <c r="GD124">
        <v>43670.4</v>
      </c>
      <c r="GE124">
        <v>48705.3</v>
      </c>
      <c r="GF124">
        <v>54969.5</v>
      </c>
      <c r="GG124">
        <v>61482.7</v>
      </c>
      <c r="GH124">
        <v>1.96005</v>
      </c>
      <c r="GI124">
        <v>1.81065</v>
      </c>
      <c r="GJ124">
        <v>0.196621</v>
      </c>
      <c r="GK124">
        <v>0</v>
      </c>
      <c r="GL124">
        <v>31.8306</v>
      </c>
      <c r="GM124">
        <v>999.9</v>
      </c>
      <c r="GN124">
        <v>54.2</v>
      </c>
      <c r="GO124">
        <v>32.72</v>
      </c>
      <c r="GP124">
        <v>29.6734</v>
      </c>
      <c r="GQ124">
        <v>60.2302</v>
      </c>
      <c r="GR124">
        <v>48.153</v>
      </c>
      <c r="GS124">
        <v>1</v>
      </c>
      <c r="GT124">
        <v>0.121255</v>
      </c>
      <c r="GU124">
        <v>-1.76815</v>
      </c>
      <c r="GV124">
        <v>20.1058</v>
      </c>
      <c r="GW124">
        <v>5.19722</v>
      </c>
      <c r="GX124">
        <v>12.0044</v>
      </c>
      <c r="GY124">
        <v>4.975</v>
      </c>
      <c r="GZ124">
        <v>3.29388</v>
      </c>
      <c r="HA124">
        <v>9999</v>
      </c>
      <c r="HB124">
        <v>9999</v>
      </c>
      <c r="HC124">
        <v>9999</v>
      </c>
      <c r="HD124">
        <v>999.9</v>
      </c>
      <c r="HE124">
        <v>1.86356</v>
      </c>
      <c r="HF124">
        <v>1.86844</v>
      </c>
      <c r="HG124">
        <v>1.86817</v>
      </c>
      <c r="HH124">
        <v>1.86935</v>
      </c>
      <c r="HI124">
        <v>1.87012</v>
      </c>
      <c r="HJ124">
        <v>1.86616</v>
      </c>
      <c r="HK124">
        <v>1.86725</v>
      </c>
      <c r="HL124">
        <v>1.86859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5.624</v>
      </c>
      <c r="IA124">
        <v>0.6617</v>
      </c>
      <c r="IB124">
        <v>4.00718980108695</v>
      </c>
      <c r="IC124">
        <v>0.0057595372652325</v>
      </c>
      <c r="ID124">
        <v>9.86007892650461e-07</v>
      </c>
      <c r="IE124">
        <v>-6.54605500343952e-10</v>
      </c>
      <c r="IF124">
        <v>0.661683471666172</v>
      </c>
      <c r="IG124">
        <v>0</v>
      </c>
      <c r="IH124">
        <v>0</v>
      </c>
      <c r="II124">
        <v>0</v>
      </c>
      <c r="IJ124">
        <v>-3</v>
      </c>
      <c r="IK124">
        <v>1614</v>
      </c>
      <c r="IL124">
        <v>1</v>
      </c>
      <c r="IM124">
        <v>27</v>
      </c>
      <c r="IN124">
        <v>136.5</v>
      </c>
      <c r="IO124">
        <v>136.6</v>
      </c>
      <c r="IP124">
        <v>0.684814</v>
      </c>
      <c r="IQ124">
        <v>2.64038</v>
      </c>
      <c r="IR124">
        <v>1.54785</v>
      </c>
      <c r="IS124">
        <v>2.30225</v>
      </c>
      <c r="IT124">
        <v>1.34644</v>
      </c>
      <c r="IU124">
        <v>2.3938</v>
      </c>
      <c r="IV124">
        <v>38.5995</v>
      </c>
      <c r="IW124">
        <v>24.0262</v>
      </c>
      <c r="IX124">
        <v>18</v>
      </c>
      <c r="IY124">
        <v>501.712</v>
      </c>
      <c r="IZ124">
        <v>405.023</v>
      </c>
      <c r="JA124">
        <v>34.2349</v>
      </c>
      <c r="JB124">
        <v>28.9524</v>
      </c>
      <c r="JC124">
        <v>30.0004</v>
      </c>
      <c r="JD124">
        <v>28.6359</v>
      </c>
      <c r="JE124">
        <v>28.5461</v>
      </c>
      <c r="JF124">
        <v>13.6769</v>
      </c>
      <c r="JG124">
        <v>0</v>
      </c>
      <c r="JH124">
        <v>100</v>
      </c>
      <c r="JI124">
        <v>34.2403</v>
      </c>
      <c r="JJ124">
        <v>231.634</v>
      </c>
      <c r="JK124">
        <v>30.6832</v>
      </c>
      <c r="JL124">
        <v>101.986</v>
      </c>
      <c r="JM124">
        <v>102.346</v>
      </c>
    </row>
    <row r="125" spans="1:273">
      <c r="A125">
        <v>109</v>
      </c>
      <c r="B125">
        <v>1510789922</v>
      </c>
      <c r="C125">
        <v>1201.40000009537</v>
      </c>
      <c r="D125" t="s">
        <v>629</v>
      </c>
      <c r="E125" t="s">
        <v>630</v>
      </c>
      <c r="F125">
        <v>5</v>
      </c>
      <c r="G125" t="s">
        <v>405</v>
      </c>
      <c r="H125" t="s">
        <v>406</v>
      </c>
      <c r="I125">
        <v>1510789914.21429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257.492833538781</v>
      </c>
      <c r="AK125">
        <v>270.115345454545</v>
      </c>
      <c r="AL125">
        <v>-3.33023788931366</v>
      </c>
      <c r="AM125">
        <v>64.1108677016949</v>
      </c>
      <c r="AN125">
        <f>(AP125 - AO125 + DI125*1E3/(8.314*(DK125+273.15)) * AR125/DH125 * AQ125) * DH125/(100*CV125) * 1000/(1000 - AP125)</f>
        <v>0</v>
      </c>
      <c r="AO125">
        <v>29.5579395782939</v>
      </c>
      <c r="AP125">
        <v>31.2766109090909</v>
      </c>
      <c r="AQ125">
        <v>-0.000115837884210931</v>
      </c>
      <c r="AR125">
        <v>117.015588663011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2.7</v>
      </c>
      <c r="CW125">
        <v>0.5</v>
      </c>
      <c r="CX125" t="s">
        <v>408</v>
      </c>
      <c r="CY125">
        <v>2</v>
      </c>
      <c r="CZ125" t="b">
        <v>1</v>
      </c>
      <c r="DA125">
        <v>1510789914.21429</v>
      </c>
      <c r="DB125">
        <v>285.403178571429</v>
      </c>
      <c r="DC125">
        <v>266.450357142857</v>
      </c>
      <c r="DD125">
        <v>31.2933714285714</v>
      </c>
      <c r="DE125">
        <v>29.5606428571429</v>
      </c>
      <c r="DF125">
        <v>279.721928571429</v>
      </c>
      <c r="DG125">
        <v>30.6316892857143</v>
      </c>
      <c r="DH125">
        <v>500.093642857143</v>
      </c>
      <c r="DI125">
        <v>90.8404714285714</v>
      </c>
      <c r="DJ125">
        <v>0.0999885357142857</v>
      </c>
      <c r="DK125">
        <v>34.1475142857143</v>
      </c>
      <c r="DL125">
        <v>35.0133964285714</v>
      </c>
      <c r="DM125">
        <v>999.9</v>
      </c>
      <c r="DN125">
        <v>0</v>
      </c>
      <c r="DO125">
        <v>0</v>
      </c>
      <c r="DP125">
        <v>9992.44928571429</v>
      </c>
      <c r="DQ125">
        <v>0</v>
      </c>
      <c r="DR125">
        <v>3.30984</v>
      </c>
      <c r="DS125">
        <v>18.9527642857143</v>
      </c>
      <c r="DT125">
        <v>294.622892857143</v>
      </c>
      <c r="DU125">
        <v>274.56675</v>
      </c>
      <c r="DV125">
        <v>1.73272142857143</v>
      </c>
      <c r="DW125">
        <v>266.450357142857</v>
      </c>
      <c r="DX125">
        <v>29.5606428571429</v>
      </c>
      <c r="DY125">
        <v>2.84270321428571</v>
      </c>
      <c r="DZ125">
        <v>2.68530392857143</v>
      </c>
      <c r="EA125">
        <v>23.1341857142857</v>
      </c>
      <c r="EB125">
        <v>22.1954607142857</v>
      </c>
      <c r="EC125">
        <v>2000.00535714286</v>
      </c>
      <c r="ED125">
        <v>0.979995785714286</v>
      </c>
      <c r="EE125">
        <v>0.0200044214285714</v>
      </c>
      <c r="EF125">
        <v>0</v>
      </c>
      <c r="EG125">
        <v>2.199225</v>
      </c>
      <c r="EH125">
        <v>0</v>
      </c>
      <c r="EI125">
        <v>5726.0625</v>
      </c>
      <c r="EJ125">
        <v>17300.1678571429</v>
      </c>
      <c r="EK125">
        <v>40.187</v>
      </c>
      <c r="EL125">
        <v>40.312</v>
      </c>
      <c r="EM125">
        <v>39.75</v>
      </c>
      <c r="EN125">
        <v>39.062</v>
      </c>
      <c r="EO125">
        <v>39.937</v>
      </c>
      <c r="EP125">
        <v>1959.99535714286</v>
      </c>
      <c r="EQ125">
        <v>40.01</v>
      </c>
      <c r="ER125">
        <v>0</v>
      </c>
      <c r="ES125">
        <v>1678813525.4</v>
      </c>
      <c r="ET125">
        <v>0</v>
      </c>
      <c r="EU125">
        <v>2.23383076923077</v>
      </c>
      <c r="EV125">
        <v>0.31465984058673</v>
      </c>
      <c r="EW125">
        <v>81.7090598264213</v>
      </c>
      <c r="EX125">
        <v>5726.65115384615</v>
      </c>
      <c r="EY125">
        <v>15</v>
      </c>
      <c r="EZ125">
        <v>0</v>
      </c>
      <c r="FA125" t="s">
        <v>409</v>
      </c>
      <c r="FB125">
        <v>1510781724.6</v>
      </c>
      <c r="FC125">
        <v>1510781718.6</v>
      </c>
      <c r="FD125">
        <v>0</v>
      </c>
      <c r="FE125">
        <v>0.193</v>
      </c>
      <c r="FF125">
        <v>0.167</v>
      </c>
      <c r="FG125">
        <v>6.707</v>
      </c>
      <c r="FH125">
        <v>0.869</v>
      </c>
      <c r="FI125">
        <v>420</v>
      </c>
      <c r="FJ125">
        <v>32</v>
      </c>
      <c r="FK125">
        <v>0.3</v>
      </c>
      <c r="FL125">
        <v>0.13</v>
      </c>
      <c r="FM125">
        <v>1.739732</v>
      </c>
      <c r="FN125">
        <v>-0.118229943714819</v>
      </c>
      <c r="FO125">
        <v>0.011442125938828</v>
      </c>
      <c r="FP125">
        <v>1</v>
      </c>
      <c r="FQ125">
        <v>1</v>
      </c>
      <c r="FR125">
        <v>1</v>
      </c>
      <c r="FS125" t="s">
        <v>410</v>
      </c>
      <c r="FT125">
        <v>2.9712</v>
      </c>
      <c r="FU125">
        <v>2.75392</v>
      </c>
      <c r="FV125">
        <v>0.0611328</v>
      </c>
      <c r="FW125">
        <v>0.0584754</v>
      </c>
      <c r="FX125">
        <v>0.123872</v>
      </c>
      <c r="FY125">
        <v>0.120174</v>
      </c>
      <c r="FZ125">
        <v>36435.4</v>
      </c>
      <c r="GA125">
        <v>39787.7</v>
      </c>
      <c r="GB125">
        <v>35179.7</v>
      </c>
      <c r="GC125">
        <v>38338</v>
      </c>
      <c r="GD125">
        <v>43672.1</v>
      </c>
      <c r="GE125">
        <v>48705.1</v>
      </c>
      <c r="GF125">
        <v>54969.3</v>
      </c>
      <c r="GG125">
        <v>61481.9</v>
      </c>
      <c r="GH125">
        <v>1.95963</v>
      </c>
      <c r="GI125">
        <v>1.81078</v>
      </c>
      <c r="GJ125">
        <v>0.19595</v>
      </c>
      <c r="GK125">
        <v>0</v>
      </c>
      <c r="GL125">
        <v>31.8403</v>
      </c>
      <c r="GM125">
        <v>999.9</v>
      </c>
      <c r="GN125">
        <v>54.2</v>
      </c>
      <c r="GO125">
        <v>32.72</v>
      </c>
      <c r="GP125">
        <v>29.6719</v>
      </c>
      <c r="GQ125">
        <v>60.1502</v>
      </c>
      <c r="GR125">
        <v>47.7444</v>
      </c>
      <c r="GS125">
        <v>1</v>
      </c>
      <c r="GT125">
        <v>0.12158</v>
      </c>
      <c r="GU125">
        <v>-1.78365</v>
      </c>
      <c r="GV125">
        <v>20.1058</v>
      </c>
      <c r="GW125">
        <v>5.19737</v>
      </c>
      <c r="GX125">
        <v>12.0046</v>
      </c>
      <c r="GY125">
        <v>4.97525</v>
      </c>
      <c r="GZ125">
        <v>3.29395</v>
      </c>
      <c r="HA125">
        <v>9999</v>
      </c>
      <c r="HB125">
        <v>9999</v>
      </c>
      <c r="HC125">
        <v>9999</v>
      </c>
      <c r="HD125">
        <v>999.9</v>
      </c>
      <c r="HE125">
        <v>1.86356</v>
      </c>
      <c r="HF125">
        <v>1.86844</v>
      </c>
      <c r="HG125">
        <v>1.86817</v>
      </c>
      <c r="HH125">
        <v>1.86935</v>
      </c>
      <c r="HI125">
        <v>1.87013</v>
      </c>
      <c r="HJ125">
        <v>1.86616</v>
      </c>
      <c r="HK125">
        <v>1.86724</v>
      </c>
      <c r="HL125">
        <v>1.8686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5.526</v>
      </c>
      <c r="IA125">
        <v>0.6617</v>
      </c>
      <c r="IB125">
        <v>4.00718980108695</v>
      </c>
      <c r="IC125">
        <v>0.0057595372652325</v>
      </c>
      <c r="ID125">
        <v>9.86007892650461e-07</v>
      </c>
      <c r="IE125">
        <v>-6.54605500343952e-10</v>
      </c>
      <c r="IF125">
        <v>0.661683471666172</v>
      </c>
      <c r="IG125">
        <v>0</v>
      </c>
      <c r="IH125">
        <v>0</v>
      </c>
      <c r="II125">
        <v>0</v>
      </c>
      <c r="IJ125">
        <v>-3</v>
      </c>
      <c r="IK125">
        <v>1614</v>
      </c>
      <c r="IL125">
        <v>1</v>
      </c>
      <c r="IM125">
        <v>27</v>
      </c>
      <c r="IN125">
        <v>136.6</v>
      </c>
      <c r="IO125">
        <v>136.7</v>
      </c>
      <c r="IP125">
        <v>0.648193</v>
      </c>
      <c r="IQ125">
        <v>2.63428</v>
      </c>
      <c r="IR125">
        <v>1.54785</v>
      </c>
      <c r="IS125">
        <v>2.30225</v>
      </c>
      <c r="IT125">
        <v>1.34644</v>
      </c>
      <c r="IU125">
        <v>2.45728</v>
      </c>
      <c r="IV125">
        <v>38.5995</v>
      </c>
      <c r="IW125">
        <v>24.0262</v>
      </c>
      <c r="IX125">
        <v>18</v>
      </c>
      <c r="IY125">
        <v>501.47</v>
      </c>
      <c r="IZ125">
        <v>405.123</v>
      </c>
      <c r="JA125">
        <v>34.2276</v>
      </c>
      <c r="JB125">
        <v>28.9555</v>
      </c>
      <c r="JC125">
        <v>30.0003</v>
      </c>
      <c r="JD125">
        <v>28.6407</v>
      </c>
      <c r="JE125">
        <v>28.5503</v>
      </c>
      <c r="JF125">
        <v>12.9538</v>
      </c>
      <c r="JG125">
        <v>0</v>
      </c>
      <c r="JH125">
        <v>100</v>
      </c>
      <c r="JI125">
        <v>34.226</v>
      </c>
      <c r="JJ125">
        <v>218.18</v>
      </c>
      <c r="JK125">
        <v>30.6832</v>
      </c>
      <c r="JL125">
        <v>101.986</v>
      </c>
      <c r="JM125">
        <v>102.345</v>
      </c>
    </row>
    <row r="126" spans="1:273">
      <c r="A126">
        <v>110</v>
      </c>
      <c r="B126">
        <v>1510789927.5</v>
      </c>
      <c r="C126">
        <v>1206.90000009537</v>
      </c>
      <c r="D126" t="s">
        <v>631</v>
      </c>
      <c r="E126" t="s">
        <v>632</v>
      </c>
      <c r="F126">
        <v>5</v>
      </c>
      <c r="G126" t="s">
        <v>405</v>
      </c>
      <c r="H126" t="s">
        <v>406</v>
      </c>
      <c r="I126">
        <v>1510789919.76786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238.824867178688</v>
      </c>
      <c r="AK126">
        <v>251.7334</v>
      </c>
      <c r="AL126">
        <v>-3.33182655011804</v>
      </c>
      <c r="AM126">
        <v>64.1108677016949</v>
      </c>
      <c r="AN126">
        <f>(AP126 - AO126 + DI126*1E3/(8.314*(DK126+273.15)) * AR126/DH126 * AQ126) * DH126/(100*CV126) * 1000/(1000 - AP126)</f>
        <v>0</v>
      </c>
      <c r="AO126">
        <v>29.5590702773634</v>
      </c>
      <c r="AP126">
        <v>31.2663745454545</v>
      </c>
      <c r="AQ126">
        <v>-4.74147099456487e-05</v>
      </c>
      <c r="AR126">
        <v>117.015588663011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2.7</v>
      </c>
      <c r="CW126">
        <v>0.5</v>
      </c>
      <c r="CX126" t="s">
        <v>408</v>
      </c>
      <c r="CY126">
        <v>2</v>
      </c>
      <c r="CZ126" t="b">
        <v>1</v>
      </c>
      <c r="DA126">
        <v>1510789919.76786</v>
      </c>
      <c r="DB126">
        <v>267.300928571429</v>
      </c>
      <c r="DC126">
        <v>248.115964285714</v>
      </c>
      <c r="DD126">
        <v>31.2810392857143</v>
      </c>
      <c r="DE126">
        <v>29.5593785714286</v>
      </c>
      <c r="DF126">
        <v>261.730428571429</v>
      </c>
      <c r="DG126">
        <v>30.6193571428571</v>
      </c>
      <c r="DH126">
        <v>500.088785714286</v>
      </c>
      <c r="DI126">
        <v>90.8407035714286</v>
      </c>
      <c r="DJ126">
        <v>0.0999920785714286</v>
      </c>
      <c r="DK126">
        <v>34.1443107142857</v>
      </c>
      <c r="DL126">
        <v>35.0120464285714</v>
      </c>
      <c r="DM126">
        <v>999.9</v>
      </c>
      <c r="DN126">
        <v>0</v>
      </c>
      <c r="DO126">
        <v>0</v>
      </c>
      <c r="DP126">
        <v>9996.69142857143</v>
      </c>
      <c r="DQ126">
        <v>0</v>
      </c>
      <c r="DR126">
        <v>3.30984</v>
      </c>
      <c r="DS126">
        <v>19.1848321428571</v>
      </c>
      <c r="DT126">
        <v>275.932321428571</v>
      </c>
      <c r="DU126">
        <v>255.673607142857</v>
      </c>
      <c r="DV126">
        <v>1.72165392857143</v>
      </c>
      <c r="DW126">
        <v>248.115964285714</v>
      </c>
      <c r="DX126">
        <v>29.5593785714286</v>
      </c>
      <c r="DY126">
        <v>2.84159107142857</v>
      </c>
      <c r="DZ126">
        <v>2.68519535714286</v>
      </c>
      <c r="EA126">
        <v>23.1277071428571</v>
      </c>
      <c r="EB126">
        <v>22.1948035714286</v>
      </c>
      <c r="EC126">
        <v>1999.99035714286</v>
      </c>
      <c r="ED126">
        <v>0.979995571428571</v>
      </c>
      <c r="EE126">
        <v>0.0200046428571429</v>
      </c>
      <c r="EF126">
        <v>0</v>
      </c>
      <c r="EG126">
        <v>2.23338928571429</v>
      </c>
      <c r="EH126">
        <v>0</v>
      </c>
      <c r="EI126">
        <v>5733.76357142857</v>
      </c>
      <c r="EJ126">
        <v>17300.0357142857</v>
      </c>
      <c r="EK126">
        <v>40.187</v>
      </c>
      <c r="EL126">
        <v>40.312</v>
      </c>
      <c r="EM126">
        <v>39.7522142857143</v>
      </c>
      <c r="EN126">
        <v>39.062</v>
      </c>
      <c r="EO126">
        <v>39.9415</v>
      </c>
      <c r="EP126">
        <v>1959.98035714286</v>
      </c>
      <c r="EQ126">
        <v>40.0103571428571</v>
      </c>
      <c r="ER126">
        <v>0</v>
      </c>
      <c r="ES126">
        <v>1678813530.8</v>
      </c>
      <c r="ET126">
        <v>0</v>
      </c>
      <c r="EU126">
        <v>2.25576</v>
      </c>
      <c r="EV126">
        <v>0.0612692488929224</v>
      </c>
      <c r="EW126">
        <v>86.3715386005872</v>
      </c>
      <c r="EX126">
        <v>5734.5276</v>
      </c>
      <c r="EY126">
        <v>15</v>
      </c>
      <c r="EZ126">
        <v>0</v>
      </c>
      <c r="FA126" t="s">
        <v>409</v>
      </c>
      <c r="FB126">
        <v>1510781724.6</v>
      </c>
      <c r="FC126">
        <v>1510781718.6</v>
      </c>
      <c r="FD126">
        <v>0</v>
      </c>
      <c r="FE126">
        <v>0.193</v>
      </c>
      <c r="FF126">
        <v>0.167</v>
      </c>
      <c r="FG126">
        <v>6.707</v>
      </c>
      <c r="FH126">
        <v>0.869</v>
      </c>
      <c r="FI126">
        <v>420</v>
      </c>
      <c r="FJ126">
        <v>32</v>
      </c>
      <c r="FK126">
        <v>0.3</v>
      </c>
      <c r="FL126">
        <v>0.13</v>
      </c>
      <c r="FM126">
        <v>1.72710463414634</v>
      </c>
      <c r="FN126">
        <v>-0.116017421602786</v>
      </c>
      <c r="FO126">
        <v>0.0115000127460292</v>
      </c>
      <c r="FP126">
        <v>1</v>
      </c>
      <c r="FQ126">
        <v>1</v>
      </c>
      <c r="FR126">
        <v>1</v>
      </c>
      <c r="FS126" t="s">
        <v>410</v>
      </c>
      <c r="FT126">
        <v>2.97108</v>
      </c>
      <c r="FU126">
        <v>2.75389</v>
      </c>
      <c r="FV126">
        <v>0.0574943</v>
      </c>
      <c r="FW126">
        <v>0.0548105</v>
      </c>
      <c r="FX126">
        <v>0.123843</v>
      </c>
      <c r="FY126">
        <v>0.120175</v>
      </c>
      <c r="FZ126">
        <v>36575.8</v>
      </c>
      <c r="GA126">
        <v>39942.3</v>
      </c>
      <c r="GB126">
        <v>35179</v>
      </c>
      <c r="GC126">
        <v>38337.8</v>
      </c>
      <c r="GD126">
        <v>43672.8</v>
      </c>
      <c r="GE126">
        <v>48704.9</v>
      </c>
      <c r="GF126">
        <v>54968.5</v>
      </c>
      <c r="GG126">
        <v>61481.9</v>
      </c>
      <c r="GH126">
        <v>1.95973</v>
      </c>
      <c r="GI126">
        <v>1.81072</v>
      </c>
      <c r="GJ126">
        <v>0.195391</v>
      </c>
      <c r="GK126">
        <v>0</v>
      </c>
      <c r="GL126">
        <v>31.8496</v>
      </c>
      <c r="GM126">
        <v>999.9</v>
      </c>
      <c r="GN126">
        <v>54.175</v>
      </c>
      <c r="GO126">
        <v>32.72</v>
      </c>
      <c r="GP126">
        <v>29.6609</v>
      </c>
      <c r="GQ126">
        <v>60.2202</v>
      </c>
      <c r="GR126">
        <v>48.2532</v>
      </c>
      <c r="GS126">
        <v>1</v>
      </c>
      <c r="GT126">
        <v>0.121751</v>
      </c>
      <c r="GU126">
        <v>-1.78726</v>
      </c>
      <c r="GV126">
        <v>20.1057</v>
      </c>
      <c r="GW126">
        <v>5.19737</v>
      </c>
      <c r="GX126">
        <v>12.005</v>
      </c>
      <c r="GY126">
        <v>4.97505</v>
      </c>
      <c r="GZ126">
        <v>3.29385</v>
      </c>
      <c r="HA126">
        <v>9999</v>
      </c>
      <c r="HB126">
        <v>9999</v>
      </c>
      <c r="HC126">
        <v>9999</v>
      </c>
      <c r="HD126">
        <v>999.9</v>
      </c>
      <c r="HE126">
        <v>1.86357</v>
      </c>
      <c r="HF126">
        <v>1.86844</v>
      </c>
      <c r="HG126">
        <v>1.86821</v>
      </c>
      <c r="HH126">
        <v>1.86935</v>
      </c>
      <c r="HI126">
        <v>1.87013</v>
      </c>
      <c r="HJ126">
        <v>1.86618</v>
      </c>
      <c r="HK126">
        <v>1.86725</v>
      </c>
      <c r="HL126">
        <v>1.8686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5.418</v>
      </c>
      <c r="IA126">
        <v>0.6617</v>
      </c>
      <c r="IB126">
        <v>4.00718980108695</v>
      </c>
      <c r="IC126">
        <v>0.0057595372652325</v>
      </c>
      <c r="ID126">
        <v>9.86007892650461e-07</v>
      </c>
      <c r="IE126">
        <v>-6.54605500343952e-10</v>
      </c>
      <c r="IF126">
        <v>0.661683471666172</v>
      </c>
      <c r="IG126">
        <v>0</v>
      </c>
      <c r="IH126">
        <v>0</v>
      </c>
      <c r="II126">
        <v>0</v>
      </c>
      <c r="IJ126">
        <v>-3</v>
      </c>
      <c r="IK126">
        <v>1614</v>
      </c>
      <c r="IL126">
        <v>1</v>
      </c>
      <c r="IM126">
        <v>27</v>
      </c>
      <c r="IN126">
        <v>136.7</v>
      </c>
      <c r="IO126">
        <v>136.8</v>
      </c>
      <c r="IP126">
        <v>0.612793</v>
      </c>
      <c r="IQ126">
        <v>2.65137</v>
      </c>
      <c r="IR126">
        <v>1.54785</v>
      </c>
      <c r="IS126">
        <v>2.30225</v>
      </c>
      <c r="IT126">
        <v>1.34644</v>
      </c>
      <c r="IU126">
        <v>2.30225</v>
      </c>
      <c r="IV126">
        <v>38.5995</v>
      </c>
      <c r="IW126">
        <v>24.0175</v>
      </c>
      <c r="IX126">
        <v>18</v>
      </c>
      <c r="IY126">
        <v>501.577</v>
      </c>
      <c r="IZ126">
        <v>405.13</v>
      </c>
      <c r="JA126">
        <v>34.2165</v>
      </c>
      <c r="JB126">
        <v>28.9583</v>
      </c>
      <c r="JC126">
        <v>30.0003</v>
      </c>
      <c r="JD126">
        <v>28.6453</v>
      </c>
      <c r="JE126">
        <v>28.5555</v>
      </c>
      <c r="JF126">
        <v>12.1612</v>
      </c>
      <c r="JG126">
        <v>0</v>
      </c>
      <c r="JH126">
        <v>100</v>
      </c>
      <c r="JI126">
        <v>34.2145</v>
      </c>
      <c r="JJ126">
        <v>197.752</v>
      </c>
      <c r="JK126">
        <v>30.6832</v>
      </c>
      <c r="JL126">
        <v>101.984</v>
      </c>
      <c r="JM126">
        <v>102.344</v>
      </c>
    </row>
    <row r="127" spans="1:273">
      <c r="A127">
        <v>111</v>
      </c>
      <c r="B127">
        <v>1510789932</v>
      </c>
      <c r="C127">
        <v>1211.40000009537</v>
      </c>
      <c r="D127" t="s">
        <v>633</v>
      </c>
      <c r="E127" t="s">
        <v>634</v>
      </c>
      <c r="F127">
        <v>5</v>
      </c>
      <c r="G127" t="s">
        <v>405</v>
      </c>
      <c r="H127" t="s">
        <v>406</v>
      </c>
      <c r="I127">
        <v>1510789924.19643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224.02683634026</v>
      </c>
      <c r="AK127">
        <v>236.8974</v>
      </c>
      <c r="AL127">
        <v>-3.30108978465666</v>
      </c>
      <c r="AM127">
        <v>64.1108677016949</v>
      </c>
      <c r="AN127">
        <f>(AP127 - AO127 + DI127*1E3/(8.314*(DK127+273.15)) * AR127/DH127 * AQ127) * DH127/(100*CV127) * 1000/(1000 - AP127)</f>
        <v>0</v>
      </c>
      <c r="AO127">
        <v>29.5568781143619</v>
      </c>
      <c r="AP127">
        <v>31.2546133333333</v>
      </c>
      <c r="AQ127">
        <v>-7.5047619047762e-05</v>
      </c>
      <c r="AR127">
        <v>117.015588663011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2.7</v>
      </c>
      <c r="CW127">
        <v>0.5</v>
      </c>
      <c r="CX127" t="s">
        <v>408</v>
      </c>
      <c r="CY127">
        <v>2</v>
      </c>
      <c r="CZ127" t="b">
        <v>1</v>
      </c>
      <c r="DA127">
        <v>1510789924.19643</v>
      </c>
      <c r="DB127">
        <v>252.961964285714</v>
      </c>
      <c r="DC127">
        <v>233.791714285714</v>
      </c>
      <c r="DD127">
        <v>31.2717821428571</v>
      </c>
      <c r="DE127">
        <v>29.558475</v>
      </c>
      <c r="DF127">
        <v>247.478821428571</v>
      </c>
      <c r="DG127">
        <v>30.6101</v>
      </c>
      <c r="DH127">
        <v>500.086071428571</v>
      </c>
      <c r="DI127">
        <v>90.8406285714286</v>
      </c>
      <c r="DJ127">
        <v>0.0999626821428572</v>
      </c>
      <c r="DK127">
        <v>34.1431964285714</v>
      </c>
      <c r="DL127">
        <v>35.0098535714286</v>
      </c>
      <c r="DM127">
        <v>999.9</v>
      </c>
      <c r="DN127">
        <v>0</v>
      </c>
      <c r="DO127">
        <v>0</v>
      </c>
      <c r="DP127">
        <v>10005.1053571429</v>
      </c>
      <c r="DQ127">
        <v>0</v>
      </c>
      <c r="DR127">
        <v>3.30984</v>
      </c>
      <c r="DS127">
        <v>19.1701642857143</v>
      </c>
      <c r="DT127">
        <v>261.127964285714</v>
      </c>
      <c r="DU127">
        <v>240.912785714286</v>
      </c>
      <c r="DV127">
        <v>1.71330678571429</v>
      </c>
      <c r="DW127">
        <v>233.791714285714</v>
      </c>
      <c r="DX127">
        <v>29.558475</v>
      </c>
      <c r="DY127">
        <v>2.84074821428571</v>
      </c>
      <c r="DZ127">
        <v>2.68511071428571</v>
      </c>
      <c r="EA127">
        <v>23.1228035714286</v>
      </c>
      <c r="EB127">
        <v>22.1942857142857</v>
      </c>
      <c r="EC127">
        <v>2000.00642857143</v>
      </c>
      <c r="ED127">
        <v>0.979995785714286</v>
      </c>
      <c r="EE127">
        <v>0.0200044214285714</v>
      </c>
      <c r="EF127">
        <v>0</v>
      </c>
      <c r="EG127">
        <v>2.22661071428571</v>
      </c>
      <c r="EH127">
        <v>0</v>
      </c>
      <c r="EI127">
        <v>5740.11857142857</v>
      </c>
      <c r="EJ127">
        <v>17300.175</v>
      </c>
      <c r="EK127">
        <v>40.196</v>
      </c>
      <c r="EL127">
        <v>40.312</v>
      </c>
      <c r="EM127">
        <v>39.7699285714286</v>
      </c>
      <c r="EN127">
        <v>39.062</v>
      </c>
      <c r="EO127">
        <v>39.955</v>
      </c>
      <c r="EP127">
        <v>1959.99642857143</v>
      </c>
      <c r="EQ127">
        <v>40.0103571428571</v>
      </c>
      <c r="ER127">
        <v>0</v>
      </c>
      <c r="ES127">
        <v>1678813535</v>
      </c>
      <c r="ET127">
        <v>0</v>
      </c>
      <c r="EU127">
        <v>2.24039230769231</v>
      </c>
      <c r="EV127">
        <v>-0.261353826247445</v>
      </c>
      <c r="EW127">
        <v>86.4317947484833</v>
      </c>
      <c r="EX127">
        <v>5740.17038461539</v>
      </c>
      <c r="EY127">
        <v>15</v>
      </c>
      <c r="EZ127">
        <v>0</v>
      </c>
      <c r="FA127" t="s">
        <v>409</v>
      </c>
      <c r="FB127">
        <v>1510781724.6</v>
      </c>
      <c r="FC127">
        <v>1510781718.6</v>
      </c>
      <c r="FD127">
        <v>0</v>
      </c>
      <c r="FE127">
        <v>0.193</v>
      </c>
      <c r="FF127">
        <v>0.167</v>
      </c>
      <c r="FG127">
        <v>6.707</v>
      </c>
      <c r="FH127">
        <v>0.869</v>
      </c>
      <c r="FI127">
        <v>420</v>
      </c>
      <c r="FJ127">
        <v>32</v>
      </c>
      <c r="FK127">
        <v>0.3</v>
      </c>
      <c r="FL127">
        <v>0.13</v>
      </c>
      <c r="FM127">
        <v>1.71921146341463</v>
      </c>
      <c r="FN127">
        <v>-0.116451010452961</v>
      </c>
      <c r="FO127">
        <v>0.0115415289516313</v>
      </c>
      <c r="FP127">
        <v>1</v>
      </c>
      <c r="FQ127">
        <v>1</v>
      </c>
      <c r="FR127">
        <v>1</v>
      </c>
      <c r="FS127" t="s">
        <v>410</v>
      </c>
      <c r="FT127">
        <v>2.97125</v>
      </c>
      <c r="FU127">
        <v>2.75385</v>
      </c>
      <c r="FV127">
        <v>0.0544769</v>
      </c>
      <c r="FW127">
        <v>0.0515289</v>
      </c>
      <c r="FX127">
        <v>0.123811</v>
      </c>
      <c r="FY127">
        <v>0.120172</v>
      </c>
      <c r="FZ127">
        <v>36692.4</v>
      </c>
      <c r="GA127">
        <v>40080.8</v>
      </c>
      <c r="GB127">
        <v>35178.6</v>
      </c>
      <c r="GC127">
        <v>38337.7</v>
      </c>
      <c r="GD127">
        <v>43673.9</v>
      </c>
      <c r="GE127">
        <v>48704.5</v>
      </c>
      <c r="GF127">
        <v>54967.9</v>
      </c>
      <c r="GG127">
        <v>61481.4</v>
      </c>
      <c r="GH127">
        <v>1.95955</v>
      </c>
      <c r="GI127">
        <v>1.81047</v>
      </c>
      <c r="GJ127">
        <v>0.193864</v>
      </c>
      <c r="GK127">
        <v>0</v>
      </c>
      <c r="GL127">
        <v>31.8566</v>
      </c>
      <c r="GM127">
        <v>999.9</v>
      </c>
      <c r="GN127">
        <v>54.175</v>
      </c>
      <c r="GO127">
        <v>32.72</v>
      </c>
      <c r="GP127">
        <v>29.6597</v>
      </c>
      <c r="GQ127">
        <v>60.1102</v>
      </c>
      <c r="GR127">
        <v>47.8365</v>
      </c>
      <c r="GS127">
        <v>1</v>
      </c>
      <c r="GT127">
        <v>0.121814</v>
      </c>
      <c r="GU127">
        <v>-1.79105</v>
      </c>
      <c r="GV127">
        <v>20.1056</v>
      </c>
      <c r="GW127">
        <v>5.19737</v>
      </c>
      <c r="GX127">
        <v>12.0052</v>
      </c>
      <c r="GY127">
        <v>4.9752</v>
      </c>
      <c r="GZ127">
        <v>3.29393</v>
      </c>
      <c r="HA127">
        <v>9999</v>
      </c>
      <c r="HB127">
        <v>9999</v>
      </c>
      <c r="HC127">
        <v>9999</v>
      </c>
      <c r="HD127">
        <v>999.9</v>
      </c>
      <c r="HE127">
        <v>1.86356</v>
      </c>
      <c r="HF127">
        <v>1.86844</v>
      </c>
      <c r="HG127">
        <v>1.86817</v>
      </c>
      <c r="HH127">
        <v>1.86935</v>
      </c>
      <c r="HI127">
        <v>1.87012</v>
      </c>
      <c r="HJ127">
        <v>1.86617</v>
      </c>
      <c r="HK127">
        <v>1.86725</v>
      </c>
      <c r="HL127">
        <v>1.86859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5.331</v>
      </c>
      <c r="IA127">
        <v>0.6617</v>
      </c>
      <c r="IB127">
        <v>4.00718980108695</v>
      </c>
      <c r="IC127">
        <v>0.0057595372652325</v>
      </c>
      <c r="ID127">
        <v>9.86007892650461e-07</v>
      </c>
      <c r="IE127">
        <v>-6.54605500343952e-10</v>
      </c>
      <c r="IF127">
        <v>0.661683471666172</v>
      </c>
      <c r="IG127">
        <v>0</v>
      </c>
      <c r="IH127">
        <v>0</v>
      </c>
      <c r="II127">
        <v>0</v>
      </c>
      <c r="IJ127">
        <v>-3</v>
      </c>
      <c r="IK127">
        <v>1614</v>
      </c>
      <c r="IL127">
        <v>1</v>
      </c>
      <c r="IM127">
        <v>27</v>
      </c>
      <c r="IN127">
        <v>136.8</v>
      </c>
      <c r="IO127">
        <v>136.9</v>
      </c>
      <c r="IP127">
        <v>0.576172</v>
      </c>
      <c r="IQ127">
        <v>2.63916</v>
      </c>
      <c r="IR127">
        <v>1.54785</v>
      </c>
      <c r="IS127">
        <v>2.30225</v>
      </c>
      <c r="IT127">
        <v>1.34644</v>
      </c>
      <c r="IU127">
        <v>2.48413</v>
      </c>
      <c r="IV127">
        <v>38.5995</v>
      </c>
      <c r="IW127">
        <v>24.035</v>
      </c>
      <c r="IX127">
        <v>18</v>
      </c>
      <c r="IY127">
        <v>501.5</v>
      </c>
      <c r="IZ127">
        <v>405.02</v>
      </c>
      <c r="JA127">
        <v>34.2087</v>
      </c>
      <c r="JB127">
        <v>28.9605</v>
      </c>
      <c r="JC127">
        <v>30.0003</v>
      </c>
      <c r="JD127">
        <v>28.6499</v>
      </c>
      <c r="JE127">
        <v>28.5599</v>
      </c>
      <c r="JF127">
        <v>11.514</v>
      </c>
      <c r="JG127">
        <v>0</v>
      </c>
      <c r="JH127">
        <v>100</v>
      </c>
      <c r="JI127">
        <v>34.2061</v>
      </c>
      <c r="JJ127">
        <v>184.286</v>
      </c>
      <c r="JK127">
        <v>30.6832</v>
      </c>
      <c r="JL127">
        <v>101.983</v>
      </c>
      <c r="JM127">
        <v>102.344</v>
      </c>
    </row>
    <row r="128" spans="1:273">
      <c r="A128">
        <v>112</v>
      </c>
      <c r="B128">
        <v>1510789937</v>
      </c>
      <c r="C128">
        <v>1216.40000009537</v>
      </c>
      <c r="D128" t="s">
        <v>635</v>
      </c>
      <c r="E128" t="s">
        <v>636</v>
      </c>
      <c r="F128">
        <v>5</v>
      </c>
      <c r="G128" t="s">
        <v>405</v>
      </c>
      <c r="H128" t="s">
        <v>406</v>
      </c>
      <c r="I128">
        <v>1510789929.48148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206.340702449837</v>
      </c>
      <c r="AK128">
        <v>219.919557575758</v>
      </c>
      <c r="AL128">
        <v>-3.40478344688825</v>
      </c>
      <c r="AM128">
        <v>64.1108677016949</v>
      </c>
      <c r="AN128">
        <f>(AP128 - AO128 + DI128*1E3/(8.314*(DK128+273.15)) * AR128/DH128 * AQ128) * DH128/(100*CV128) * 1000/(1000 - AP128)</f>
        <v>0</v>
      </c>
      <c r="AO128">
        <v>29.5575855481403</v>
      </c>
      <c r="AP128">
        <v>31.2411309090909</v>
      </c>
      <c r="AQ128">
        <v>-7.70979535514285e-05</v>
      </c>
      <c r="AR128">
        <v>117.015588663011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2.7</v>
      </c>
      <c r="CW128">
        <v>0.5</v>
      </c>
      <c r="CX128" t="s">
        <v>408</v>
      </c>
      <c r="CY128">
        <v>2</v>
      </c>
      <c r="CZ128" t="b">
        <v>1</v>
      </c>
      <c r="DA128">
        <v>1510789929.48148</v>
      </c>
      <c r="DB128">
        <v>235.882925925926</v>
      </c>
      <c r="DC128">
        <v>216.369888888889</v>
      </c>
      <c r="DD128">
        <v>31.2591111111111</v>
      </c>
      <c r="DE128">
        <v>29.5579666666667</v>
      </c>
      <c r="DF128">
        <v>230.50362962963</v>
      </c>
      <c r="DG128">
        <v>30.5974185185185</v>
      </c>
      <c r="DH128">
        <v>500.084777777778</v>
      </c>
      <c r="DI128">
        <v>90.8412740740741</v>
      </c>
      <c r="DJ128">
        <v>0.100011222222222</v>
      </c>
      <c r="DK128">
        <v>34.1420703703704</v>
      </c>
      <c r="DL128">
        <v>35.0064185185185</v>
      </c>
      <c r="DM128">
        <v>999.9</v>
      </c>
      <c r="DN128">
        <v>0</v>
      </c>
      <c r="DO128">
        <v>0</v>
      </c>
      <c r="DP128">
        <v>10003.9492592593</v>
      </c>
      <c r="DQ128">
        <v>0</v>
      </c>
      <c r="DR128">
        <v>3.30984</v>
      </c>
      <c r="DS128">
        <v>19.5128814814815</v>
      </c>
      <c r="DT128">
        <v>243.494407407407</v>
      </c>
      <c r="DU128">
        <v>222.960222222222</v>
      </c>
      <c r="DV128">
        <v>1.70114111111111</v>
      </c>
      <c r="DW128">
        <v>216.369888888889</v>
      </c>
      <c r="DX128">
        <v>29.5579666666667</v>
      </c>
      <c r="DY128">
        <v>2.83961740740741</v>
      </c>
      <c r="DZ128">
        <v>2.6850837037037</v>
      </c>
      <c r="EA128">
        <v>23.1162111111111</v>
      </c>
      <c r="EB128">
        <v>22.1941148148148</v>
      </c>
      <c r="EC128">
        <v>2000.00407407407</v>
      </c>
      <c r="ED128">
        <v>0.979995777777778</v>
      </c>
      <c r="EE128">
        <v>0.0200044296296296</v>
      </c>
      <c r="EF128">
        <v>0</v>
      </c>
      <c r="EG128">
        <v>2.24045555555556</v>
      </c>
      <c r="EH128">
        <v>0</v>
      </c>
      <c r="EI128">
        <v>5747.9337037037</v>
      </c>
      <c r="EJ128">
        <v>17300.1592592593</v>
      </c>
      <c r="EK128">
        <v>40.201</v>
      </c>
      <c r="EL128">
        <v>40.312</v>
      </c>
      <c r="EM128">
        <v>39.7844444444444</v>
      </c>
      <c r="EN128">
        <v>39.062</v>
      </c>
      <c r="EO128">
        <v>39.9673333333333</v>
      </c>
      <c r="EP128">
        <v>1959.99407407407</v>
      </c>
      <c r="EQ128">
        <v>40.0103703703704</v>
      </c>
      <c r="ER128">
        <v>0</v>
      </c>
      <c r="ES128">
        <v>1678813540.4</v>
      </c>
      <c r="ET128">
        <v>0</v>
      </c>
      <c r="EU128">
        <v>2.241136</v>
      </c>
      <c r="EV128">
        <v>-0.392438451133505</v>
      </c>
      <c r="EW128">
        <v>91.6653844707401</v>
      </c>
      <c r="EX128">
        <v>5748.6368</v>
      </c>
      <c r="EY128">
        <v>15</v>
      </c>
      <c r="EZ128">
        <v>0</v>
      </c>
      <c r="FA128" t="s">
        <v>409</v>
      </c>
      <c r="FB128">
        <v>1510781724.6</v>
      </c>
      <c r="FC128">
        <v>1510781718.6</v>
      </c>
      <c r="FD128">
        <v>0</v>
      </c>
      <c r="FE128">
        <v>0.193</v>
      </c>
      <c r="FF128">
        <v>0.167</v>
      </c>
      <c r="FG128">
        <v>6.707</v>
      </c>
      <c r="FH128">
        <v>0.869</v>
      </c>
      <c r="FI128">
        <v>420</v>
      </c>
      <c r="FJ128">
        <v>32</v>
      </c>
      <c r="FK128">
        <v>0.3</v>
      </c>
      <c r="FL128">
        <v>0.13</v>
      </c>
      <c r="FM128">
        <v>1.707382</v>
      </c>
      <c r="FN128">
        <v>-0.135767504690432</v>
      </c>
      <c r="FO128">
        <v>0.0130912135037207</v>
      </c>
      <c r="FP128">
        <v>1</v>
      </c>
      <c r="FQ128">
        <v>1</v>
      </c>
      <c r="FR128">
        <v>1</v>
      </c>
      <c r="FS128" t="s">
        <v>410</v>
      </c>
      <c r="FT128">
        <v>2.97118</v>
      </c>
      <c r="FU128">
        <v>2.75413</v>
      </c>
      <c r="FV128">
        <v>0.0509611</v>
      </c>
      <c r="FW128">
        <v>0.0478992</v>
      </c>
      <c r="FX128">
        <v>0.123768</v>
      </c>
      <c r="FY128">
        <v>0.120166</v>
      </c>
      <c r="FZ128">
        <v>36828.9</v>
      </c>
      <c r="GA128">
        <v>40233.9</v>
      </c>
      <c r="GB128">
        <v>35178.8</v>
      </c>
      <c r="GC128">
        <v>38337.6</v>
      </c>
      <c r="GD128">
        <v>43676</v>
      </c>
      <c r="GE128">
        <v>48704.6</v>
      </c>
      <c r="GF128">
        <v>54967.9</v>
      </c>
      <c r="GG128">
        <v>61481.2</v>
      </c>
      <c r="GH128">
        <v>1.95952</v>
      </c>
      <c r="GI128">
        <v>1.81057</v>
      </c>
      <c r="GJ128">
        <v>0.194162</v>
      </c>
      <c r="GK128">
        <v>0</v>
      </c>
      <c r="GL128">
        <v>31.865</v>
      </c>
      <c r="GM128">
        <v>999.9</v>
      </c>
      <c r="GN128">
        <v>54.175</v>
      </c>
      <c r="GO128">
        <v>32.72</v>
      </c>
      <c r="GP128">
        <v>29.6603</v>
      </c>
      <c r="GQ128">
        <v>60.0602</v>
      </c>
      <c r="GR128">
        <v>47.7404</v>
      </c>
      <c r="GS128">
        <v>1</v>
      </c>
      <c r="GT128">
        <v>0.122264</v>
      </c>
      <c r="GU128">
        <v>-1.81871</v>
      </c>
      <c r="GV128">
        <v>20.1054</v>
      </c>
      <c r="GW128">
        <v>5.19722</v>
      </c>
      <c r="GX128">
        <v>12.005</v>
      </c>
      <c r="GY128">
        <v>4.9752</v>
      </c>
      <c r="GZ128">
        <v>3.29398</v>
      </c>
      <c r="HA128">
        <v>9999</v>
      </c>
      <c r="HB128">
        <v>9999</v>
      </c>
      <c r="HC128">
        <v>9999</v>
      </c>
      <c r="HD128">
        <v>999.9</v>
      </c>
      <c r="HE128">
        <v>1.86356</v>
      </c>
      <c r="HF128">
        <v>1.86844</v>
      </c>
      <c r="HG128">
        <v>1.86817</v>
      </c>
      <c r="HH128">
        <v>1.86935</v>
      </c>
      <c r="HI128">
        <v>1.87012</v>
      </c>
      <c r="HJ128">
        <v>1.86616</v>
      </c>
      <c r="HK128">
        <v>1.86724</v>
      </c>
      <c r="HL128">
        <v>1.8686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5.231</v>
      </c>
      <c r="IA128">
        <v>0.6617</v>
      </c>
      <c r="IB128">
        <v>4.00718980108695</v>
      </c>
      <c r="IC128">
        <v>0.0057595372652325</v>
      </c>
      <c r="ID128">
        <v>9.86007892650461e-07</v>
      </c>
      <c r="IE128">
        <v>-6.54605500343952e-10</v>
      </c>
      <c r="IF128">
        <v>0.661683471666172</v>
      </c>
      <c r="IG128">
        <v>0</v>
      </c>
      <c r="IH128">
        <v>0</v>
      </c>
      <c r="II128">
        <v>0</v>
      </c>
      <c r="IJ128">
        <v>-3</v>
      </c>
      <c r="IK128">
        <v>1614</v>
      </c>
      <c r="IL128">
        <v>1</v>
      </c>
      <c r="IM128">
        <v>27</v>
      </c>
      <c r="IN128">
        <v>136.9</v>
      </c>
      <c r="IO128">
        <v>137</v>
      </c>
      <c r="IP128">
        <v>0.539551</v>
      </c>
      <c r="IQ128">
        <v>2.64404</v>
      </c>
      <c r="IR128">
        <v>1.54785</v>
      </c>
      <c r="IS128">
        <v>2.30225</v>
      </c>
      <c r="IT128">
        <v>1.34644</v>
      </c>
      <c r="IU128">
        <v>2.44751</v>
      </c>
      <c r="IV128">
        <v>38.5995</v>
      </c>
      <c r="IW128">
        <v>24.0262</v>
      </c>
      <c r="IX128">
        <v>18</v>
      </c>
      <c r="IY128">
        <v>501.516</v>
      </c>
      <c r="IZ128">
        <v>405.105</v>
      </c>
      <c r="JA128">
        <v>34.2004</v>
      </c>
      <c r="JB128">
        <v>28.9623</v>
      </c>
      <c r="JC128">
        <v>30.0003</v>
      </c>
      <c r="JD128">
        <v>28.6536</v>
      </c>
      <c r="JE128">
        <v>28.5642</v>
      </c>
      <c r="JF128">
        <v>10.8331</v>
      </c>
      <c r="JG128">
        <v>0</v>
      </c>
      <c r="JH128">
        <v>100</v>
      </c>
      <c r="JI128">
        <v>34.2057</v>
      </c>
      <c r="JJ128">
        <v>164.117</v>
      </c>
      <c r="JK128">
        <v>30.6832</v>
      </c>
      <c r="JL128">
        <v>101.983</v>
      </c>
      <c r="JM128">
        <v>102.343</v>
      </c>
    </row>
    <row r="129" spans="1:273">
      <c r="A129">
        <v>113</v>
      </c>
      <c r="B129">
        <v>1510789942</v>
      </c>
      <c r="C129">
        <v>1221.40000009537</v>
      </c>
      <c r="D129" t="s">
        <v>637</v>
      </c>
      <c r="E129" t="s">
        <v>638</v>
      </c>
      <c r="F129">
        <v>5</v>
      </c>
      <c r="G129" t="s">
        <v>405</v>
      </c>
      <c r="H129" t="s">
        <v>406</v>
      </c>
      <c r="I129">
        <v>1510789934.19643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189.553474838108</v>
      </c>
      <c r="AK129">
        <v>203.154193939394</v>
      </c>
      <c r="AL129">
        <v>-3.35360586238361</v>
      </c>
      <c r="AM129">
        <v>64.1108677016949</v>
      </c>
      <c r="AN129">
        <f>(AP129 - AO129 + DI129*1E3/(8.314*(DK129+273.15)) * AR129/DH129 * AQ129) * DH129/(100*CV129) * 1000/(1000 - AP129)</f>
        <v>0</v>
      </c>
      <c r="AO129">
        <v>29.5568048004162</v>
      </c>
      <c r="AP129">
        <v>31.2323084848485</v>
      </c>
      <c r="AQ129">
        <v>-4.6028087933162e-05</v>
      </c>
      <c r="AR129">
        <v>117.015588663011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2.7</v>
      </c>
      <c r="CW129">
        <v>0.5</v>
      </c>
      <c r="CX129" t="s">
        <v>408</v>
      </c>
      <c r="CY129">
        <v>2</v>
      </c>
      <c r="CZ129" t="b">
        <v>1</v>
      </c>
      <c r="DA129">
        <v>1510789934.19643</v>
      </c>
      <c r="DB129">
        <v>220.597892857143</v>
      </c>
      <c r="DC129">
        <v>200.800107142857</v>
      </c>
      <c r="DD129">
        <v>31.2482785714286</v>
      </c>
      <c r="DE129">
        <v>29.5574535714286</v>
      </c>
      <c r="DF129">
        <v>215.31125</v>
      </c>
      <c r="DG129">
        <v>30.5865892857143</v>
      </c>
      <c r="DH129">
        <v>500.090535714286</v>
      </c>
      <c r="DI129">
        <v>90.8410642857143</v>
      </c>
      <c r="DJ129">
        <v>0.0999940035714285</v>
      </c>
      <c r="DK129">
        <v>34.1418107142857</v>
      </c>
      <c r="DL129">
        <v>35.0035571428571</v>
      </c>
      <c r="DM129">
        <v>999.9</v>
      </c>
      <c r="DN129">
        <v>0</v>
      </c>
      <c r="DO129">
        <v>0</v>
      </c>
      <c r="DP129">
        <v>10009.1403571429</v>
      </c>
      <c r="DQ129">
        <v>0</v>
      </c>
      <c r="DR129">
        <v>3.30984</v>
      </c>
      <c r="DS129">
        <v>19.7977035714286</v>
      </c>
      <c r="DT129">
        <v>227.71375</v>
      </c>
      <c r="DU129">
        <v>206.916035714286</v>
      </c>
      <c r="DV129">
        <v>1.69081964285714</v>
      </c>
      <c r="DW129">
        <v>200.800107142857</v>
      </c>
      <c r="DX129">
        <v>29.5574535714286</v>
      </c>
      <c r="DY129">
        <v>2.83862607142857</v>
      </c>
      <c r="DZ129">
        <v>2.68503071428571</v>
      </c>
      <c r="EA129">
        <v>23.1104428571429</v>
      </c>
      <c r="EB129">
        <v>22.1937928571429</v>
      </c>
      <c r="EC129">
        <v>2000.00714285714</v>
      </c>
      <c r="ED129">
        <v>0.979995785714286</v>
      </c>
      <c r="EE129">
        <v>0.0200044214285714</v>
      </c>
      <c r="EF129">
        <v>0</v>
      </c>
      <c r="EG129">
        <v>2.24809642857143</v>
      </c>
      <c r="EH129">
        <v>0</v>
      </c>
      <c r="EI129">
        <v>5755.12428571429</v>
      </c>
      <c r="EJ129">
        <v>17300.1892857143</v>
      </c>
      <c r="EK129">
        <v>40.21175</v>
      </c>
      <c r="EL129">
        <v>40.312</v>
      </c>
      <c r="EM129">
        <v>39.8031428571429</v>
      </c>
      <c r="EN129">
        <v>39.0665</v>
      </c>
      <c r="EO129">
        <v>39.97975</v>
      </c>
      <c r="EP129">
        <v>1959.99714285714</v>
      </c>
      <c r="EQ129">
        <v>40.0103571428571</v>
      </c>
      <c r="ER129">
        <v>0</v>
      </c>
      <c r="ES129">
        <v>1678813545.2</v>
      </c>
      <c r="ET129">
        <v>0</v>
      </c>
      <c r="EU129">
        <v>2.22446</v>
      </c>
      <c r="EV129">
        <v>0.235999995925496</v>
      </c>
      <c r="EW129">
        <v>94.3076922957747</v>
      </c>
      <c r="EX129">
        <v>5755.994</v>
      </c>
      <c r="EY129">
        <v>15</v>
      </c>
      <c r="EZ129">
        <v>0</v>
      </c>
      <c r="FA129" t="s">
        <v>409</v>
      </c>
      <c r="FB129">
        <v>1510781724.6</v>
      </c>
      <c r="FC129">
        <v>1510781718.6</v>
      </c>
      <c r="FD129">
        <v>0</v>
      </c>
      <c r="FE129">
        <v>0.193</v>
      </c>
      <c r="FF129">
        <v>0.167</v>
      </c>
      <c r="FG129">
        <v>6.707</v>
      </c>
      <c r="FH129">
        <v>0.869</v>
      </c>
      <c r="FI129">
        <v>420</v>
      </c>
      <c r="FJ129">
        <v>32</v>
      </c>
      <c r="FK129">
        <v>0.3</v>
      </c>
      <c r="FL129">
        <v>0.13</v>
      </c>
      <c r="FM129">
        <v>1.69834625</v>
      </c>
      <c r="FN129">
        <v>-0.135545178236397</v>
      </c>
      <c r="FO129">
        <v>0.0130689631737755</v>
      </c>
      <c r="FP129">
        <v>1</v>
      </c>
      <c r="FQ129">
        <v>1</v>
      </c>
      <c r="FR129">
        <v>1</v>
      </c>
      <c r="FS129" t="s">
        <v>410</v>
      </c>
      <c r="FT129">
        <v>2.97123</v>
      </c>
      <c r="FU129">
        <v>2.75393</v>
      </c>
      <c r="FV129">
        <v>0.047404</v>
      </c>
      <c r="FW129">
        <v>0.0440903</v>
      </c>
      <c r="FX129">
        <v>0.123741</v>
      </c>
      <c r="FY129">
        <v>0.120163</v>
      </c>
      <c r="FZ129">
        <v>36967.1</v>
      </c>
      <c r="GA129">
        <v>40394.3</v>
      </c>
      <c r="GB129">
        <v>35179</v>
      </c>
      <c r="GC129">
        <v>38337.1</v>
      </c>
      <c r="GD129">
        <v>43677.7</v>
      </c>
      <c r="GE129">
        <v>48704.4</v>
      </c>
      <c r="GF129">
        <v>54968.4</v>
      </c>
      <c r="GG129">
        <v>61480.8</v>
      </c>
      <c r="GH129">
        <v>1.95952</v>
      </c>
      <c r="GI129">
        <v>1.81055</v>
      </c>
      <c r="GJ129">
        <v>0.193864</v>
      </c>
      <c r="GK129">
        <v>0</v>
      </c>
      <c r="GL129">
        <v>31.8747</v>
      </c>
      <c r="GM129">
        <v>999.9</v>
      </c>
      <c r="GN129">
        <v>54.175</v>
      </c>
      <c r="GO129">
        <v>32.72</v>
      </c>
      <c r="GP129">
        <v>29.6564</v>
      </c>
      <c r="GQ129">
        <v>59.8902</v>
      </c>
      <c r="GR129">
        <v>47.8125</v>
      </c>
      <c r="GS129">
        <v>1</v>
      </c>
      <c r="GT129">
        <v>0.12233</v>
      </c>
      <c r="GU129">
        <v>-1.83753</v>
      </c>
      <c r="GV129">
        <v>20.1052</v>
      </c>
      <c r="GW129">
        <v>5.19767</v>
      </c>
      <c r="GX129">
        <v>12.0044</v>
      </c>
      <c r="GY129">
        <v>4.9752</v>
      </c>
      <c r="GZ129">
        <v>3.29395</v>
      </c>
      <c r="HA129">
        <v>9999</v>
      </c>
      <c r="HB129">
        <v>9999</v>
      </c>
      <c r="HC129">
        <v>9999</v>
      </c>
      <c r="HD129">
        <v>999.9</v>
      </c>
      <c r="HE129">
        <v>1.86357</v>
      </c>
      <c r="HF129">
        <v>1.86844</v>
      </c>
      <c r="HG129">
        <v>1.86816</v>
      </c>
      <c r="HH129">
        <v>1.86935</v>
      </c>
      <c r="HI129">
        <v>1.87014</v>
      </c>
      <c r="HJ129">
        <v>1.86618</v>
      </c>
      <c r="HK129">
        <v>1.86724</v>
      </c>
      <c r="HL129">
        <v>1.8686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5.132</v>
      </c>
      <c r="IA129">
        <v>0.6617</v>
      </c>
      <c r="IB129">
        <v>4.00718980108695</v>
      </c>
      <c r="IC129">
        <v>0.0057595372652325</v>
      </c>
      <c r="ID129">
        <v>9.86007892650461e-07</v>
      </c>
      <c r="IE129">
        <v>-6.54605500343952e-10</v>
      </c>
      <c r="IF129">
        <v>0.661683471666172</v>
      </c>
      <c r="IG129">
        <v>0</v>
      </c>
      <c r="IH129">
        <v>0</v>
      </c>
      <c r="II129">
        <v>0</v>
      </c>
      <c r="IJ129">
        <v>-3</v>
      </c>
      <c r="IK129">
        <v>1614</v>
      </c>
      <c r="IL129">
        <v>1</v>
      </c>
      <c r="IM129">
        <v>27</v>
      </c>
      <c r="IN129">
        <v>137</v>
      </c>
      <c r="IO129">
        <v>137.1</v>
      </c>
      <c r="IP129">
        <v>0.50293</v>
      </c>
      <c r="IQ129">
        <v>2.64282</v>
      </c>
      <c r="IR129">
        <v>1.54785</v>
      </c>
      <c r="IS129">
        <v>2.30225</v>
      </c>
      <c r="IT129">
        <v>1.34644</v>
      </c>
      <c r="IU129">
        <v>2.46216</v>
      </c>
      <c r="IV129">
        <v>38.575</v>
      </c>
      <c r="IW129">
        <v>24.0262</v>
      </c>
      <c r="IX129">
        <v>18</v>
      </c>
      <c r="IY129">
        <v>501.553</v>
      </c>
      <c r="IZ129">
        <v>405.121</v>
      </c>
      <c r="JA129">
        <v>34.2002</v>
      </c>
      <c r="JB129">
        <v>28.9648</v>
      </c>
      <c r="JC129">
        <v>30.0003</v>
      </c>
      <c r="JD129">
        <v>28.6578</v>
      </c>
      <c r="JE129">
        <v>28.5684</v>
      </c>
      <c r="JF129">
        <v>10.0528</v>
      </c>
      <c r="JG129">
        <v>0</v>
      </c>
      <c r="JH129">
        <v>100</v>
      </c>
      <c r="JI129">
        <v>34.2027</v>
      </c>
      <c r="JJ129">
        <v>150.657</v>
      </c>
      <c r="JK129">
        <v>30.6832</v>
      </c>
      <c r="JL129">
        <v>101.984</v>
      </c>
      <c r="JM129">
        <v>102.342</v>
      </c>
    </row>
    <row r="130" spans="1:273">
      <c r="A130">
        <v>114</v>
      </c>
      <c r="B130">
        <v>1510789947</v>
      </c>
      <c r="C130">
        <v>1226.40000009537</v>
      </c>
      <c r="D130" t="s">
        <v>639</v>
      </c>
      <c r="E130" t="s">
        <v>640</v>
      </c>
      <c r="F130">
        <v>5</v>
      </c>
      <c r="G130" t="s">
        <v>405</v>
      </c>
      <c r="H130" t="s">
        <v>406</v>
      </c>
      <c r="I130">
        <v>1510789939.5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171.940323698321</v>
      </c>
      <c r="AK130">
        <v>186.004533333333</v>
      </c>
      <c r="AL130">
        <v>-3.43153269656275</v>
      </c>
      <c r="AM130">
        <v>64.1108677016949</v>
      </c>
      <c r="AN130">
        <f>(AP130 - AO130 + DI130*1E3/(8.314*(DK130+273.15)) * AR130/DH130 * AQ130) * DH130/(100*CV130) * 1000/(1000 - AP130)</f>
        <v>0</v>
      </c>
      <c r="AO130">
        <v>29.5534322833551</v>
      </c>
      <c r="AP130">
        <v>31.2172763636364</v>
      </c>
      <c r="AQ130">
        <v>-7.38026529823489e-05</v>
      </c>
      <c r="AR130">
        <v>117.015588663011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2.7</v>
      </c>
      <c r="CW130">
        <v>0.5</v>
      </c>
      <c r="CX130" t="s">
        <v>408</v>
      </c>
      <c r="CY130">
        <v>2</v>
      </c>
      <c r="CZ130" t="b">
        <v>1</v>
      </c>
      <c r="DA130">
        <v>1510789939.5</v>
      </c>
      <c r="DB130">
        <v>203.268296296296</v>
      </c>
      <c r="DC130">
        <v>182.978</v>
      </c>
      <c r="DD130">
        <v>31.2354185185185</v>
      </c>
      <c r="DE130">
        <v>29.5561814814815</v>
      </c>
      <c r="DF130">
        <v>198.086555555556</v>
      </c>
      <c r="DG130">
        <v>30.5737259259259</v>
      </c>
      <c r="DH130">
        <v>500.099407407407</v>
      </c>
      <c r="DI130">
        <v>90.8405185185185</v>
      </c>
      <c r="DJ130">
        <v>0.100031033333333</v>
      </c>
      <c r="DK130">
        <v>34.1411740740741</v>
      </c>
      <c r="DL130">
        <v>35.0046777777778</v>
      </c>
      <c r="DM130">
        <v>999.9</v>
      </c>
      <c r="DN130">
        <v>0</v>
      </c>
      <c r="DO130">
        <v>0</v>
      </c>
      <c r="DP130">
        <v>10004.2774074074</v>
      </c>
      <c r="DQ130">
        <v>0</v>
      </c>
      <c r="DR130">
        <v>3.30984</v>
      </c>
      <c r="DS130">
        <v>20.2902296296296</v>
      </c>
      <c r="DT130">
        <v>209.822407407407</v>
      </c>
      <c r="DU130">
        <v>188.550925925926</v>
      </c>
      <c r="DV130">
        <v>1.67923555555556</v>
      </c>
      <c r="DW130">
        <v>182.978</v>
      </c>
      <c r="DX130">
        <v>29.5561814814815</v>
      </c>
      <c r="DY130">
        <v>2.83744148148148</v>
      </c>
      <c r="DZ130">
        <v>2.68489814814815</v>
      </c>
      <c r="EA130">
        <v>23.1035333333333</v>
      </c>
      <c r="EB130">
        <v>22.1929851851852</v>
      </c>
      <c r="EC130">
        <v>2000.00777777778</v>
      </c>
      <c r="ED130">
        <v>0.979995777777778</v>
      </c>
      <c r="EE130">
        <v>0.0200044296296296</v>
      </c>
      <c r="EF130">
        <v>0</v>
      </c>
      <c r="EG130">
        <v>2.22444814814815</v>
      </c>
      <c r="EH130">
        <v>0</v>
      </c>
      <c r="EI130">
        <v>5763.72111111111</v>
      </c>
      <c r="EJ130">
        <v>17300.2037037037</v>
      </c>
      <c r="EK130">
        <v>40.222</v>
      </c>
      <c r="EL130">
        <v>40.312</v>
      </c>
      <c r="EM130">
        <v>39.8051111111111</v>
      </c>
      <c r="EN130">
        <v>39.0713333333333</v>
      </c>
      <c r="EO130">
        <v>39.9813333333333</v>
      </c>
      <c r="EP130">
        <v>1959.99777777778</v>
      </c>
      <c r="EQ130">
        <v>40.0103703703704</v>
      </c>
      <c r="ER130">
        <v>0</v>
      </c>
      <c r="ES130">
        <v>1678813550.6</v>
      </c>
      <c r="ET130">
        <v>0</v>
      </c>
      <c r="EU130">
        <v>2.20967692307692</v>
      </c>
      <c r="EV130">
        <v>-0.537189756762116</v>
      </c>
      <c r="EW130">
        <v>98.8444444409397</v>
      </c>
      <c r="EX130">
        <v>5764.30384615385</v>
      </c>
      <c r="EY130">
        <v>15</v>
      </c>
      <c r="EZ130">
        <v>0</v>
      </c>
      <c r="FA130" t="s">
        <v>409</v>
      </c>
      <c r="FB130">
        <v>1510781724.6</v>
      </c>
      <c r="FC130">
        <v>1510781718.6</v>
      </c>
      <c r="FD130">
        <v>0</v>
      </c>
      <c r="FE130">
        <v>0.193</v>
      </c>
      <c r="FF130">
        <v>0.167</v>
      </c>
      <c r="FG130">
        <v>6.707</v>
      </c>
      <c r="FH130">
        <v>0.869</v>
      </c>
      <c r="FI130">
        <v>420</v>
      </c>
      <c r="FJ130">
        <v>32</v>
      </c>
      <c r="FK130">
        <v>0.3</v>
      </c>
      <c r="FL130">
        <v>0.13</v>
      </c>
      <c r="FM130">
        <v>1.68554</v>
      </c>
      <c r="FN130">
        <v>-0.130742138836778</v>
      </c>
      <c r="FO130">
        <v>0.0126292895683011</v>
      </c>
      <c r="FP130">
        <v>1</v>
      </c>
      <c r="FQ130">
        <v>1</v>
      </c>
      <c r="FR130">
        <v>1</v>
      </c>
      <c r="FS130" t="s">
        <v>410</v>
      </c>
      <c r="FT130">
        <v>2.97106</v>
      </c>
      <c r="FU130">
        <v>2.75389</v>
      </c>
      <c r="FV130">
        <v>0.043691</v>
      </c>
      <c r="FW130">
        <v>0.0402331</v>
      </c>
      <c r="FX130">
        <v>0.1237</v>
      </c>
      <c r="FY130">
        <v>0.120156</v>
      </c>
      <c r="FZ130">
        <v>37110.9</v>
      </c>
      <c r="GA130">
        <v>40556.5</v>
      </c>
      <c r="GB130">
        <v>35178.8</v>
      </c>
      <c r="GC130">
        <v>38336.5</v>
      </c>
      <c r="GD130">
        <v>43679.3</v>
      </c>
      <c r="GE130">
        <v>48704.1</v>
      </c>
      <c r="GF130">
        <v>54968</v>
      </c>
      <c r="GG130">
        <v>61480.1</v>
      </c>
      <c r="GH130">
        <v>1.95973</v>
      </c>
      <c r="GI130">
        <v>1.81045</v>
      </c>
      <c r="GJ130">
        <v>0.192747</v>
      </c>
      <c r="GK130">
        <v>0</v>
      </c>
      <c r="GL130">
        <v>31.8848</v>
      </c>
      <c r="GM130">
        <v>999.9</v>
      </c>
      <c r="GN130">
        <v>54.175</v>
      </c>
      <c r="GO130">
        <v>32.71</v>
      </c>
      <c r="GP130">
        <v>29.6419</v>
      </c>
      <c r="GQ130">
        <v>60.2902</v>
      </c>
      <c r="GR130">
        <v>48.2452</v>
      </c>
      <c r="GS130">
        <v>1</v>
      </c>
      <c r="GT130">
        <v>0.122515</v>
      </c>
      <c r="GU130">
        <v>-1.83354</v>
      </c>
      <c r="GV130">
        <v>20.1051</v>
      </c>
      <c r="GW130">
        <v>5.19797</v>
      </c>
      <c r="GX130">
        <v>12.0047</v>
      </c>
      <c r="GY130">
        <v>4.97515</v>
      </c>
      <c r="GZ130">
        <v>3.29385</v>
      </c>
      <c r="HA130">
        <v>9999</v>
      </c>
      <c r="HB130">
        <v>9999</v>
      </c>
      <c r="HC130">
        <v>9999</v>
      </c>
      <c r="HD130">
        <v>999.9</v>
      </c>
      <c r="HE130">
        <v>1.86357</v>
      </c>
      <c r="HF130">
        <v>1.86844</v>
      </c>
      <c r="HG130">
        <v>1.86819</v>
      </c>
      <c r="HH130">
        <v>1.86935</v>
      </c>
      <c r="HI130">
        <v>1.87013</v>
      </c>
      <c r="HJ130">
        <v>1.86616</v>
      </c>
      <c r="HK130">
        <v>1.86723</v>
      </c>
      <c r="HL130">
        <v>1.86859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5.033</v>
      </c>
      <c r="IA130">
        <v>0.6617</v>
      </c>
      <c r="IB130">
        <v>4.00718980108695</v>
      </c>
      <c r="IC130">
        <v>0.0057595372652325</v>
      </c>
      <c r="ID130">
        <v>9.86007892650461e-07</v>
      </c>
      <c r="IE130">
        <v>-6.54605500343952e-10</v>
      </c>
      <c r="IF130">
        <v>0.661683471666172</v>
      </c>
      <c r="IG130">
        <v>0</v>
      </c>
      <c r="IH130">
        <v>0</v>
      </c>
      <c r="II130">
        <v>0</v>
      </c>
      <c r="IJ130">
        <v>-3</v>
      </c>
      <c r="IK130">
        <v>1614</v>
      </c>
      <c r="IL130">
        <v>1</v>
      </c>
      <c r="IM130">
        <v>27</v>
      </c>
      <c r="IN130">
        <v>137</v>
      </c>
      <c r="IO130">
        <v>137.1</v>
      </c>
      <c r="IP130">
        <v>0.465088</v>
      </c>
      <c r="IQ130">
        <v>2.64893</v>
      </c>
      <c r="IR130">
        <v>1.54785</v>
      </c>
      <c r="IS130">
        <v>2.30225</v>
      </c>
      <c r="IT130">
        <v>1.34644</v>
      </c>
      <c r="IU130">
        <v>2.4707</v>
      </c>
      <c r="IV130">
        <v>38.5995</v>
      </c>
      <c r="IW130">
        <v>24.0262</v>
      </c>
      <c r="IX130">
        <v>18</v>
      </c>
      <c r="IY130">
        <v>501.721</v>
      </c>
      <c r="IZ130">
        <v>405.094</v>
      </c>
      <c r="JA130">
        <v>34.1986</v>
      </c>
      <c r="JB130">
        <v>28.9672</v>
      </c>
      <c r="JC130">
        <v>30.0003</v>
      </c>
      <c r="JD130">
        <v>28.6619</v>
      </c>
      <c r="JE130">
        <v>28.5726</v>
      </c>
      <c r="JF130">
        <v>9.34968</v>
      </c>
      <c r="JG130">
        <v>0</v>
      </c>
      <c r="JH130">
        <v>100</v>
      </c>
      <c r="JI130">
        <v>34.1939</v>
      </c>
      <c r="JJ130">
        <v>130.567</v>
      </c>
      <c r="JK130">
        <v>30.6832</v>
      </c>
      <c r="JL130">
        <v>101.983</v>
      </c>
      <c r="JM130">
        <v>102.341</v>
      </c>
    </row>
    <row r="131" spans="1:273">
      <c r="A131">
        <v>115</v>
      </c>
      <c r="B131">
        <v>1510789952</v>
      </c>
      <c r="C131">
        <v>1231.40000009537</v>
      </c>
      <c r="D131" t="s">
        <v>641</v>
      </c>
      <c r="E131" t="s">
        <v>642</v>
      </c>
      <c r="F131">
        <v>5</v>
      </c>
      <c r="G131" t="s">
        <v>405</v>
      </c>
      <c r="H131" t="s">
        <v>406</v>
      </c>
      <c r="I131">
        <v>1510789944.21429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154.665359031638</v>
      </c>
      <c r="AK131">
        <v>168.867254545454</v>
      </c>
      <c r="AL131">
        <v>-3.43119350669432</v>
      </c>
      <c r="AM131">
        <v>64.1108677016949</v>
      </c>
      <c r="AN131">
        <f>(AP131 - AO131 + DI131*1E3/(8.314*(DK131+273.15)) * AR131/DH131 * AQ131) * DH131/(100*CV131) * 1000/(1000 - AP131)</f>
        <v>0</v>
      </c>
      <c r="AO131">
        <v>29.5520097912484</v>
      </c>
      <c r="AP131">
        <v>31.20684</v>
      </c>
      <c r="AQ131">
        <v>-4.82868969346073e-05</v>
      </c>
      <c r="AR131">
        <v>117.015588663011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2.7</v>
      </c>
      <c r="CW131">
        <v>0.5</v>
      </c>
      <c r="CX131" t="s">
        <v>408</v>
      </c>
      <c r="CY131">
        <v>2</v>
      </c>
      <c r="CZ131" t="b">
        <v>1</v>
      </c>
      <c r="DA131">
        <v>1510789944.21429</v>
      </c>
      <c r="DB131">
        <v>187.739</v>
      </c>
      <c r="DC131">
        <v>167.191142857143</v>
      </c>
      <c r="DD131">
        <v>31.2241071428571</v>
      </c>
      <c r="DE131">
        <v>29.5545892857143</v>
      </c>
      <c r="DF131">
        <v>182.650892857143</v>
      </c>
      <c r="DG131">
        <v>30.5624142857143</v>
      </c>
      <c r="DH131">
        <v>500.103214285714</v>
      </c>
      <c r="DI131">
        <v>90.8401535714286</v>
      </c>
      <c r="DJ131">
        <v>0.100026642857143</v>
      </c>
      <c r="DK131">
        <v>34.139675</v>
      </c>
      <c r="DL131">
        <v>35.0029785714286</v>
      </c>
      <c r="DM131">
        <v>999.9</v>
      </c>
      <c r="DN131">
        <v>0</v>
      </c>
      <c r="DO131">
        <v>0</v>
      </c>
      <c r="DP131">
        <v>9999.57357142857</v>
      </c>
      <c r="DQ131">
        <v>0</v>
      </c>
      <c r="DR131">
        <v>3.30984</v>
      </c>
      <c r="DS131">
        <v>20.5479714285714</v>
      </c>
      <c r="DT131">
        <v>193.79025</v>
      </c>
      <c r="DU131">
        <v>172.282892857143</v>
      </c>
      <c r="DV131">
        <v>1.66950821428571</v>
      </c>
      <c r="DW131">
        <v>167.191142857143</v>
      </c>
      <c r="DX131">
        <v>29.5545892857143</v>
      </c>
      <c r="DY131">
        <v>2.8364025</v>
      </c>
      <c r="DZ131">
        <v>2.68474321428571</v>
      </c>
      <c r="EA131">
        <v>23.0974821428571</v>
      </c>
      <c r="EB131">
        <v>22.1920428571429</v>
      </c>
      <c r="EC131">
        <v>2000.01071428571</v>
      </c>
      <c r="ED131">
        <v>0.979995785714286</v>
      </c>
      <c r="EE131">
        <v>0.0200044214285714</v>
      </c>
      <c r="EF131">
        <v>0</v>
      </c>
      <c r="EG131">
        <v>2.190325</v>
      </c>
      <c r="EH131">
        <v>0</v>
      </c>
      <c r="EI131">
        <v>5771.42071428571</v>
      </c>
      <c r="EJ131">
        <v>17300.2321428571</v>
      </c>
      <c r="EK131">
        <v>40.22975</v>
      </c>
      <c r="EL131">
        <v>40.3165</v>
      </c>
      <c r="EM131">
        <v>39.812</v>
      </c>
      <c r="EN131">
        <v>39.0755</v>
      </c>
      <c r="EO131">
        <v>39.98875</v>
      </c>
      <c r="EP131">
        <v>1960.00071428571</v>
      </c>
      <c r="EQ131">
        <v>40.0103571428571</v>
      </c>
      <c r="ER131">
        <v>0</v>
      </c>
      <c r="ES131">
        <v>1678813555.4</v>
      </c>
      <c r="ET131">
        <v>0</v>
      </c>
      <c r="EU131">
        <v>2.19110384615385</v>
      </c>
      <c r="EV131">
        <v>-0.222198302474429</v>
      </c>
      <c r="EW131">
        <v>98.500512814153</v>
      </c>
      <c r="EX131">
        <v>5772.09538461539</v>
      </c>
      <c r="EY131">
        <v>15</v>
      </c>
      <c r="EZ131">
        <v>0</v>
      </c>
      <c r="FA131" t="s">
        <v>409</v>
      </c>
      <c r="FB131">
        <v>1510781724.6</v>
      </c>
      <c r="FC131">
        <v>1510781718.6</v>
      </c>
      <c r="FD131">
        <v>0</v>
      </c>
      <c r="FE131">
        <v>0.193</v>
      </c>
      <c r="FF131">
        <v>0.167</v>
      </c>
      <c r="FG131">
        <v>6.707</v>
      </c>
      <c r="FH131">
        <v>0.869</v>
      </c>
      <c r="FI131">
        <v>420</v>
      </c>
      <c r="FJ131">
        <v>32</v>
      </c>
      <c r="FK131">
        <v>0.3</v>
      </c>
      <c r="FL131">
        <v>0.13</v>
      </c>
      <c r="FM131">
        <v>1.6766815</v>
      </c>
      <c r="FN131">
        <v>-0.126285028142592</v>
      </c>
      <c r="FO131">
        <v>0.0121913086971826</v>
      </c>
      <c r="FP131">
        <v>1</v>
      </c>
      <c r="FQ131">
        <v>1</v>
      </c>
      <c r="FR131">
        <v>1</v>
      </c>
      <c r="FS131" t="s">
        <v>410</v>
      </c>
      <c r="FT131">
        <v>2.97135</v>
      </c>
      <c r="FU131">
        <v>2.75375</v>
      </c>
      <c r="FV131">
        <v>0.0398901</v>
      </c>
      <c r="FW131">
        <v>0.0362482</v>
      </c>
      <c r="FX131">
        <v>0.12367</v>
      </c>
      <c r="FY131">
        <v>0.120149</v>
      </c>
      <c r="FZ131">
        <v>37257.9</v>
      </c>
      <c r="GA131">
        <v>40724.1</v>
      </c>
      <c r="GB131">
        <v>35178.4</v>
      </c>
      <c r="GC131">
        <v>38335.8</v>
      </c>
      <c r="GD131">
        <v>43680.5</v>
      </c>
      <c r="GE131">
        <v>48703.5</v>
      </c>
      <c r="GF131">
        <v>54967.7</v>
      </c>
      <c r="GG131">
        <v>61479</v>
      </c>
      <c r="GH131">
        <v>1.95965</v>
      </c>
      <c r="GI131">
        <v>1.8103</v>
      </c>
      <c r="GJ131">
        <v>0.191778</v>
      </c>
      <c r="GK131">
        <v>0</v>
      </c>
      <c r="GL131">
        <v>31.8951</v>
      </c>
      <c r="GM131">
        <v>999.9</v>
      </c>
      <c r="GN131">
        <v>54.175</v>
      </c>
      <c r="GO131">
        <v>32.72</v>
      </c>
      <c r="GP131">
        <v>29.6597</v>
      </c>
      <c r="GQ131">
        <v>59.9102</v>
      </c>
      <c r="GR131">
        <v>47.9006</v>
      </c>
      <c r="GS131">
        <v>1</v>
      </c>
      <c r="GT131">
        <v>0.122871</v>
      </c>
      <c r="GU131">
        <v>-1.84156</v>
      </c>
      <c r="GV131">
        <v>20.1051</v>
      </c>
      <c r="GW131">
        <v>5.19767</v>
      </c>
      <c r="GX131">
        <v>12.0041</v>
      </c>
      <c r="GY131">
        <v>4.9752</v>
      </c>
      <c r="GZ131">
        <v>3.29395</v>
      </c>
      <c r="HA131">
        <v>9999</v>
      </c>
      <c r="HB131">
        <v>9999</v>
      </c>
      <c r="HC131">
        <v>9999</v>
      </c>
      <c r="HD131">
        <v>999.9</v>
      </c>
      <c r="HE131">
        <v>1.86356</v>
      </c>
      <c r="HF131">
        <v>1.86844</v>
      </c>
      <c r="HG131">
        <v>1.86817</v>
      </c>
      <c r="HH131">
        <v>1.86935</v>
      </c>
      <c r="HI131">
        <v>1.87012</v>
      </c>
      <c r="HJ131">
        <v>1.86618</v>
      </c>
      <c r="HK131">
        <v>1.86725</v>
      </c>
      <c r="HL131">
        <v>1.86859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4.934</v>
      </c>
      <c r="IA131">
        <v>0.6617</v>
      </c>
      <c r="IB131">
        <v>4.00718980108695</v>
      </c>
      <c r="IC131">
        <v>0.0057595372652325</v>
      </c>
      <c r="ID131">
        <v>9.86007892650461e-07</v>
      </c>
      <c r="IE131">
        <v>-6.54605500343952e-10</v>
      </c>
      <c r="IF131">
        <v>0.661683471666172</v>
      </c>
      <c r="IG131">
        <v>0</v>
      </c>
      <c r="IH131">
        <v>0</v>
      </c>
      <c r="II131">
        <v>0</v>
      </c>
      <c r="IJ131">
        <v>-3</v>
      </c>
      <c r="IK131">
        <v>1614</v>
      </c>
      <c r="IL131">
        <v>1</v>
      </c>
      <c r="IM131">
        <v>27</v>
      </c>
      <c r="IN131">
        <v>137.1</v>
      </c>
      <c r="IO131">
        <v>137.2</v>
      </c>
      <c r="IP131">
        <v>0.429688</v>
      </c>
      <c r="IQ131">
        <v>2.65015</v>
      </c>
      <c r="IR131">
        <v>1.54785</v>
      </c>
      <c r="IS131">
        <v>2.30347</v>
      </c>
      <c r="IT131">
        <v>1.34644</v>
      </c>
      <c r="IU131">
        <v>2.47803</v>
      </c>
      <c r="IV131">
        <v>38.575</v>
      </c>
      <c r="IW131">
        <v>24.0262</v>
      </c>
      <c r="IX131">
        <v>18</v>
      </c>
      <c r="IY131">
        <v>501.706</v>
      </c>
      <c r="IZ131">
        <v>405.04</v>
      </c>
      <c r="JA131">
        <v>34.1908</v>
      </c>
      <c r="JB131">
        <v>28.9691</v>
      </c>
      <c r="JC131">
        <v>30.0003</v>
      </c>
      <c r="JD131">
        <v>28.6658</v>
      </c>
      <c r="JE131">
        <v>28.577</v>
      </c>
      <c r="JF131">
        <v>8.57471</v>
      </c>
      <c r="JG131">
        <v>0</v>
      </c>
      <c r="JH131">
        <v>100</v>
      </c>
      <c r="JI131">
        <v>34.1925</v>
      </c>
      <c r="JJ131">
        <v>117.169</v>
      </c>
      <c r="JK131">
        <v>30.6832</v>
      </c>
      <c r="JL131">
        <v>101.983</v>
      </c>
      <c r="JM131">
        <v>102.339</v>
      </c>
    </row>
    <row r="132" spans="1:273">
      <c r="A132">
        <v>116</v>
      </c>
      <c r="B132">
        <v>1510789957</v>
      </c>
      <c r="C132">
        <v>1236.40000009537</v>
      </c>
      <c r="D132" t="s">
        <v>643</v>
      </c>
      <c r="E132" t="s">
        <v>644</v>
      </c>
      <c r="F132">
        <v>5</v>
      </c>
      <c r="G132" t="s">
        <v>405</v>
      </c>
      <c r="H132" t="s">
        <v>406</v>
      </c>
      <c r="I132">
        <v>1510789949.5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137.322275660845</v>
      </c>
      <c r="AK132">
        <v>151.672733333333</v>
      </c>
      <c r="AL132">
        <v>-3.43442953972324</v>
      </c>
      <c r="AM132">
        <v>64.1108677016949</v>
      </c>
      <c r="AN132">
        <f>(AP132 - AO132 + DI132*1E3/(8.314*(DK132+273.15)) * AR132/DH132 * AQ132) * DH132/(100*CV132) * 1000/(1000 - AP132)</f>
        <v>0</v>
      </c>
      <c r="AO132">
        <v>29.553099383854</v>
      </c>
      <c r="AP132">
        <v>31.1988139393939</v>
      </c>
      <c r="AQ132">
        <v>-2.26423179955222e-05</v>
      </c>
      <c r="AR132">
        <v>117.015588663011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2.7</v>
      </c>
      <c r="CW132">
        <v>0.5</v>
      </c>
      <c r="CX132" t="s">
        <v>408</v>
      </c>
      <c r="CY132">
        <v>2</v>
      </c>
      <c r="CZ132" t="b">
        <v>1</v>
      </c>
      <c r="DA132">
        <v>1510789949.5</v>
      </c>
      <c r="DB132">
        <v>170.226740740741</v>
      </c>
      <c r="DC132">
        <v>149.372481481482</v>
      </c>
      <c r="DD132">
        <v>31.211937037037</v>
      </c>
      <c r="DE132">
        <v>29.5529259259259</v>
      </c>
      <c r="DF132">
        <v>165.243814814815</v>
      </c>
      <c r="DG132">
        <v>30.5502444444444</v>
      </c>
      <c r="DH132">
        <v>500.098</v>
      </c>
      <c r="DI132">
        <v>90.8405555555556</v>
      </c>
      <c r="DJ132">
        <v>0.0999985962962963</v>
      </c>
      <c r="DK132">
        <v>34.1371962962963</v>
      </c>
      <c r="DL132">
        <v>35.0039888888889</v>
      </c>
      <c r="DM132">
        <v>999.9</v>
      </c>
      <c r="DN132">
        <v>0</v>
      </c>
      <c r="DO132">
        <v>0</v>
      </c>
      <c r="DP132">
        <v>9994.64925925926</v>
      </c>
      <c r="DQ132">
        <v>0</v>
      </c>
      <c r="DR132">
        <v>3.30984</v>
      </c>
      <c r="DS132">
        <v>20.8543740740741</v>
      </c>
      <c r="DT132">
        <v>175.711259259259</v>
      </c>
      <c r="DU132">
        <v>153.921296296296</v>
      </c>
      <c r="DV132">
        <v>1.659</v>
      </c>
      <c r="DW132">
        <v>149.372481481482</v>
      </c>
      <c r="DX132">
        <v>29.5529259259259</v>
      </c>
      <c r="DY132">
        <v>2.83530962962963</v>
      </c>
      <c r="DZ132">
        <v>2.6846037037037</v>
      </c>
      <c r="EA132">
        <v>23.0911074074074</v>
      </c>
      <c r="EB132">
        <v>22.1911851851852</v>
      </c>
      <c r="EC132">
        <v>2000.0162962963</v>
      </c>
      <c r="ED132">
        <v>0.979995777777778</v>
      </c>
      <c r="EE132">
        <v>0.0200044296296296</v>
      </c>
      <c r="EF132">
        <v>0</v>
      </c>
      <c r="EG132">
        <v>2.16368888888889</v>
      </c>
      <c r="EH132">
        <v>0</v>
      </c>
      <c r="EI132">
        <v>5780.34481481482</v>
      </c>
      <c r="EJ132">
        <v>17300.2777777778</v>
      </c>
      <c r="EK132">
        <v>40.2383333333333</v>
      </c>
      <c r="EL132">
        <v>40.3213333333333</v>
      </c>
      <c r="EM132">
        <v>39.812</v>
      </c>
      <c r="EN132">
        <v>39.0853333333333</v>
      </c>
      <c r="EO132">
        <v>39.9953333333333</v>
      </c>
      <c r="EP132">
        <v>1960.0062962963</v>
      </c>
      <c r="EQ132">
        <v>40.01</v>
      </c>
      <c r="ER132">
        <v>0</v>
      </c>
      <c r="ES132">
        <v>1678813560.2</v>
      </c>
      <c r="ET132">
        <v>0</v>
      </c>
      <c r="EU132">
        <v>2.17482307692308</v>
      </c>
      <c r="EV132">
        <v>0.845415378632672</v>
      </c>
      <c r="EW132">
        <v>98.9723077519849</v>
      </c>
      <c r="EX132">
        <v>5780.19307692308</v>
      </c>
      <c r="EY132">
        <v>15</v>
      </c>
      <c r="EZ132">
        <v>0</v>
      </c>
      <c r="FA132" t="s">
        <v>409</v>
      </c>
      <c r="FB132">
        <v>1510781724.6</v>
      </c>
      <c r="FC132">
        <v>1510781718.6</v>
      </c>
      <c r="FD132">
        <v>0</v>
      </c>
      <c r="FE132">
        <v>0.193</v>
      </c>
      <c r="FF132">
        <v>0.167</v>
      </c>
      <c r="FG132">
        <v>6.707</v>
      </c>
      <c r="FH132">
        <v>0.869</v>
      </c>
      <c r="FI132">
        <v>420</v>
      </c>
      <c r="FJ132">
        <v>32</v>
      </c>
      <c r="FK132">
        <v>0.3</v>
      </c>
      <c r="FL132">
        <v>0.13</v>
      </c>
      <c r="FM132">
        <v>1.66445975</v>
      </c>
      <c r="FN132">
        <v>-0.120891669793626</v>
      </c>
      <c r="FO132">
        <v>0.0116562289115091</v>
      </c>
      <c r="FP132">
        <v>1</v>
      </c>
      <c r="FQ132">
        <v>1</v>
      </c>
      <c r="FR132">
        <v>1</v>
      </c>
      <c r="FS132" t="s">
        <v>410</v>
      </c>
      <c r="FT132">
        <v>2.97117</v>
      </c>
      <c r="FU132">
        <v>2.75381</v>
      </c>
      <c r="FV132">
        <v>0.036</v>
      </c>
      <c r="FW132">
        <v>0.0322577</v>
      </c>
      <c r="FX132">
        <v>0.123647</v>
      </c>
      <c r="FY132">
        <v>0.120154</v>
      </c>
      <c r="FZ132">
        <v>37408.5</v>
      </c>
      <c r="GA132">
        <v>40892.8</v>
      </c>
      <c r="GB132">
        <v>35178.2</v>
      </c>
      <c r="GC132">
        <v>38336</v>
      </c>
      <c r="GD132">
        <v>43681.5</v>
      </c>
      <c r="GE132">
        <v>48703.5</v>
      </c>
      <c r="GF132">
        <v>54967.6</v>
      </c>
      <c r="GG132">
        <v>61479.5</v>
      </c>
      <c r="GH132">
        <v>1.9594</v>
      </c>
      <c r="GI132">
        <v>1.8103</v>
      </c>
      <c r="GJ132">
        <v>0.191275</v>
      </c>
      <c r="GK132">
        <v>0</v>
      </c>
      <c r="GL132">
        <v>31.9042</v>
      </c>
      <c r="GM132">
        <v>999.9</v>
      </c>
      <c r="GN132">
        <v>54.151</v>
      </c>
      <c r="GO132">
        <v>32.72</v>
      </c>
      <c r="GP132">
        <v>29.6483</v>
      </c>
      <c r="GQ132">
        <v>59.9502</v>
      </c>
      <c r="GR132">
        <v>47.9087</v>
      </c>
      <c r="GS132">
        <v>1</v>
      </c>
      <c r="GT132">
        <v>0.122828</v>
      </c>
      <c r="GU132">
        <v>-1.85763</v>
      </c>
      <c r="GV132">
        <v>20.1048</v>
      </c>
      <c r="GW132">
        <v>5.19752</v>
      </c>
      <c r="GX132">
        <v>12.0041</v>
      </c>
      <c r="GY132">
        <v>4.97515</v>
      </c>
      <c r="GZ132">
        <v>3.29385</v>
      </c>
      <c r="HA132">
        <v>9999</v>
      </c>
      <c r="HB132">
        <v>9999</v>
      </c>
      <c r="HC132">
        <v>9999</v>
      </c>
      <c r="HD132">
        <v>999.9</v>
      </c>
      <c r="HE132">
        <v>1.86356</v>
      </c>
      <c r="HF132">
        <v>1.86844</v>
      </c>
      <c r="HG132">
        <v>1.86817</v>
      </c>
      <c r="HH132">
        <v>1.86935</v>
      </c>
      <c r="HI132">
        <v>1.87013</v>
      </c>
      <c r="HJ132">
        <v>1.86618</v>
      </c>
      <c r="HK132">
        <v>1.86725</v>
      </c>
      <c r="HL132">
        <v>1.86859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4.833</v>
      </c>
      <c r="IA132">
        <v>0.6617</v>
      </c>
      <c r="IB132">
        <v>4.00718980108695</v>
      </c>
      <c r="IC132">
        <v>0.0057595372652325</v>
      </c>
      <c r="ID132">
        <v>9.86007892650461e-07</v>
      </c>
      <c r="IE132">
        <v>-6.54605500343952e-10</v>
      </c>
      <c r="IF132">
        <v>0.661683471666172</v>
      </c>
      <c r="IG132">
        <v>0</v>
      </c>
      <c r="IH132">
        <v>0</v>
      </c>
      <c r="II132">
        <v>0</v>
      </c>
      <c r="IJ132">
        <v>-3</v>
      </c>
      <c r="IK132">
        <v>1614</v>
      </c>
      <c r="IL132">
        <v>1</v>
      </c>
      <c r="IM132">
        <v>27</v>
      </c>
      <c r="IN132">
        <v>137.2</v>
      </c>
      <c r="IO132">
        <v>137.3</v>
      </c>
      <c r="IP132">
        <v>0.391846</v>
      </c>
      <c r="IQ132">
        <v>2.66113</v>
      </c>
      <c r="IR132">
        <v>1.54785</v>
      </c>
      <c r="IS132">
        <v>2.30225</v>
      </c>
      <c r="IT132">
        <v>1.34644</v>
      </c>
      <c r="IU132">
        <v>2.43042</v>
      </c>
      <c r="IV132">
        <v>38.575</v>
      </c>
      <c r="IW132">
        <v>24.0262</v>
      </c>
      <c r="IX132">
        <v>18</v>
      </c>
      <c r="IY132">
        <v>501.571</v>
      </c>
      <c r="IZ132">
        <v>405.067</v>
      </c>
      <c r="JA132">
        <v>34.1886</v>
      </c>
      <c r="JB132">
        <v>28.9716</v>
      </c>
      <c r="JC132">
        <v>30.0002</v>
      </c>
      <c r="JD132">
        <v>28.6694</v>
      </c>
      <c r="JE132">
        <v>28.581</v>
      </c>
      <c r="JF132">
        <v>7.87256</v>
      </c>
      <c r="JG132">
        <v>0</v>
      </c>
      <c r="JH132">
        <v>100</v>
      </c>
      <c r="JI132">
        <v>34.1907</v>
      </c>
      <c r="JJ132">
        <v>97.0697</v>
      </c>
      <c r="JK132">
        <v>30.6832</v>
      </c>
      <c r="JL132">
        <v>101.982</v>
      </c>
      <c r="JM132">
        <v>102.34</v>
      </c>
    </row>
    <row r="133" spans="1:273">
      <c r="A133">
        <v>117</v>
      </c>
      <c r="B133">
        <v>1510789962</v>
      </c>
      <c r="C133">
        <v>1241.40000009537</v>
      </c>
      <c r="D133" t="s">
        <v>645</v>
      </c>
      <c r="E133" t="s">
        <v>646</v>
      </c>
      <c r="F133">
        <v>5</v>
      </c>
      <c r="G133" t="s">
        <v>405</v>
      </c>
      <c r="H133" t="s">
        <v>406</v>
      </c>
      <c r="I133">
        <v>1510789954.21429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120.214709480423</v>
      </c>
      <c r="AK133">
        <v>134.671757575758</v>
      </c>
      <c r="AL133">
        <v>-3.40492760532204</v>
      </c>
      <c r="AM133">
        <v>64.1108677016949</v>
      </c>
      <c r="AN133">
        <f>(AP133 - AO133 + DI133*1E3/(8.314*(DK133+273.15)) * AR133/DH133 * AQ133) * DH133/(100*CV133) * 1000/(1000 - AP133)</f>
        <v>0</v>
      </c>
      <c r="AO133">
        <v>29.5528640958599</v>
      </c>
      <c r="AP133">
        <v>31.1901678787879</v>
      </c>
      <c r="AQ133">
        <v>-3.01933702062551e-05</v>
      </c>
      <c r="AR133">
        <v>117.015588663011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2.7</v>
      </c>
      <c r="CW133">
        <v>0.5</v>
      </c>
      <c r="CX133" t="s">
        <v>408</v>
      </c>
      <c r="CY133">
        <v>2</v>
      </c>
      <c r="CZ133" t="b">
        <v>1</v>
      </c>
      <c r="DA133">
        <v>1510789954.21429</v>
      </c>
      <c r="DB133">
        <v>154.58425</v>
      </c>
      <c r="DC133">
        <v>133.588821428571</v>
      </c>
      <c r="DD133">
        <v>31.2025214285714</v>
      </c>
      <c r="DE133">
        <v>29.55275</v>
      </c>
      <c r="DF133">
        <v>149.694785714286</v>
      </c>
      <c r="DG133">
        <v>30.5408321428571</v>
      </c>
      <c r="DH133">
        <v>500.089142857143</v>
      </c>
      <c r="DI133">
        <v>90.8406571428571</v>
      </c>
      <c r="DJ133">
        <v>0.0999503428571429</v>
      </c>
      <c r="DK133">
        <v>34.1361857142857</v>
      </c>
      <c r="DL133">
        <v>35.0001678571429</v>
      </c>
      <c r="DM133">
        <v>999.9</v>
      </c>
      <c r="DN133">
        <v>0</v>
      </c>
      <c r="DO133">
        <v>0</v>
      </c>
      <c r="DP133">
        <v>10000.4660714286</v>
      </c>
      <c r="DQ133">
        <v>0</v>
      </c>
      <c r="DR133">
        <v>3.30984</v>
      </c>
      <c r="DS133">
        <v>20.9955714285714</v>
      </c>
      <c r="DT133">
        <v>159.56325</v>
      </c>
      <c r="DU133">
        <v>137.656857142857</v>
      </c>
      <c r="DV133">
        <v>1.64975357142857</v>
      </c>
      <c r="DW133">
        <v>133.588821428571</v>
      </c>
      <c r="DX133">
        <v>29.55275</v>
      </c>
      <c r="DY133">
        <v>2.83445714285714</v>
      </c>
      <c r="DZ133">
        <v>2.68459142857143</v>
      </c>
      <c r="EA133">
        <v>23.0861392857143</v>
      </c>
      <c r="EB133">
        <v>22.1911107142857</v>
      </c>
      <c r="EC133">
        <v>2000.00892857143</v>
      </c>
      <c r="ED133">
        <v>0.979995785714286</v>
      </c>
      <c r="EE133">
        <v>0.0200044214285714</v>
      </c>
      <c r="EF133">
        <v>0</v>
      </c>
      <c r="EG133">
        <v>2.19496785714286</v>
      </c>
      <c r="EH133">
        <v>0</v>
      </c>
      <c r="EI133">
        <v>5788.25285714286</v>
      </c>
      <c r="EJ133">
        <v>17300.2</v>
      </c>
      <c r="EK133">
        <v>40.241</v>
      </c>
      <c r="EL133">
        <v>40.3255</v>
      </c>
      <c r="EM133">
        <v>39.812</v>
      </c>
      <c r="EN133">
        <v>39.098</v>
      </c>
      <c r="EO133">
        <v>40</v>
      </c>
      <c r="EP133">
        <v>1959.99892857143</v>
      </c>
      <c r="EQ133">
        <v>40.01</v>
      </c>
      <c r="ER133">
        <v>0</v>
      </c>
      <c r="ES133">
        <v>1678813565</v>
      </c>
      <c r="ET133">
        <v>0</v>
      </c>
      <c r="EU133">
        <v>2.2052</v>
      </c>
      <c r="EV133">
        <v>0.661976059557776</v>
      </c>
      <c r="EW133">
        <v>101.637264808066</v>
      </c>
      <c r="EX133">
        <v>5788.19346153846</v>
      </c>
      <c r="EY133">
        <v>15</v>
      </c>
      <c r="EZ133">
        <v>0</v>
      </c>
      <c r="FA133" t="s">
        <v>409</v>
      </c>
      <c r="FB133">
        <v>1510781724.6</v>
      </c>
      <c r="FC133">
        <v>1510781718.6</v>
      </c>
      <c r="FD133">
        <v>0</v>
      </c>
      <c r="FE133">
        <v>0.193</v>
      </c>
      <c r="FF133">
        <v>0.167</v>
      </c>
      <c r="FG133">
        <v>6.707</v>
      </c>
      <c r="FH133">
        <v>0.869</v>
      </c>
      <c r="FI133">
        <v>420</v>
      </c>
      <c r="FJ133">
        <v>32</v>
      </c>
      <c r="FK133">
        <v>0.3</v>
      </c>
      <c r="FL133">
        <v>0.13</v>
      </c>
      <c r="FM133">
        <v>1.65473975</v>
      </c>
      <c r="FN133">
        <v>-0.117021500938089</v>
      </c>
      <c r="FO133">
        <v>0.0112968131540492</v>
      </c>
      <c r="FP133">
        <v>1</v>
      </c>
      <c r="FQ133">
        <v>1</v>
      </c>
      <c r="FR133">
        <v>1</v>
      </c>
      <c r="FS133" t="s">
        <v>410</v>
      </c>
      <c r="FT133">
        <v>2.97124</v>
      </c>
      <c r="FU133">
        <v>2.7539</v>
      </c>
      <c r="FV133">
        <v>0.0320653</v>
      </c>
      <c r="FW133">
        <v>0.0281118</v>
      </c>
      <c r="FX133">
        <v>0.123626</v>
      </c>
      <c r="FY133">
        <v>0.120154</v>
      </c>
      <c r="FZ133">
        <v>37560.6</v>
      </c>
      <c r="GA133">
        <v>41067.5</v>
      </c>
      <c r="GB133">
        <v>35177.8</v>
      </c>
      <c r="GC133">
        <v>38335.6</v>
      </c>
      <c r="GD133">
        <v>43681.9</v>
      </c>
      <c r="GE133">
        <v>48702.7</v>
      </c>
      <c r="GF133">
        <v>54966.9</v>
      </c>
      <c r="GG133">
        <v>61478.6</v>
      </c>
      <c r="GH133">
        <v>1.9593</v>
      </c>
      <c r="GI133">
        <v>1.8101</v>
      </c>
      <c r="GJ133">
        <v>0.190921</v>
      </c>
      <c r="GK133">
        <v>0</v>
      </c>
      <c r="GL133">
        <v>31.9128</v>
      </c>
      <c r="GM133">
        <v>999.9</v>
      </c>
      <c r="GN133">
        <v>54.175</v>
      </c>
      <c r="GO133">
        <v>32.72</v>
      </c>
      <c r="GP133">
        <v>29.6573</v>
      </c>
      <c r="GQ133">
        <v>60.1102</v>
      </c>
      <c r="GR133">
        <v>47.9808</v>
      </c>
      <c r="GS133">
        <v>1</v>
      </c>
      <c r="GT133">
        <v>0.123247</v>
      </c>
      <c r="GU133">
        <v>-2.39204</v>
      </c>
      <c r="GV133">
        <v>20.0973</v>
      </c>
      <c r="GW133">
        <v>5.19722</v>
      </c>
      <c r="GX133">
        <v>12.0044</v>
      </c>
      <c r="GY133">
        <v>4.9751</v>
      </c>
      <c r="GZ133">
        <v>3.2938</v>
      </c>
      <c r="HA133">
        <v>9999</v>
      </c>
      <c r="HB133">
        <v>9999</v>
      </c>
      <c r="HC133">
        <v>9999</v>
      </c>
      <c r="HD133">
        <v>999.9</v>
      </c>
      <c r="HE133">
        <v>1.86356</v>
      </c>
      <c r="HF133">
        <v>1.86844</v>
      </c>
      <c r="HG133">
        <v>1.86815</v>
      </c>
      <c r="HH133">
        <v>1.86935</v>
      </c>
      <c r="HI133">
        <v>1.87012</v>
      </c>
      <c r="HJ133">
        <v>1.86619</v>
      </c>
      <c r="HK133">
        <v>1.86723</v>
      </c>
      <c r="HL133">
        <v>1.86859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4.736</v>
      </c>
      <c r="IA133">
        <v>0.6617</v>
      </c>
      <c r="IB133">
        <v>4.00718980108695</v>
      </c>
      <c r="IC133">
        <v>0.0057595372652325</v>
      </c>
      <c r="ID133">
        <v>9.86007892650461e-07</v>
      </c>
      <c r="IE133">
        <v>-6.54605500343952e-10</v>
      </c>
      <c r="IF133">
        <v>0.661683471666172</v>
      </c>
      <c r="IG133">
        <v>0</v>
      </c>
      <c r="IH133">
        <v>0</v>
      </c>
      <c r="II133">
        <v>0</v>
      </c>
      <c r="IJ133">
        <v>-3</v>
      </c>
      <c r="IK133">
        <v>1614</v>
      </c>
      <c r="IL133">
        <v>1</v>
      </c>
      <c r="IM133">
        <v>27</v>
      </c>
      <c r="IN133">
        <v>137.3</v>
      </c>
      <c r="IO133">
        <v>137.4</v>
      </c>
      <c r="IP133">
        <v>0.355225</v>
      </c>
      <c r="IQ133">
        <v>2.65991</v>
      </c>
      <c r="IR133">
        <v>1.54785</v>
      </c>
      <c r="IS133">
        <v>2.30225</v>
      </c>
      <c r="IT133">
        <v>1.34644</v>
      </c>
      <c r="IU133">
        <v>2.47437</v>
      </c>
      <c r="IV133">
        <v>38.575</v>
      </c>
      <c r="IW133">
        <v>24.0175</v>
      </c>
      <c r="IX133">
        <v>18</v>
      </c>
      <c r="IY133">
        <v>501.537</v>
      </c>
      <c r="IZ133">
        <v>404.982</v>
      </c>
      <c r="JA133">
        <v>34.1995</v>
      </c>
      <c r="JB133">
        <v>28.9741</v>
      </c>
      <c r="JC133">
        <v>30.0004</v>
      </c>
      <c r="JD133">
        <v>28.6731</v>
      </c>
      <c r="JE133">
        <v>28.5849</v>
      </c>
      <c r="JF133">
        <v>7.09281</v>
      </c>
      <c r="JG133">
        <v>0</v>
      </c>
      <c r="JH133">
        <v>100</v>
      </c>
      <c r="JI133">
        <v>34.4157</v>
      </c>
      <c r="JJ133">
        <v>83.6649</v>
      </c>
      <c r="JK133">
        <v>30.6832</v>
      </c>
      <c r="JL133">
        <v>101.981</v>
      </c>
      <c r="JM133">
        <v>102.339</v>
      </c>
    </row>
    <row r="134" spans="1:273">
      <c r="A134">
        <v>118</v>
      </c>
      <c r="B134">
        <v>1510789967</v>
      </c>
      <c r="C134">
        <v>1246.40000009537</v>
      </c>
      <c r="D134" t="s">
        <v>647</v>
      </c>
      <c r="E134" t="s">
        <v>648</v>
      </c>
      <c r="F134">
        <v>5</v>
      </c>
      <c r="G134" t="s">
        <v>405</v>
      </c>
      <c r="H134" t="s">
        <v>406</v>
      </c>
      <c r="I134">
        <v>1510789959.5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102.954258098944</v>
      </c>
      <c r="AK134">
        <v>117.617290909091</v>
      </c>
      <c r="AL134">
        <v>-3.41063865168388</v>
      </c>
      <c r="AM134">
        <v>64.1108677016949</v>
      </c>
      <c r="AN134">
        <f>(AP134 - AO134 + DI134*1E3/(8.314*(DK134+273.15)) * AR134/DH134 * AQ134) * DH134/(100*CV134) * 1000/(1000 - AP134)</f>
        <v>0</v>
      </c>
      <c r="AO134">
        <v>29.5547691525327</v>
      </c>
      <c r="AP134">
        <v>31.1901793939394</v>
      </c>
      <c r="AQ134">
        <v>-1.4262028172131e-07</v>
      </c>
      <c r="AR134">
        <v>117.015588663011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2.7</v>
      </c>
      <c r="CW134">
        <v>0.5</v>
      </c>
      <c r="CX134" t="s">
        <v>408</v>
      </c>
      <c r="CY134">
        <v>2</v>
      </c>
      <c r="CZ134" t="b">
        <v>1</v>
      </c>
      <c r="DA134">
        <v>1510789959.5</v>
      </c>
      <c r="DB134">
        <v>137.073074074074</v>
      </c>
      <c r="DC134">
        <v>115.911681481481</v>
      </c>
      <c r="DD134">
        <v>31.1950296296296</v>
      </c>
      <c r="DE134">
        <v>29.5533037037037</v>
      </c>
      <c r="DF134">
        <v>132.288074074074</v>
      </c>
      <c r="DG134">
        <v>30.5333407407407</v>
      </c>
      <c r="DH134">
        <v>500.087333333333</v>
      </c>
      <c r="DI134">
        <v>90.8405888888889</v>
      </c>
      <c r="DJ134">
        <v>0.0999826037037037</v>
      </c>
      <c r="DK134">
        <v>34.1362925925926</v>
      </c>
      <c r="DL134">
        <v>35.0035074074074</v>
      </c>
      <c r="DM134">
        <v>999.9</v>
      </c>
      <c r="DN134">
        <v>0</v>
      </c>
      <c r="DO134">
        <v>0</v>
      </c>
      <c r="DP134">
        <v>10000.3440740741</v>
      </c>
      <c r="DQ134">
        <v>0</v>
      </c>
      <c r="DR134">
        <v>3.30984</v>
      </c>
      <c r="DS134">
        <v>21.1615</v>
      </c>
      <c r="DT134">
        <v>141.486888888889</v>
      </c>
      <c r="DU134">
        <v>119.441507407407</v>
      </c>
      <c r="DV134">
        <v>1.64171259259259</v>
      </c>
      <c r="DW134">
        <v>115.911681481481</v>
      </c>
      <c r="DX134">
        <v>29.5533037037037</v>
      </c>
      <c r="DY134">
        <v>2.83377407407407</v>
      </c>
      <c r="DZ134">
        <v>2.68463962962963</v>
      </c>
      <c r="EA134">
        <v>23.0821592592593</v>
      </c>
      <c r="EB134">
        <v>22.1914037037037</v>
      </c>
      <c r="EC134">
        <v>1999.99333333333</v>
      </c>
      <c r="ED134">
        <v>0.979995777777778</v>
      </c>
      <c r="EE134">
        <v>0.0200044296296296</v>
      </c>
      <c r="EF134">
        <v>0</v>
      </c>
      <c r="EG134">
        <v>2.22882222222222</v>
      </c>
      <c r="EH134">
        <v>0</v>
      </c>
      <c r="EI134">
        <v>5797.32074074074</v>
      </c>
      <c r="EJ134">
        <v>17300.0740740741</v>
      </c>
      <c r="EK134">
        <v>40.25</v>
      </c>
      <c r="EL134">
        <v>40.326</v>
      </c>
      <c r="EM134">
        <v>39.812</v>
      </c>
      <c r="EN134">
        <v>39.1133333333333</v>
      </c>
      <c r="EO134">
        <v>40</v>
      </c>
      <c r="EP134">
        <v>1959.98333333333</v>
      </c>
      <c r="EQ134">
        <v>40.01</v>
      </c>
      <c r="ER134">
        <v>0</v>
      </c>
      <c r="ES134">
        <v>1678813570.4</v>
      </c>
      <c r="ET134">
        <v>0</v>
      </c>
      <c r="EU134">
        <v>2.21526</v>
      </c>
      <c r="EV134">
        <v>0.131361533869965</v>
      </c>
      <c r="EW134">
        <v>102.504615231842</v>
      </c>
      <c r="EX134">
        <v>5798.0152</v>
      </c>
      <c r="EY134">
        <v>15</v>
      </c>
      <c r="EZ134">
        <v>0</v>
      </c>
      <c r="FA134" t="s">
        <v>409</v>
      </c>
      <c r="FB134">
        <v>1510781724.6</v>
      </c>
      <c r="FC134">
        <v>1510781718.6</v>
      </c>
      <c r="FD134">
        <v>0</v>
      </c>
      <c r="FE134">
        <v>0.193</v>
      </c>
      <c r="FF134">
        <v>0.167</v>
      </c>
      <c r="FG134">
        <v>6.707</v>
      </c>
      <c r="FH134">
        <v>0.869</v>
      </c>
      <c r="FI134">
        <v>420</v>
      </c>
      <c r="FJ134">
        <v>32</v>
      </c>
      <c r="FK134">
        <v>0.3</v>
      </c>
      <c r="FL134">
        <v>0.13</v>
      </c>
      <c r="FM134">
        <v>1.6462105</v>
      </c>
      <c r="FN134">
        <v>-0.0922554596622908</v>
      </c>
      <c r="FO134">
        <v>0.00901547778822619</v>
      </c>
      <c r="FP134">
        <v>1</v>
      </c>
      <c r="FQ134">
        <v>1</v>
      </c>
      <c r="FR134">
        <v>1</v>
      </c>
      <c r="FS134" t="s">
        <v>410</v>
      </c>
      <c r="FT134">
        <v>2.97126</v>
      </c>
      <c r="FU134">
        <v>2.75394</v>
      </c>
      <c r="FV134">
        <v>0.0280371</v>
      </c>
      <c r="FW134">
        <v>0.0239524</v>
      </c>
      <c r="FX134">
        <v>0.123622</v>
      </c>
      <c r="FY134">
        <v>0.120155</v>
      </c>
      <c r="FZ134">
        <v>37716.8</v>
      </c>
      <c r="GA134">
        <v>41243</v>
      </c>
      <c r="GB134">
        <v>35177.8</v>
      </c>
      <c r="GC134">
        <v>38335.5</v>
      </c>
      <c r="GD134">
        <v>43682.1</v>
      </c>
      <c r="GE134">
        <v>48702.6</v>
      </c>
      <c r="GF134">
        <v>54967</v>
      </c>
      <c r="GG134">
        <v>61478.6</v>
      </c>
      <c r="GH134">
        <v>1.95942</v>
      </c>
      <c r="GI134">
        <v>1.81015</v>
      </c>
      <c r="GJ134">
        <v>0.191368</v>
      </c>
      <c r="GK134">
        <v>0</v>
      </c>
      <c r="GL134">
        <v>31.9199</v>
      </c>
      <c r="GM134">
        <v>999.9</v>
      </c>
      <c r="GN134">
        <v>54.151</v>
      </c>
      <c r="GO134">
        <v>32.72</v>
      </c>
      <c r="GP134">
        <v>29.6452</v>
      </c>
      <c r="GQ134">
        <v>60.1502</v>
      </c>
      <c r="GR134">
        <v>48.0489</v>
      </c>
      <c r="GS134">
        <v>1</v>
      </c>
      <c r="GT134">
        <v>0.124426</v>
      </c>
      <c r="GU134">
        <v>-2.29283</v>
      </c>
      <c r="GV134">
        <v>20.0992</v>
      </c>
      <c r="GW134">
        <v>5.19767</v>
      </c>
      <c r="GX134">
        <v>12.0044</v>
      </c>
      <c r="GY134">
        <v>4.97535</v>
      </c>
      <c r="GZ134">
        <v>3.29398</v>
      </c>
      <c r="HA134">
        <v>9999</v>
      </c>
      <c r="HB134">
        <v>9999</v>
      </c>
      <c r="HC134">
        <v>9999</v>
      </c>
      <c r="HD134">
        <v>999.9</v>
      </c>
      <c r="HE134">
        <v>1.86357</v>
      </c>
      <c r="HF134">
        <v>1.86844</v>
      </c>
      <c r="HG134">
        <v>1.8682</v>
      </c>
      <c r="HH134">
        <v>1.86935</v>
      </c>
      <c r="HI134">
        <v>1.87012</v>
      </c>
      <c r="HJ134">
        <v>1.86619</v>
      </c>
      <c r="HK134">
        <v>1.86724</v>
      </c>
      <c r="HL134">
        <v>1.86859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4.638</v>
      </c>
      <c r="IA134">
        <v>0.6616</v>
      </c>
      <c r="IB134">
        <v>4.00718980108695</v>
      </c>
      <c r="IC134">
        <v>0.0057595372652325</v>
      </c>
      <c r="ID134">
        <v>9.86007892650461e-07</v>
      </c>
      <c r="IE134">
        <v>-6.54605500343952e-10</v>
      </c>
      <c r="IF134">
        <v>0.661683471666172</v>
      </c>
      <c r="IG134">
        <v>0</v>
      </c>
      <c r="IH134">
        <v>0</v>
      </c>
      <c r="II134">
        <v>0</v>
      </c>
      <c r="IJ134">
        <v>-3</v>
      </c>
      <c r="IK134">
        <v>1614</v>
      </c>
      <c r="IL134">
        <v>1</v>
      </c>
      <c r="IM134">
        <v>27</v>
      </c>
      <c r="IN134">
        <v>137.4</v>
      </c>
      <c r="IO134">
        <v>137.5</v>
      </c>
      <c r="IP134">
        <v>0.317383</v>
      </c>
      <c r="IQ134">
        <v>2.66724</v>
      </c>
      <c r="IR134">
        <v>1.54785</v>
      </c>
      <c r="IS134">
        <v>2.30225</v>
      </c>
      <c r="IT134">
        <v>1.34644</v>
      </c>
      <c r="IU134">
        <v>2.47192</v>
      </c>
      <c r="IV134">
        <v>38.575</v>
      </c>
      <c r="IW134">
        <v>24.0262</v>
      </c>
      <c r="IX134">
        <v>18</v>
      </c>
      <c r="IY134">
        <v>501.657</v>
      </c>
      <c r="IZ134">
        <v>405.04</v>
      </c>
      <c r="JA134">
        <v>34.4037</v>
      </c>
      <c r="JB134">
        <v>28.9747</v>
      </c>
      <c r="JC134">
        <v>30.0007</v>
      </c>
      <c r="JD134">
        <v>28.6774</v>
      </c>
      <c r="JE134">
        <v>28.5891</v>
      </c>
      <c r="JF134">
        <v>6.38755</v>
      </c>
      <c r="JG134">
        <v>0</v>
      </c>
      <c r="JH134">
        <v>100</v>
      </c>
      <c r="JI134">
        <v>34.3685</v>
      </c>
      <c r="JJ134">
        <v>63.5447</v>
      </c>
      <c r="JK134">
        <v>30.6832</v>
      </c>
      <c r="JL134">
        <v>101.981</v>
      </c>
      <c r="JM134">
        <v>102.339</v>
      </c>
    </row>
    <row r="135" spans="1:273">
      <c r="A135">
        <v>119</v>
      </c>
      <c r="B135">
        <v>1510789972</v>
      </c>
      <c r="C135">
        <v>1251.40000009537</v>
      </c>
      <c r="D135" t="s">
        <v>649</v>
      </c>
      <c r="E135" t="s">
        <v>650</v>
      </c>
      <c r="F135">
        <v>5</v>
      </c>
      <c r="G135" t="s">
        <v>405</v>
      </c>
      <c r="H135" t="s">
        <v>406</v>
      </c>
      <c r="I135">
        <v>1510789964.21429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85.7863941491894</v>
      </c>
      <c r="AK135">
        <v>100.60856969697</v>
      </c>
      <c r="AL135">
        <v>-3.40243750374224</v>
      </c>
      <c r="AM135">
        <v>64.1108677016949</v>
      </c>
      <c r="AN135">
        <f>(AP135 - AO135 + DI135*1E3/(8.314*(DK135+273.15)) * AR135/DH135 * AQ135) * DH135/(100*CV135) * 1000/(1000 - AP135)</f>
        <v>0</v>
      </c>
      <c r="AO135">
        <v>29.5549364594512</v>
      </c>
      <c r="AP135">
        <v>31.1929793939394</v>
      </c>
      <c r="AQ135">
        <v>5.49027792364132e-06</v>
      </c>
      <c r="AR135">
        <v>117.015588663011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2.7</v>
      </c>
      <c r="CW135">
        <v>0.5</v>
      </c>
      <c r="CX135" t="s">
        <v>408</v>
      </c>
      <c r="CY135">
        <v>2</v>
      </c>
      <c r="CZ135" t="b">
        <v>1</v>
      </c>
      <c r="DA135">
        <v>1510789964.21429</v>
      </c>
      <c r="DB135">
        <v>121.506564285714</v>
      </c>
      <c r="DC135">
        <v>100.181432142857</v>
      </c>
      <c r="DD135">
        <v>31.1922178571429</v>
      </c>
      <c r="DE135">
        <v>29.5541357142857</v>
      </c>
      <c r="DF135">
        <v>116.814096428571</v>
      </c>
      <c r="DG135">
        <v>30.5305321428571</v>
      </c>
      <c r="DH135">
        <v>500.082857142857</v>
      </c>
      <c r="DI135">
        <v>90.8403285714286</v>
      </c>
      <c r="DJ135">
        <v>0.100018089285714</v>
      </c>
      <c r="DK135">
        <v>34.1401357142857</v>
      </c>
      <c r="DL135">
        <v>35.0079285714286</v>
      </c>
      <c r="DM135">
        <v>999.9</v>
      </c>
      <c r="DN135">
        <v>0</v>
      </c>
      <c r="DO135">
        <v>0</v>
      </c>
      <c r="DP135">
        <v>10001.9871428571</v>
      </c>
      <c r="DQ135">
        <v>0</v>
      </c>
      <c r="DR135">
        <v>3.30984</v>
      </c>
      <c r="DS135">
        <v>21.3252821428571</v>
      </c>
      <c r="DT135">
        <v>125.41875</v>
      </c>
      <c r="DU135">
        <v>103.232317857143</v>
      </c>
      <c r="DV135">
        <v>1.6380725</v>
      </c>
      <c r="DW135">
        <v>100.181432142857</v>
      </c>
      <c r="DX135">
        <v>29.5541357142857</v>
      </c>
      <c r="DY135">
        <v>2.83351071428571</v>
      </c>
      <c r="DZ135">
        <v>2.6847075</v>
      </c>
      <c r="EA135">
        <v>23.0806285714286</v>
      </c>
      <c r="EB135">
        <v>22.1918214285714</v>
      </c>
      <c r="EC135">
        <v>1999.98357142857</v>
      </c>
      <c r="ED135">
        <v>0.979996</v>
      </c>
      <c r="EE135">
        <v>0.0200042</v>
      </c>
      <c r="EF135">
        <v>0</v>
      </c>
      <c r="EG135">
        <v>2.28189642857143</v>
      </c>
      <c r="EH135">
        <v>0</v>
      </c>
      <c r="EI135">
        <v>5805.30464285714</v>
      </c>
      <c r="EJ135">
        <v>17299.9928571429</v>
      </c>
      <c r="EK135">
        <v>40.25</v>
      </c>
      <c r="EL135">
        <v>40.32775</v>
      </c>
      <c r="EM135">
        <v>39.812</v>
      </c>
      <c r="EN135">
        <v>39.1205</v>
      </c>
      <c r="EO135">
        <v>40</v>
      </c>
      <c r="EP135">
        <v>1959.97357142857</v>
      </c>
      <c r="EQ135">
        <v>40.01</v>
      </c>
      <c r="ER135">
        <v>0</v>
      </c>
      <c r="ES135">
        <v>1678813575.2</v>
      </c>
      <c r="ET135">
        <v>0</v>
      </c>
      <c r="EU135">
        <v>2.237524</v>
      </c>
      <c r="EV135">
        <v>0.355769221146911</v>
      </c>
      <c r="EW135">
        <v>101.707692319003</v>
      </c>
      <c r="EX135">
        <v>5806.1532</v>
      </c>
      <c r="EY135">
        <v>15</v>
      </c>
      <c r="EZ135">
        <v>0</v>
      </c>
      <c r="FA135" t="s">
        <v>409</v>
      </c>
      <c r="FB135">
        <v>1510781724.6</v>
      </c>
      <c r="FC135">
        <v>1510781718.6</v>
      </c>
      <c r="FD135">
        <v>0</v>
      </c>
      <c r="FE135">
        <v>0.193</v>
      </c>
      <c r="FF135">
        <v>0.167</v>
      </c>
      <c r="FG135">
        <v>6.707</v>
      </c>
      <c r="FH135">
        <v>0.869</v>
      </c>
      <c r="FI135">
        <v>420</v>
      </c>
      <c r="FJ135">
        <v>32</v>
      </c>
      <c r="FK135">
        <v>0.3</v>
      </c>
      <c r="FL135">
        <v>0.13</v>
      </c>
      <c r="FM135">
        <v>1.641679</v>
      </c>
      <c r="FN135">
        <v>-0.0602652157598542</v>
      </c>
      <c r="FO135">
        <v>0.0064816212478052</v>
      </c>
      <c r="FP135">
        <v>1</v>
      </c>
      <c r="FQ135">
        <v>1</v>
      </c>
      <c r="FR135">
        <v>1</v>
      </c>
      <c r="FS135" t="s">
        <v>410</v>
      </c>
      <c r="FT135">
        <v>2.97126</v>
      </c>
      <c r="FU135">
        <v>2.75388</v>
      </c>
      <c r="FV135">
        <v>0.0239365</v>
      </c>
      <c r="FW135">
        <v>0.0196405</v>
      </c>
      <c r="FX135">
        <v>0.12363</v>
      </c>
      <c r="FY135">
        <v>0.120155</v>
      </c>
      <c r="FZ135">
        <v>37875.4</v>
      </c>
      <c r="GA135">
        <v>41424.4</v>
      </c>
      <c r="GB135">
        <v>35177.4</v>
      </c>
      <c r="GC135">
        <v>38334.8</v>
      </c>
      <c r="GD135">
        <v>43681.4</v>
      </c>
      <c r="GE135">
        <v>48701.7</v>
      </c>
      <c r="GF135">
        <v>54966.6</v>
      </c>
      <c r="GG135">
        <v>61477.7</v>
      </c>
      <c r="GH135">
        <v>1.9592</v>
      </c>
      <c r="GI135">
        <v>1.80992</v>
      </c>
      <c r="GJ135">
        <v>0.191033</v>
      </c>
      <c r="GK135">
        <v>0</v>
      </c>
      <c r="GL135">
        <v>31.9269</v>
      </c>
      <c r="GM135">
        <v>999.9</v>
      </c>
      <c r="GN135">
        <v>54.151</v>
      </c>
      <c r="GO135">
        <v>32.72</v>
      </c>
      <c r="GP135">
        <v>29.6452</v>
      </c>
      <c r="GQ135">
        <v>60.1902</v>
      </c>
      <c r="GR135">
        <v>47.8646</v>
      </c>
      <c r="GS135">
        <v>1</v>
      </c>
      <c r="GT135">
        <v>0.123806</v>
      </c>
      <c r="GU135">
        <v>-1.98346</v>
      </c>
      <c r="GV135">
        <v>20.1035</v>
      </c>
      <c r="GW135">
        <v>5.19782</v>
      </c>
      <c r="GX135">
        <v>12.0046</v>
      </c>
      <c r="GY135">
        <v>4.9752</v>
      </c>
      <c r="GZ135">
        <v>3.29393</v>
      </c>
      <c r="HA135">
        <v>9999</v>
      </c>
      <c r="HB135">
        <v>9999</v>
      </c>
      <c r="HC135">
        <v>9999</v>
      </c>
      <c r="HD135">
        <v>999.9</v>
      </c>
      <c r="HE135">
        <v>1.86356</v>
      </c>
      <c r="HF135">
        <v>1.86844</v>
      </c>
      <c r="HG135">
        <v>1.86819</v>
      </c>
      <c r="HH135">
        <v>1.86935</v>
      </c>
      <c r="HI135">
        <v>1.87012</v>
      </c>
      <c r="HJ135">
        <v>1.86619</v>
      </c>
      <c r="HK135">
        <v>1.86725</v>
      </c>
      <c r="HL135">
        <v>1.86859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4.541</v>
      </c>
      <c r="IA135">
        <v>0.6617</v>
      </c>
      <c r="IB135">
        <v>4.00718980108695</v>
      </c>
      <c r="IC135">
        <v>0.0057595372652325</v>
      </c>
      <c r="ID135">
        <v>9.86007892650461e-07</v>
      </c>
      <c r="IE135">
        <v>-6.54605500343952e-10</v>
      </c>
      <c r="IF135">
        <v>0.661683471666172</v>
      </c>
      <c r="IG135">
        <v>0</v>
      </c>
      <c r="IH135">
        <v>0</v>
      </c>
      <c r="II135">
        <v>0</v>
      </c>
      <c r="IJ135">
        <v>-3</v>
      </c>
      <c r="IK135">
        <v>1614</v>
      </c>
      <c r="IL135">
        <v>1</v>
      </c>
      <c r="IM135">
        <v>27</v>
      </c>
      <c r="IN135">
        <v>137.5</v>
      </c>
      <c r="IO135">
        <v>137.6</v>
      </c>
      <c r="IP135">
        <v>0.280762</v>
      </c>
      <c r="IQ135">
        <v>2.67822</v>
      </c>
      <c r="IR135">
        <v>1.54785</v>
      </c>
      <c r="IS135">
        <v>2.30225</v>
      </c>
      <c r="IT135">
        <v>1.34644</v>
      </c>
      <c r="IU135">
        <v>2.43286</v>
      </c>
      <c r="IV135">
        <v>38.575</v>
      </c>
      <c r="IW135">
        <v>24.0262</v>
      </c>
      <c r="IX135">
        <v>18</v>
      </c>
      <c r="IY135">
        <v>501.534</v>
      </c>
      <c r="IZ135">
        <v>404.934</v>
      </c>
      <c r="JA135">
        <v>34.4007</v>
      </c>
      <c r="JB135">
        <v>28.9766</v>
      </c>
      <c r="JC135">
        <v>29.9999</v>
      </c>
      <c r="JD135">
        <v>28.6804</v>
      </c>
      <c r="JE135">
        <v>28.5921</v>
      </c>
      <c r="JF135">
        <v>5.6023</v>
      </c>
      <c r="JG135">
        <v>0</v>
      </c>
      <c r="JH135">
        <v>100</v>
      </c>
      <c r="JI135">
        <v>34.3515</v>
      </c>
      <c r="JJ135">
        <v>50.1185</v>
      </c>
      <c r="JK135">
        <v>30.6832</v>
      </c>
      <c r="JL135">
        <v>101.98</v>
      </c>
      <c r="JM135">
        <v>102.337</v>
      </c>
    </row>
    <row r="136" spans="1:273">
      <c r="A136">
        <v>120</v>
      </c>
      <c r="B136">
        <v>1510789977</v>
      </c>
      <c r="C136">
        <v>1256.40000009537</v>
      </c>
      <c r="D136" t="s">
        <v>651</v>
      </c>
      <c r="E136" t="s">
        <v>652</v>
      </c>
      <c r="F136">
        <v>5</v>
      </c>
      <c r="G136" t="s">
        <v>405</v>
      </c>
      <c r="H136" t="s">
        <v>406</v>
      </c>
      <c r="I136">
        <v>1510789969.5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68.4043883688561</v>
      </c>
      <c r="AK136">
        <v>83.4886412121212</v>
      </c>
      <c r="AL136">
        <v>-3.4295855222341</v>
      </c>
      <c r="AM136">
        <v>64.1108677016949</v>
      </c>
      <c r="AN136">
        <f>(AP136 - AO136 + DI136*1E3/(8.314*(DK136+273.15)) * AR136/DH136 * AQ136) * DH136/(100*CV136) * 1000/(1000 - AP136)</f>
        <v>0</v>
      </c>
      <c r="AO136">
        <v>29.5536942921546</v>
      </c>
      <c r="AP136">
        <v>31.1856054545454</v>
      </c>
      <c r="AQ136">
        <v>-3.41007974554233e-05</v>
      </c>
      <c r="AR136">
        <v>117.015588663011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2.7</v>
      </c>
      <c r="CW136">
        <v>0.5</v>
      </c>
      <c r="CX136" t="s">
        <v>408</v>
      </c>
      <c r="CY136">
        <v>2</v>
      </c>
      <c r="CZ136" t="b">
        <v>1</v>
      </c>
      <c r="DA136">
        <v>1510789969.5</v>
      </c>
      <c r="DB136">
        <v>104.051444444444</v>
      </c>
      <c r="DC136">
        <v>82.4721148148148</v>
      </c>
      <c r="DD136">
        <v>31.1905</v>
      </c>
      <c r="DE136">
        <v>29.5544666666667</v>
      </c>
      <c r="DF136">
        <v>99.4622148148148</v>
      </c>
      <c r="DG136">
        <v>30.5288074074074</v>
      </c>
      <c r="DH136">
        <v>500.082703703704</v>
      </c>
      <c r="DI136">
        <v>90.8405296296296</v>
      </c>
      <c r="DJ136">
        <v>0.0999848592592592</v>
      </c>
      <c r="DK136">
        <v>34.1465222222222</v>
      </c>
      <c r="DL136">
        <v>35.0188666666667</v>
      </c>
      <c r="DM136">
        <v>999.9</v>
      </c>
      <c r="DN136">
        <v>0</v>
      </c>
      <c r="DO136">
        <v>0</v>
      </c>
      <c r="DP136">
        <v>10003.0514814815</v>
      </c>
      <c r="DQ136">
        <v>0</v>
      </c>
      <c r="DR136">
        <v>3.30585666666667</v>
      </c>
      <c r="DS136">
        <v>21.5793814814815</v>
      </c>
      <c r="DT136">
        <v>107.401362962963</v>
      </c>
      <c r="DU136">
        <v>84.9837851851852</v>
      </c>
      <c r="DV136">
        <v>1.63601925925926</v>
      </c>
      <c r="DW136">
        <v>82.4721148148148</v>
      </c>
      <c r="DX136">
        <v>29.5544666666667</v>
      </c>
      <c r="DY136">
        <v>2.83336074074074</v>
      </c>
      <c r="DZ136">
        <v>2.68474407407407</v>
      </c>
      <c r="EA136">
        <v>23.0797555555556</v>
      </c>
      <c r="EB136">
        <v>22.1920481481481</v>
      </c>
      <c r="EC136">
        <v>1999.99777777778</v>
      </c>
      <c r="ED136">
        <v>0.979996111111111</v>
      </c>
      <c r="EE136">
        <v>0.0200040814814815</v>
      </c>
      <c r="EF136">
        <v>0</v>
      </c>
      <c r="EG136">
        <v>2.27925555555556</v>
      </c>
      <c r="EH136">
        <v>0</v>
      </c>
      <c r="EI136">
        <v>5814.36666666667</v>
      </c>
      <c r="EJ136">
        <v>17300.1222222222</v>
      </c>
      <c r="EK136">
        <v>40.25</v>
      </c>
      <c r="EL136">
        <v>40.34</v>
      </c>
      <c r="EM136">
        <v>39.812</v>
      </c>
      <c r="EN136">
        <v>39.125</v>
      </c>
      <c r="EO136">
        <v>40</v>
      </c>
      <c r="EP136">
        <v>1959.98777777778</v>
      </c>
      <c r="EQ136">
        <v>40.01</v>
      </c>
      <c r="ER136">
        <v>0</v>
      </c>
      <c r="ES136">
        <v>1678813580</v>
      </c>
      <c r="ET136">
        <v>0</v>
      </c>
      <c r="EU136">
        <v>2.243732</v>
      </c>
      <c r="EV136">
        <v>0.444930767436721</v>
      </c>
      <c r="EW136">
        <v>101.629230624482</v>
      </c>
      <c r="EX136">
        <v>5814.412</v>
      </c>
      <c r="EY136">
        <v>15</v>
      </c>
      <c r="EZ136">
        <v>0</v>
      </c>
      <c r="FA136" t="s">
        <v>409</v>
      </c>
      <c r="FB136">
        <v>1510781724.6</v>
      </c>
      <c r="FC136">
        <v>1510781718.6</v>
      </c>
      <c r="FD136">
        <v>0</v>
      </c>
      <c r="FE136">
        <v>0.193</v>
      </c>
      <c r="FF136">
        <v>0.167</v>
      </c>
      <c r="FG136">
        <v>6.707</v>
      </c>
      <c r="FH136">
        <v>0.869</v>
      </c>
      <c r="FI136">
        <v>420</v>
      </c>
      <c r="FJ136">
        <v>32</v>
      </c>
      <c r="FK136">
        <v>0.3</v>
      </c>
      <c r="FL136">
        <v>0.13</v>
      </c>
      <c r="FM136">
        <v>1.63716975</v>
      </c>
      <c r="FN136">
        <v>-0.0194828893058208</v>
      </c>
      <c r="FO136">
        <v>0.00257802394044352</v>
      </c>
      <c r="FP136">
        <v>1</v>
      </c>
      <c r="FQ136">
        <v>1</v>
      </c>
      <c r="FR136">
        <v>1</v>
      </c>
      <c r="FS136" t="s">
        <v>410</v>
      </c>
      <c r="FT136">
        <v>2.97093</v>
      </c>
      <c r="FU136">
        <v>2.75401</v>
      </c>
      <c r="FV136">
        <v>0.0197368</v>
      </c>
      <c r="FW136">
        <v>0.0152729</v>
      </c>
      <c r="FX136">
        <v>0.123609</v>
      </c>
      <c r="FY136">
        <v>0.120149</v>
      </c>
      <c r="FZ136">
        <v>38038.5</v>
      </c>
      <c r="GA136">
        <v>41609</v>
      </c>
      <c r="GB136">
        <v>35177.7</v>
      </c>
      <c r="GC136">
        <v>38335.1</v>
      </c>
      <c r="GD136">
        <v>43682.6</v>
      </c>
      <c r="GE136">
        <v>48701.9</v>
      </c>
      <c r="GF136">
        <v>54966.9</v>
      </c>
      <c r="GG136">
        <v>61477.7</v>
      </c>
      <c r="GH136">
        <v>1.95917</v>
      </c>
      <c r="GI136">
        <v>1.81012</v>
      </c>
      <c r="GJ136">
        <v>0.191666</v>
      </c>
      <c r="GK136">
        <v>0</v>
      </c>
      <c r="GL136">
        <v>31.9339</v>
      </c>
      <c r="GM136">
        <v>999.9</v>
      </c>
      <c r="GN136">
        <v>54.151</v>
      </c>
      <c r="GO136">
        <v>32.73</v>
      </c>
      <c r="GP136">
        <v>29.6575</v>
      </c>
      <c r="GQ136">
        <v>60.3802</v>
      </c>
      <c r="GR136">
        <v>48.0529</v>
      </c>
      <c r="GS136">
        <v>1</v>
      </c>
      <c r="GT136">
        <v>0.123514</v>
      </c>
      <c r="GU136">
        <v>-1.88627</v>
      </c>
      <c r="GV136">
        <v>20.1046</v>
      </c>
      <c r="GW136">
        <v>5.19767</v>
      </c>
      <c r="GX136">
        <v>12.0049</v>
      </c>
      <c r="GY136">
        <v>4.9751</v>
      </c>
      <c r="GZ136">
        <v>3.29388</v>
      </c>
      <c r="HA136">
        <v>9999</v>
      </c>
      <c r="HB136">
        <v>9999</v>
      </c>
      <c r="HC136">
        <v>9999</v>
      </c>
      <c r="HD136">
        <v>999.9</v>
      </c>
      <c r="HE136">
        <v>1.86356</v>
      </c>
      <c r="HF136">
        <v>1.86844</v>
      </c>
      <c r="HG136">
        <v>1.86819</v>
      </c>
      <c r="HH136">
        <v>1.86935</v>
      </c>
      <c r="HI136">
        <v>1.87012</v>
      </c>
      <c r="HJ136">
        <v>1.86618</v>
      </c>
      <c r="HK136">
        <v>1.86723</v>
      </c>
      <c r="HL136">
        <v>1.86859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4.443</v>
      </c>
      <c r="IA136">
        <v>0.6617</v>
      </c>
      <c r="IB136">
        <v>4.00718980108695</v>
      </c>
      <c r="IC136">
        <v>0.0057595372652325</v>
      </c>
      <c r="ID136">
        <v>9.86007892650461e-07</v>
      </c>
      <c r="IE136">
        <v>-6.54605500343952e-10</v>
      </c>
      <c r="IF136">
        <v>0.661683471666172</v>
      </c>
      <c r="IG136">
        <v>0</v>
      </c>
      <c r="IH136">
        <v>0</v>
      </c>
      <c r="II136">
        <v>0</v>
      </c>
      <c r="IJ136">
        <v>-3</v>
      </c>
      <c r="IK136">
        <v>1614</v>
      </c>
      <c r="IL136">
        <v>1</v>
      </c>
      <c r="IM136">
        <v>27</v>
      </c>
      <c r="IN136">
        <v>137.5</v>
      </c>
      <c r="IO136">
        <v>137.6</v>
      </c>
      <c r="IP136">
        <v>0.245361</v>
      </c>
      <c r="IQ136">
        <v>2.68555</v>
      </c>
      <c r="IR136">
        <v>1.54785</v>
      </c>
      <c r="IS136">
        <v>2.30225</v>
      </c>
      <c r="IT136">
        <v>1.34644</v>
      </c>
      <c r="IU136">
        <v>2.43042</v>
      </c>
      <c r="IV136">
        <v>38.5995</v>
      </c>
      <c r="IW136">
        <v>24.0262</v>
      </c>
      <c r="IX136">
        <v>18</v>
      </c>
      <c r="IY136">
        <v>501.55</v>
      </c>
      <c r="IZ136">
        <v>405.072</v>
      </c>
      <c r="JA136">
        <v>34.3696</v>
      </c>
      <c r="JB136">
        <v>28.9785</v>
      </c>
      <c r="JC136">
        <v>29.9999</v>
      </c>
      <c r="JD136">
        <v>28.6841</v>
      </c>
      <c r="JE136">
        <v>28.5958</v>
      </c>
      <c r="JF136">
        <v>4.89999</v>
      </c>
      <c r="JG136">
        <v>0</v>
      </c>
      <c r="JH136">
        <v>100</v>
      </c>
      <c r="JI136">
        <v>34.3288</v>
      </c>
      <c r="JJ136">
        <v>36.6447</v>
      </c>
      <c r="JK136">
        <v>30.6832</v>
      </c>
      <c r="JL136">
        <v>101.981</v>
      </c>
      <c r="JM136">
        <v>102.337</v>
      </c>
    </row>
    <row r="137" spans="1:273">
      <c r="A137">
        <v>121</v>
      </c>
      <c r="B137">
        <v>1510790074</v>
      </c>
      <c r="C137">
        <v>1353.40000009537</v>
      </c>
      <c r="D137" t="s">
        <v>653</v>
      </c>
      <c r="E137" t="s">
        <v>654</v>
      </c>
      <c r="F137">
        <v>5</v>
      </c>
      <c r="G137" t="s">
        <v>405</v>
      </c>
      <c r="H137" t="s">
        <v>406</v>
      </c>
      <c r="I137">
        <v>1510790066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432.83603368032</v>
      </c>
      <c r="AK137">
        <v>429.129103030303</v>
      </c>
      <c r="AL137">
        <v>0.000614004814807249</v>
      </c>
      <c r="AM137">
        <v>64.1108677016949</v>
      </c>
      <c r="AN137">
        <f>(AP137 - AO137 + DI137*1E3/(8.314*(DK137+273.15)) * AR137/DH137 * AQ137) * DH137/(100*CV137) * 1000/(1000 - AP137)</f>
        <v>0</v>
      </c>
      <c r="AO137">
        <v>29.5334137029112</v>
      </c>
      <c r="AP137">
        <v>31.1707072727273</v>
      </c>
      <c r="AQ137">
        <v>-1.93537822813384e-05</v>
      </c>
      <c r="AR137">
        <v>117.015588663011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2.7</v>
      </c>
      <c r="CW137">
        <v>0.5</v>
      </c>
      <c r="CX137" t="s">
        <v>408</v>
      </c>
      <c r="CY137">
        <v>2</v>
      </c>
      <c r="CZ137" t="b">
        <v>1</v>
      </c>
      <c r="DA137">
        <v>1510790066</v>
      </c>
      <c r="DB137">
        <v>415.723774193548</v>
      </c>
      <c r="DC137">
        <v>419.999967741935</v>
      </c>
      <c r="DD137">
        <v>31.1875</v>
      </c>
      <c r="DE137">
        <v>29.5361225806452</v>
      </c>
      <c r="DF137">
        <v>409.239290322581</v>
      </c>
      <c r="DG137">
        <v>30.5258096774194</v>
      </c>
      <c r="DH137">
        <v>500.086161290323</v>
      </c>
      <c r="DI137">
        <v>90.8435548387097</v>
      </c>
      <c r="DJ137">
        <v>0.0999587161290322</v>
      </c>
      <c r="DK137">
        <v>34.1403838709677</v>
      </c>
      <c r="DL137">
        <v>34.9568709677419</v>
      </c>
      <c r="DM137">
        <v>999.9</v>
      </c>
      <c r="DN137">
        <v>0</v>
      </c>
      <c r="DO137">
        <v>0</v>
      </c>
      <c r="DP137">
        <v>10000.7587096774</v>
      </c>
      <c r="DQ137">
        <v>0</v>
      </c>
      <c r="DR137">
        <v>3.30984</v>
      </c>
      <c r="DS137">
        <v>-4.27614258064516</v>
      </c>
      <c r="DT137">
        <v>429.106612903226</v>
      </c>
      <c r="DU137">
        <v>432.782741935484</v>
      </c>
      <c r="DV137">
        <v>1.65137483870968</v>
      </c>
      <c r="DW137">
        <v>419.999967741935</v>
      </c>
      <c r="DX137">
        <v>29.5361225806452</v>
      </c>
      <c r="DY137">
        <v>2.83318290322581</v>
      </c>
      <c r="DZ137">
        <v>2.6831664516129</v>
      </c>
      <c r="EA137">
        <v>23.0787096774194</v>
      </c>
      <c r="EB137">
        <v>22.1823774193548</v>
      </c>
      <c r="EC137">
        <v>1999.98741935484</v>
      </c>
      <c r="ED137">
        <v>0.979996290322581</v>
      </c>
      <c r="EE137">
        <v>0.0200038903225807</v>
      </c>
      <c r="EF137">
        <v>0</v>
      </c>
      <c r="EG137">
        <v>2.18329032258065</v>
      </c>
      <c r="EH137">
        <v>0</v>
      </c>
      <c r="EI137">
        <v>5700.17258064516</v>
      </c>
      <c r="EJ137">
        <v>17300.0290322581</v>
      </c>
      <c r="EK137">
        <v>40.288</v>
      </c>
      <c r="EL137">
        <v>40.375</v>
      </c>
      <c r="EM137">
        <v>39.8607741935484</v>
      </c>
      <c r="EN137">
        <v>39.187</v>
      </c>
      <c r="EO137">
        <v>40.062</v>
      </c>
      <c r="EP137">
        <v>1959.97741935484</v>
      </c>
      <c r="EQ137">
        <v>40.01</v>
      </c>
      <c r="ER137">
        <v>0</v>
      </c>
      <c r="ES137">
        <v>1678813677.2</v>
      </c>
      <c r="ET137">
        <v>0</v>
      </c>
      <c r="EU137">
        <v>2.182528</v>
      </c>
      <c r="EV137">
        <v>-0.580476923511579</v>
      </c>
      <c r="EW137">
        <v>-11.2953846200821</v>
      </c>
      <c r="EX137">
        <v>5700.0624</v>
      </c>
      <c r="EY137">
        <v>15</v>
      </c>
      <c r="EZ137">
        <v>0</v>
      </c>
      <c r="FA137" t="s">
        <v>409</v>
      </c>
      <c r="FB137">
        <v>1510781724.6</v>
      </c>
      <c r="FC137">
        <v>1510781718.6</v>
      </c>
      <c r="FD137">
        <v>0</v>
      </c>
      <c r="FE137">
        <v>0.193</v>
      </c>
      <c r="FF137">
        <v>0.167</v>
      </c>
      <c r="FG137">
        <v>6.707</v>
      </c>
      <c r="FH137">
        <v>0.869</v>
      </c>
      <c r="FI137">
        <v>420</v>
      </c>
      <c r="FJ137">
        <v>32</v>
      </c>
      <c r="FK137">
        <v>0.3</v>
      </c>
      <c r="FL137">
        <v>0.13</v>
      </c>
      <c r="FM137">
        <v>1.6540475</v>
      </c>
      <c r="FN137">
        <v>-0.0844192120075098</v>
      </c>
      <c r="FO137">
        <v>0.00836846543578927</v>
      </c>
      <c r="FP137">
        <v>1</v>
      </c>
      <c r="FQ137">
        <v>1</v>
      </c>
      <c r="FR137">
        <v>1</v>
      </c>
      <c r="FS137" t="s">
        <v>410</v>
      </c>
      <c r="FT137">
        <v>2.97108</v>
      </c>
      <c r="FU137">
        <v>2.75393</v>
      </c>
      <c r="FV137">
        <v>0.0897148</v>
      </c>
      <c r="FW137">
        <v>0.0916616</v>
      </c>
      <c r="FX137">
        <v>0.123556</v>
      </c>
      <c r="FY137">
        <v>0.120084</v>
      </c>
      <c r="FZ137">
        <v>35324.5</v>
      </c>
      <c r="GA137">
        <v>38383.5</v>
      </c>
      <c r="GB137">
        <v>35177.6</v>
      </c>
      <c r="GC137">
        <v>38335.8</v>
      </c>
      <c r="GD137">
        <v>43687.1</v>
      </c>
      <c r="GE137">
        <v>48708.5</v>
      </c>
      <c r="GF137">
        <v>54967</v>
      </c>
      <c r="GG137">
        <v>61478.9</v>
      </c>
      <c r="GH137">
        <v>1.9589</v>
      </c>
      <c r="GI137">
        <v>1.81133</v>
      </c>
      <c r="GJ137">
        <v>0.176616</v>
      </c>
      <c r="GK137">
        <v>0</v>
      </c>
      <c r="GL137">
        <v>32.0145</v>
      </c>
      <c r="GM137">
        <v>999.9</v>
      </c>
      <c r="GN137">
        <v>54.126</v>
      </c>
      <c r="GO137">
        <v>32.75</v>
      </c>
      <c r="GP137">
        <v>29.6831</v>
      </c>
      <c r="GQ137">
        <v>60.1902</v>
      </c>
      <c r="GR137">
        <v>47.9046</v>
      </c>
      <c r="GS137">
        <v>1</v>
      </c>
      <c r="GT137">
        <v>0.123892</v>
      </c>
      <c r="GU137">
        <v>-2.07957</v>
      </c>
      <c r="GV137">
        <v>20.1031</v>
      </c>
      <c r="GW137">
        <v>5.19618</v>
      </c>
      <c r="GX137">
        <v>12.0059</v>
      </c>
      <c r="GY137">
        <v>4.9756</v>
      </c>
      <c r="GZ137">
        <v>3.29395</v>
      </c>
      <c r="HA137">
        <v>9999</v>
      </c>
      <c r="HB137">
        <v>9999</v>
      </c>
      <c r="HC137">
        <v>9999</v>
      </c>
      <c r="HD137">
        <v>999.9</v>
      </c>
      <c r="HE137">
        <v>1.86356</v>
      </c>
      <c r="HF137">
        <v>1.86844</v>
      </c>
      <c r="HG137">
        <v>1.86821</v>
      </c>
      <c r="HH137">
        <v>1.86935</v>
      </c>
      <c r="HI137">
        <v>1.87013</v>
      </c>
      <c r="HJ137">
        <v>1.86621</v>
      </c>
      <c r="HK137">
        <v>1.86723</v>
      </c>
      <c r="HL137">
        <v>1.86859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6.485</v>
      </c>
      <c r="IA137">
        <v>0.6617</v>
      </c>
      <c r="IB137">
        <v>4.00718980108695</v>
      </c>
      <c r="IC137">
        <v>0.0057595372652325</v>
      </c>
      <c r="ID137">
        <v>9.86007892650461e-07</v>
      </c>
      <c r="IE137">
        <v>-6.54605500343952e-10</v>
      </c>
      <c r="IF137">
        <v>0.661683471666172</v>
      </c>
      <c r="IG137">
        <v>0</v>
      </c>
      <c r="IH137">
        <v>0</v>
      </c>
      <c r="II137">
        <v>0</v>
      </c>
      <c r="IJ137">
        <v>-3</v>
      </c>
      <c r="IK137">
        <v>1614</v>
      </c>
      <c r="IL137">
        <v>1</v>
      </c>
      <c r="IM137">
        <v>27</v>
      </c>
      <c r="IN137">
        <v>139.2</v>
      </c>
      <c r="IO137">
        <v>139.3</v>
      </c>
      <c r="IP137">
        <v>1.04248</v>
      </c>
      <c r="IQ137">
        <v>2.64648</v>
      </c>
      <c r="IR137">
        <v>1.54785</v>
      </c>
      <c r="IS137">
        <v>2.30225</v>
      </c>
      <c r="IT137">
        <v>1.34644</v>
      </c>
      <c r="IU137">
        <v>2.32788</v>
      </c>
      <c r="IV137">
        <v>38.575</v>
      </c>
      <c r="IW137">
        <v>24.0262</v>
      </c>
      <c r="IX137">
        <v>18</v>
      </c>
      <c r="IY137">
        <v>501.747</v>
      </c>
      <c r="IZ137">
        <v>406.066</v>
      </c>
      <c r="JA137">
        <v>34.31</v>
      </c>
      <c r="JB137">
        <v>28.9841</v>
      </c>
      <c r="JC137">
        <v>30</v>
      </c>
      <c r="JD137">
        <v>28.7276</v>
      </c>
      <c r="JE137">
        <v>28.6414</v>
      </c>
      <c r="JF137">
        <v>20.8965</v>
      </c>
      <c r="JG137">
        <v>0</v>
      </c>
      <c r="JH137">
        <v>100</v>
      </c>
      <c r="JI137">
        <v>34.301</v>
      </c>
      <c r="JJ137">
        <v>419.99</v>
      </c>
      <c r="JK137">
        <v>30.6832</v>
      </c>
      <c r="JL137">
        <v>101.981</v>
      </c>
      <c r="JM137">
        <v>102.339</v>
      </c>
    </row>
    <row r="138" spans="1:273">
      <c r="A138">
        <v>122</v>
      </c>
      <c r="B138">
        <v>1510790079</v>
      </c>
      <c r="C138">
        <v>1358.40000009537</v>
      </c>
      <c r="D138" t="s">
        <v>655</v>
      </c>
      <c r="E138" t="s">
        <v>656</v>
      </c>
      <c r="F138">
        <v>5</v>
      </c>
      <c r="G138" t="s">
        <v>405</v>
      </c>
      <c r="H138" t="s">
        <v>406</v>
      </c>
      <c r="I138">
        <v>1510790071.15517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432.868750086366</v>
      </c>
      <c r="AK138">
        <v>429.206660606061</v>
      </c>
      <c r="AL138">
        <v>0.000843096573179846</v>
      </c>
      <c r="AM138">
        <v>64.1108677016949</v>
      </c>
      <c r="AN138">
        <f>(AP138 - AO138 + DI138*1E3/(8.314*(DK138+273.15)) * AR138/DH138 * AQ138) * DH138/(100*CV138) * 1000/(1000 - AP138)</f>
        <v>0</v>
      </c>
      <c r="AO138">
        <v>29.5320009362706</v>
      </c>
      <c r="AP138">
        <v>31.1557533333333</v>
      </c>
      <c r="AQ138">
        <v>-3.5305345021596e-05</v>
      </c>
      <c r="AR138">
        <v>117.015588663011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2.7</v>
      </c>
      <c r="CW138">
        <v>0.5</v>
      </c>
      <c r="CX138" t="s">
        <v>408</v>
      </c>
      <c r="CY138">
        <v>2</v>
      </c>
      <c r="CZ138" t="b">
        <v>1</v>
      </c>
      <c r="DA138">
        <v>1510790071.15517</v>
      </c>
      <c r="DB138">
        <v>415.741931034483</v>
      </c>
      <c r="DC138">
        <v>420.145689655172</v>
      </c>
      <c r="DD138">
        <v>31.1758310344828</v>
      </c>
      <c r="DE138">
        <v>29.5340413793103</v>
      </c>
      <c r="DF138">
        <v>409.257310344828</v>
      </c>
      <c r="DG138">
        <v>30.5141413793103</v>
      </c>
      <c r="DH138">
        <v>500.084896551724</v>
      </c>
      <c r="DI138">
        <v>90.8431965517241</v>
      </c>
      <c r="DJ138">
        <v>0.0999542827586207</v>
      </c>
      <c r="DK138">
        <v>34.1405551724138</v>
      </c>
      <c r="DL138">
        <v>34.9322172413793</v>
      </c>
      <c r="DM138">
        <v>999.9</v>
      </c>
      <c r="DN138">
        <v>0</v>
      </c>
      <c r="DO138">
        <v>0</v>
      </c>
      <c r="DP138">
        <v>10001.7203448276</v>
      </c>
      <c r="DQ138">
        <v>0</v>
      </c>
      <c r="DR138">
        <v>3.30984</v>
      </c>
      <c r="DS138">
        <v>-4.40374620689655</v>
      </c>
      <c r="DT138">
        <v>429.120068965517</v>
      </c>
      <c r="DU138">
        <v>432.931862068966</v>
      </c>
      <c r="DV138">
        <v>1.64179827586207</v>
      </c>
      <c r="DW138">
        <v>420.145689655172</v>
      </c>
      <c r="DX138">
        <v>29.5340413793103</v>
      </c>
      <c r="DY138">
        <v>2.83211206896552</v>
      </c>
      <c r="DZ138">
        <v>2.68296620689655</v>
      </c>
      <c r="EA138">
        <v>23.0724586206897</v>
      </c>
      <c r="EB138">
        <v>22.1811517241379</v>
      </c>
      <c r="EC138">
        <v>1999.99103448276</v>
      </c>
      <c r="ED138">
        <v>0.979996310344828</v>
      </c>
      <c r="EE138">
        <v>0.0200038689655172</v>
      </c>
      <c r="EF138">
        <v>0</v>
      </c>
      <c r="EG138">
        <v>2.15887586206897</v>
      </c>
      <c r="EH138">
        <v>0</v>
      </c>
      <c r="EI138">
        <v>5699.11862068966</v>
      </c>
      <c r="EJ138">
        <v>17300.0551724138</v>
      </c>
      <c r="EK138">
        <v>40.2906206896552</v>
      </c>
      <c r="EL138">
        <v>40.375</v>
      </c>
      <c r="EM138">
        <v>39.8554482758621</v>
      </c>
      <c r="EN138">
        <v>39.187</v>
      </c>
      <c r="EO138">
        <v>40.062</v>
      </c>
      <c r="EP138">
        <v>1959.98103448276</v>
      </c>
      <c r="EQ138">
        <v>40.01</v>
      </c>
      <c r="ER138">
        <v>0</v>
      </c>
      <c r="ES138">
        <v>1678813682</v>
      </c>
      <c r="ET138">
        <v>0</v>
      </c>
      <c r="EU138">
        <v>2.170404</v>
      </c>
      <c r="EV138">
        <v>0.199676918506989</v>
      </c>
      <c r="EW138">
        <v>-17.9969230542776</v>
      </c>
      <c r="EX138">
        <v>5698.9944</v>
      </c>
      <c r="EY138">
        <v>15</v>
      </c>
      <c r="EZ138">
        <v>0</v>
      </c>
      <c r="FA138" t="s">
        <v>409</v>
      </c>
      <c r="FB138">
        <v>1510781724.6</v>
      </c>
      <c r="FC138">
        <v>1510781718.6</v>
      </c>
      <c r="FD138">
        <v>0</v>
      </c>
      <c r="FE138">
        <v>0.193</v>
      </c>
      <c r="FF138">
        <v>0.167</v>
      </c>
      <c r="FG138">
        <v>6.707</v>
      </c>
      <c r="FH138">
        <v>0.869</v>
      </c>
      <c r="FI138">
        <v>420</v>
      </c>
      <c r="FJ138">
        <v>32</v>
      </c>
      <c r="FK138">
        <v>0.3</v>
      </c>
      <c r="FL138">
        <v>0.13</v>
      </c>
      <c r="FM138">
        <v>1.6459765</v>
      </c>
      <c r="FN138">
        <v>-0.114219737335837</v>
      </c>
      <c r="FO138">
        <v>0.0110710732429155</v>
      </c>
      <c r="FP138">
        <v>1</v>
      </c>
      <c r="FQ138">
        <v>1</v>
      </c>
      <c r="FR138">
        <v>1</v>
      </c>
      <c r="FS138" t="s">
        <v>410</v>
      </c>
      <c r="FT138">
        <v>2.971</v>
      </c>
      <c r="FU138">
        <v>2.75389</v>
      </c>
      <c r="FV138">
        <v>0.0897427</v>
      </c>
      <c r="FW138">
        <v>0.0920594</v>
      </c>
      <c r="FX138">
        <v>0.123512</v>
      </c>
      <c r="FY138">
        <v>0.120077</v>
      </c>
      <c r="FZ138">
        <v>35323.6</v>
      </c>
      <c r="GA138">
        <v>38366.7</v>
      </c>
      <c r="GB138">
        <v>35177.8</v>
      </c>
      <c r="GC138">
        <v>38335.8</v>
      </c>
      <c r="GD138">
        <v>43689.5</v>
      </c>
      <c r="GE138">
        <v>48709</v>
      </c>
      <c r="GF138">
        <v>54967.3</v>
      </c>
      <c r="GG138">
        <v>61479</v>
      </c>
      <c r="GH138">
        <v>1.95898</v>
      </c>
      <c r="GI138">
        <v>1.81135</v>
      </c>
      <c r="GJ138">
        <v>0.175536</v>
      </c>
      <c r="GK138">
        <v>0</v>
      </c>
      <c r="GL138">
        <v>32.0166</v>
      </c>
      <c r="GM138">
        <v>999.9</v>
      </c>
      <c r="GN138">
        <v>54.126</v>
      </c>
      <c r="GO138">
        <v>32.75</v>
      </c>
      <c r="GP138">
        <v>29.6808</v>
      </c>
      <c r="GQ138">
        <v>60.3802</v>
      </c>
      <c r="GR138">
        <v>47.9928</v>
      </c>
      <c r="GS138">
        <v>1</v>
      </c>
      <c r="GT138">
        <v>0.123811</v>
      </c>
      <c r="GU138">
        <v>-2.35669</v>
      </c>
      <c r="GV138">
        <v>20.0995</v>
      </c>
      <c r="GW138">
        <v>5.19558</v>
      </c>
      <c r="GX138">
        <v>12.0052</v>
      </c>
      <c r="GY138">
        <v>4.97535</v>
      </c>
      <c r="GZ138">
        <v>3.294</v>
      </c>
      <c r="HA138">
        <v>9999</v>
      </c>
      <c r="HB138">
        <v>9999</v>
      </c>
      <c r="HC138">
        <v>9999</v>
      </c>
      <c r="HD138">
        <v>999.9</v>
      </c>
      <c r="HE138">
        <v>1.86357</v>
      </c>
      <c r="HF138">
        <v>1.86844</v>
      </c>
      <c r="HG138">
        <v>1.86825</v>
      </c>
      <c r="HH138">
        <v>1.86935</v>
      </c>
      <c r="HI138">
        <v>1.87016</v>
      </c>
      <c r="HJ138">
        <v>1.86621</v>
      </c>
      <c r="HK138">
        <v>1.86725</v>
      </c>
      <c r="HL138">
        <v>1.8686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6.486</v>
      </c>
      <c r="IA138">
        <v>0.6617</v>
      </c>
      <c r="IB138">
        <v>4.00718980108695</v>
      </c>
      <c r="IC138">
        <v>0.0057595372652325</v>
      </c>
      <c r="ID138">
        <v>9.86007892650461e-07</v>
      </c>
      <c r="IE138">
        <v>-6.54605500343952e-10</v>
      </c>
      <c r="IF138">
        <v>0.661683471666172</v>
      </c>
      <c r="IG138">
        <v>0</v>
      </c>
      <c r="IH138">
        <v>0</v>
      </c>
      <c r="II138">
        <v>0</v>
      </c>
      <c r="IJ138">
        <v>-3</v>
      </c>
      <c r="IK138">
        <v>1614</v>
      </c>
      <c r="IL138">
        <v>1</v>
      </c>
      <c r="IM138">
        <v>27</v>
      </c>
      <c r="IN138">
        <v>139.2</v>
      </c>
      <c r="IO138">
        <v>139.3</v>
      </c>
      <c r="IP138">
        <v>1.06323</v>
      </c>
      <c r="IQ138">
        <v>2.63672</v>
      </c>
      <c r="IR138">
        <v>1.54785</v>
      </c>
      <c r="IS138">
        <v>2.30225</v>
      </c>
      <c r="IT138">
        <v>1.34644</v>
      </c>
      <c r="IU138">
        <v>2.4585</v>
      </c>
      <c r="IV138">
        <v>38.575</v>
      </c>
      <c r="IW138">
        <v>24.0262</v>
      </c>
      <c r="IX138">
        <v>18</v>
      </c>
      <c r="IY138">
        <v>501.797</v>
      </c>
      <c r="IZ138">
        <v>406.096</v>
      </c>
      <c r="JA138">
        <v>34.3381</v>
      </c>
      <c r="JB138">
        <v>28.9816</v>
      </c>
      <c r="JC138">
        <v>29.9999</v>
      </c>
      <c r="JD138">
        <v>28.7276</v>
      </c>
      <c r="JE138">
        <v>28.6438</v>
      </c>
      <c r="JF138">
        <v>21.4197</v>
      </c>
      <c r="JG138">
        <v>0</v>
      </c>
      <c r="JH138">
        <v>100</v>
      </c>
      <c r="JI138">
        <v>34.3788</v>
      </c>
      <c r="JJ138">
        <v>440.212</v>
      </c>
      <c r="JK138">
        <v>30.6832</v>
      </c>
      <c r="JL138">
        <v>101.981</v>
      </c>
      <c r="JM138">
        <v>102.339</v>
      </c>
    </row>
    <row r="139" spans="1:273">
      <c r="A139">
        <v>123</v>
      </c>
      <c r="B139">
        <v>1510790084</v>
      </c>
      <c r="C139">
        <v>1363.40000009537</v>
      </c>
      <c r="D139" t="s">
        <v>657</v>
      </c>
      <c r="E139" t="s">
        <v>658</v>
      </c>
      <c r="F139">
        <v>5</v>
      </c>
      <c r="G139" t="s">
        <v>405</v>
      </c>
      <c r="H139" t="s">
        <v>406</v>
      </c>
      <c r="I139">
        <v>1510790076.23214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440.542796298</v>
      </c>
      <c r="AK139">
        <v>432.752012121212</v>
      </c>
      <c r="AL139">
        <v>0.934976021891258</v>
      </c>
      <c r="AM139">
        <v>64.1108677016949</v>
      </c>
      <c r="AN139">
        <f>(AP139 - AO139 + DI139*1E3/(8.314*(DK139+273.15)) * AR139/DH139 * AQ139) * DH139/(100*CV139) * 1000/(1000 - AP139)</f>
        <v>0</v>
      </c>
      <c r="AO139">
        <v>29.5283124949294</v>
      </c>
      <c r="AP139">
        <v>31.1398581818182</v>
      </c>
      <c r="AQ139">
        <v>-3.06904274608821e-05</v>
      </c>
      <c r="AR139">
        <v>117.015588663011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2.7</v>
      </c>
      <c r="CW139">
        <v>0.5</v>
      </c>
      <c r="CX139" t="s">
        <v>408</v>
      </c>
      <c r="CY139">
        <v>2</v>
      </c>
      <c r="CZ139" t="b">
        <v>1</v>
      </c>
      <c r="DA139">
        <v>1510790076.23214</v>
      </c>
      <c r="DB139">
        <v>416.265785714286</v>
      </c>
      <c r="DC139">
        <v>422.802285714286</v>
      </c>
      <c r="DD139">
        <v>31.1620678571429</v>
      </c>
      <c r="DE139">
        <v>29.53185</v>
      </c>
      <c r="DF139">
        <v>409.777964285714</v>
      </c>
      <c r="DG139">
        <v>30.5003785714286</v>
      </c>
      <c r="DH139">
        <v>500.097642857143</v>
      </c>
      <c r="DI139">
        <v>90.84265</v>
      </c>
      <c r="DJ139">
        <v>0.100018078571429</v>
      </c>
      <c r="DK139">
        <v>34.1419285714286</v>
      </c>
      <c r="DL139">
        <v>34.88075</v>
      </c>
      <c r="DM139">
        <v>999.9</v>
      </c>
      <c r="DN139">
        <v>0</v>
      </c>
      <c r="DO139">
        <v>0</v>
      </c>
      <c r="DP139">
        <v>9999.57857142857</v>
      </c>
      <c r="DQ139">
        <v>0</v>
      </c>
      <c r="DR139">
        <v>3.29890607142857</v>
      </c>
      <c r="DS139">
        <v>-6.53658607142857</v>
      </c>
      <c r="DT139">
        <v>429.65475</v>
      </c>
      <c r="DU139">
        <v>435.668392857143</v>
      </c>
      <c r="DV139">
        <v>1.63022214285714</v>
      </c>
      <c r="DW139">
        <v>422.802285714286</v>
      </c>
      <c r="DX139">
        <v>29.53185</v>
      </c>
      <c r="DY139">
        <v>2.830845</v>
      </c>
      <c r="DZ139">
        <v>2.68275178571429</v>
      </c>
      <c r="EA139">
        <v>23.0650607142857</v>
      </c>
      <c r="EB139">
        <v>22.1798428571429</v>
      </c>
      <c r="EC139">
        <v>2000.0025</v>
      </c>
      <c r="ED139">
        <v>0.979996321428572</v>
      </c>
      <c r="EE139">
        <v>0.0200038571428571</v>
      </c>
      <c r="EF139">
        <v>0</v>
      </c>
      <c r="EG139">
        <v>2.16429642857143</v>
      </c>
      <c r="EH139">
        <v>0</v>
      </c>
      <c r="EI139">
        <v>5697.2925</v>
      </c>
      <c r="EJ139">
        <v>17300.1571428571</v>
      </c>
      <c r="EK139">
        <v>40.2987142857143</v>
      </c>
      <c r="EL139">
        <v>40.375</v>
      </c>
      <c r="EM139">
        <v>39.85925</v>
      </c>
      <c r="EN139">
        <v>39.187</v>
      </c>
      <c r="EO139">
        <v>40.062</v>
      </c>
      <c r="EP139">
        <v>1959.9925</v>
      </c>
      <c r="EQ139">
        <v>40.01</v>
      </c>
      <c r="ER139">
        <v>0</v>
      </c>
      <c r="ES139">
        <v>1678813687.4</v>
      </c>
      <c r="ET139">
        <v>0</v>
      </c>
      <c r="EU139">
        <v>2.17902307692308</v>
      </c>
      <c r="EV139">
        <v>0.464225639031638</v>
      </c>
      <c r="EW139">
        <v>-24.761025659028</v>
      </c>
      <c r="EX139">
        <v>5697.09153846154</v>
      </c>
      <c r="EY139">
        <v>15</v>
      </c>
      <c r="EZ139">
        <v>0</v>
      </c>
      <c r="FA139" t="s">
        <v>409</v>
      </c>
      <c r="FB139">
        <v>1510781724.6</v>
      </c>
      <c r="FC139">
        <v>1510781718.6</v>
      </c>
      <c r="FD139">
        <v>0</v>
      </c>
      <c r="FE139">
        <v>0.193</v>
      </c>
      <c r="FF139">
        <v>0.167</v>
      </c>
      <c r="FG139">
        <v>6.707</v>
      </c>
      <c r="FH139">
        <v>0.869</v>
      </c>
      <c r="FI139">
        <v>420</v>
      </c>
      <c r="FJ139">
        <v>32</v>
      </c>
      <c r="FK139">
        <v>0.3</v>
      </c>
      <c r="FL139">
        <v>0.13</v>
      </c>
      <c r="FM139">
        <v>1.63787325</v>
      </c>
      <c r="FN139">
        <v>-0.133100600375235</v>
      </c>
      <c r="FO139">
        <v>0.0128437909877692</v>
      </c>
      <c r="FP139">
        <v>1</v>
      </c>
      <c r="FQ139">
        <v>1</v>
      </c>
      <c r="FR139">
        <v>1</v>
      </c>
      <c r="FS139" t="s">
        <v>410</v>
      </c>
      <c r="FT139">
        <v>2.97132</v>
      </c>
      <c r="FU139">
        <v>2.75395</v>
      </c>
      <c r="FV139">
        <v>0.0904162</v>
      </c>
      <c r="FW139">
        <v>0.0941122</v>
      </c>
      <c r="FX139">
        <v>0.123468</v>
      </c>
      <c r="FY139">
        <v>0.120067</v>
      </c>
      <c r="FZ139">
        <v>35297.6</v>
      </c>
      <c r="GA139">
        <v>38280.2</v>
      </c>
      <c r="GB139">
        <v>35177.9</v>
      </c>
      <c r="GC139">
        <v>38336</v>
      </c>
      <c r="GD139">
        <v>43691.8</v>
      </c>
      <c r="GE139">
        <v>48709.7</v>
      </c>
      <c r="GF139">
        <v>54967.4</v>
      </c>
      <c r="GG139">
        <v>61479.1</v>
      </c>
      <c r="GH139">
        <v>1.95888</v>
      </c>
      <c r="GI139">
        <v>1.81148</v>
      </c>
      <c r="GJ139">
        <v>0.175461</v>
      </c>
      <c r="GK139">
        <v>0</v>
      </c>
      <c r="GL139">
        <v>32.0209</v>
      </c>
      <c r="GM139">
        <v>999.9</v>
      </c>
      <c r="GN139">
        <v>54.102</v>
      </c>
      <c r="GO139">
        <v>32.75</v>
      </c>
      <c r="GP139">
        <v>29.6689</v>
      </c>
      <c r="GQ139">
        <v>60.3602</v>
      </c>
      <c r="GR139">
        <v>47.508</v>
      </c>
      <c r="GS139">
        <v>1</v>
      </c>
      <c r="GT139">
        <v>0.123951</v>
      </c>
      <c r="GU139">
        <v>-2.56002</v>
      </c>
      <c r="GV139">
        <v>20.0965</v>
      </c>
      <c r="GW139">
        <v>5.19543</v>
      </c>
      <c r="GX139">
        <v>12.0049</v>
      </c>
      <c r="GY139">
        <v>4.97515</v>
      </c>
      <c r="GZ139">
        <v>3.29393</v>
      </c>
      <c r="HA139">
        <v>9999</v>
      </c>
      <c r="HB139">
        <v>9999</v>
      </c>
      <c r="HC139">
        <v>9999</v>
      </c>
      <c r="HD139">
        <v>999.9</v>
      </c>
      <c r="HE139">
        <v>1.86356</v>
      </c>
      <c r="HF139">
        <v>1.86844</v>
      </c>
      <c r="HG139">
        <v>1.86825</v>
      </c>
      <c r="HH139">
        <v>1.86935</v>
      </c>
      <c r="HI139">
        <v>1.87012</v>
      </c>
      <c r="HJ139">
        <v>1.86623</v>
      </c>
      <c r="HK139">
        <v>1.86726</v>
      </c>
      <c r="HL139">
        <v>1.86862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6.511</v>
      </c>
      <c r="IA139">
        <v>0.6617</v>
      </c>
      <c r="IB139">
        <v>4.00718980108695</v>
      </c>
      <c r="IC139">
        <v>0.0057595372652325</v>
      </c>
      <c r="ID139">
        <v>9.86007892650461e-07</v>
      </c>
      <c r="IE139">
        <v>-6.54605500343952e-10</v>
      </c>
      <c r="IF139">
        <v>0.661683471666172</v>
      </c>
      <c r="IG139">
        <v>0</v>
      </c>
      <c r="IH139">
        <v>0</v>
      </c>
      <c r="II139">
        <v>0</v>
      </c>
      <c r="IJ139">
        <v>-3</v>
      </c>
      <c r="IK139">
        <v>1614</v>
      </c>
      <c r="IL139">
        <v>1</v>
      </c>
      <c r="IM139">
        <v>27</v>
      </c>
      <c r="IN139">
        <v>139.3</v>
      </c>
      <c r="IO139">
        <v>139.4</v>
      </c>
      <c r="IP139">
        <v>1.09619</v>
      </c>
      <c r="IQ139">
        <v>2.64893</v>
      </c>
      <c r="IR139">
        <v>1.54785</v>
      </c>
      <c r="IS139">
        <v>2.30225</v>
      </c>
      <c r="IT139">
        <v>1.34644</v>
      </c>
      <c r="IU139">
        <v>2.37549</v>
      </c>
      <c r="IV139">
        <v>38.575</v>
      </c>
      <c r="IW139">
        <v>24.0175</v>
      </c>
      <c r="IX139">
        <v>18</v>
      </c>
      <c r="IY139">
        <v>501.751</v>
      </c>
      <c r="IZ139">
        <v>406.168</v>
      </c>
      <c r="JA139">
        <v>34.427</v>
      </c>
      <c r="JB139">
        <v>28.9816</v>
      </c>
      <c r="JC139">
        <v>30.0001</v>
      </c>
      <c r="JD139">
        <v>28.73</v>
      </c>
      <c r="JE139">
        <v>28.6439</v>
      </c>
      <c r="JF139">
        <v>21.9999</v>
      </c>
      <c r="JG139">
        <v>0</v>
      </c>
      <c r="JH139">
        <v>100</v>
      </c>
      <c r="JI139">
        <v>34.4771</v>
      </c>
      <c r="JJ139">
        <v>453.858</v>
      </c>
      <c r="JK139">
        <v>30.6832</v>
      </c>
      <c r="JL139">
        <v>101.982</v>
      </c>
      <c r="JM139">
        <v>102.34</v>
      </c>
    </row>
    <row r="140" spans="1:273">
      <c r="A140">
        <v>124</v>
      </c>
      <c r="B140">
        <v>1510790089</v>
      </c>
      <c r="C140">
        <v>1368.40000009537</v>
      </c>
      <c r="D140" t="s">
        <v>659</v>
      </c>
      <c r="E140" t="s">
        <v>660</v>
      </c>
      <c r="F140">
        <v>5</v>
      </c>
      <c r="G140" t="s">
        <v>405</v>
      </c>
      <c r="H140" t="s">
        <v>406</v>
      </c>
      <c r="I140">
        <v>1510790081.5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455.223244577711</v>
      </c>
      <c r="AK140">
        <v>442.220812121212</v>
      </c>
      <c r="AL140">
        <v>2.06557471618355</v>
      </c>
      <c r="AM140">
        <v>64.1108677016949</v>
      </c>
      <c r="AN140">
        <f>(AP140 - AO140 + DI140*1E3/(8.314*(DK140+273.15)) * AR140/DH140 * AQ140) * DH140/(100*CV140) * 1000/(1000 - AP140)</f>
        <v>0</v>
      </c>
      <c r="AO140">
        <v>29.525785292361</v>
      </c>
      <c r="AP140">
        <v>31.1224321212121</v>
      </c>
      <c r="AQ140">
        <v>-3.18841904169067e-05</v>
      </c>
      <c r="AR140">
        <v>117.015588663011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2.7</v>
      </c>
      <c r="CW140">
        <v>0.5</v>
      </c>
      <c r="CX140" t="s">
        <v>408</v>
      </c>
      <c r="CY140">
        <v>2</v>
      </c>
      <c r="CZ140" t="b">
        <v>1</v>
      </c>
      <c r="DA140">
        <v>1510790081.5</v>
      </c>
      <c r="DB140">
        <v>419.168111111111</v>
      </c>
      <c r="DC140">
        <v>430.347888888889</v>
      </c>
      <c r="DD140">
        <v>31.1461851851852</v>
      </c>
      <c r="DE140">
        <v>29.5293592592593</v>
      </c>
      <c r="DF140">
        <v>412.662259259259</v>
      </c>
      <c r="DG140">
        <v>30.4844962962963</v>
      </c>
      <c r="DH140">
        <v>500.102037037037</v>
      </c>
      <c r="DI140">
        <v>90.8420851851852</v>
      </c>
      <c r="DJ140">
        <v>0.100011055555556</v>
      </c>
      <c r="DK140">
        <v>34.1468296296296</v>
      </c>
      <c r="DL140">
        <v>34.8648</v>
      </c>
      <c r="DM140">
        <v>999.9</v>
      </c>
      <c r="DN140">
        <v>0</v>
      </c>
      <c r="DO140">
        <v>0</v>
      </c>
      <c r="DP140">
        <v>9999.95703703704</v>
      </c>
      <c r="DQ140">
        <v>0</v>
      </c>
      <c r="DR140">
        <v>3.24737296296296</v>
      </c>
      <c r="DS140">
        <v>-11.17984</v>
      </c>
      <c r="DT140">
        <v>432.643296296296</v>
      </c>
      <c r="DU140">
        <v>443.442518518519</v>
      </c>
      <c r="DV140">
        <v>1.61682333333333</v>
      </c>
      <c r="DW140">
        <v>430.347888888889</v>
      </c>
      <c r="DX140">
        <v>29.5293592592593</v>
      </c>
      <c r="DY140">
        <v>2.82938481481481</v>
      </c>
      <c r="DZ140">
        <v>2.68250962962963</v>
      </c>
      <c r="EA140">
        <v>23.0565259259259</v>
      </c>
      <c r="EB140">
        <v>22.1783592592593</v>
      </c>
      <c r="EC140">
        <v>1999.99222222222</v>
      </c>
      <c r="ED140">
        <v>0.979996222222222</v>
      </c>
      <c r="EE140">
        <v>0.020003962962963</v>
      </c>
      <c r="EF140">
        <v>0</v>
      </c>
      <c r="EG140">
        <v>2.21101111111111</v>
      </c>
      <c r="EH140">
        <v>0</v>
      </c>
      <c r="EI140">
        <v>5694.76111111111</v>
      </c>
      <c r="EJ140">
        <v>17300.0592592593</v>
      </c>
      <c r="EK140">
        <v>40.2982222222222</v>
      </c>
      <c r="EL140">
        <v>40.375</v>
      </c>
      <c r="EM140">
        <v>39.8586666666667</v>
      </c>
      <c r="EN140">
        <v>39.187</v>
      </c>
      <c r="EO140">
        <v>40.062</v>
      </c>
      <c r="EP140">
        <v>1959.98222222222</v>
      </c>
      <c r="EQ140">
        <v>40.01</v>
      </c>
      <c r="ER140">
        <v>0</v>
      </c>
      <c r="ES140">
        <v>1678813692.2</v>
      </c>
      <c r="ET140">
        <v>0</v>
      </c>
      <c r="EU140">
        <v>2.23905769230769</v>
      </c>
      <c r="EV140">
        <v>0.761247872451794</v>
      </c>
      <c r="EW140">
        <v>-33.3158974687905</v>
      </c>
      <c r="EX140">
        <v>5694.78346153846</v>
      </c>
      <c r="EY140">
        <v>15</v>
      </c>
      <c r="EZ140">
        <v>0</v>
      </c>
      <c r="FA140" t="s">
        <v>409</v>
      </c>
      <c r="FB140">
        <v>1510781724.6</v>
      </c>
      <c r="FC140">
        <v>1510781718.6</v>
      </c>
      <c r="FD140">
        <v>0</v>
      </c>
      <c r="FE140">
        <v>0.193</v>
      </c>
      <c r="FF140">
        <v>0.167</v>
      </c>
      <c r="FG140">
        <v>6.707</v>
      </c>
      <c r="FH140">
        <v>0.869</v>
      </c>
      <c r="FI140">
        <v>420</v>
      </c>
      <c r="FJ140">
        <v>32</v>
      </c>
      <c r="FK140">
        <v>0.3</v>
      </c>
      <c r="FL140">
        <v>0.13</v>
      </c>
      <c r="FM140">
        <v>1.6261295</v>
      </c>
      <c r="FN140">
        <v>-0.149121500938093</v>
      </c>
      <c r="FO140">
        <v>0.014375284510228</v>
      </c>
      <c r="FP140">
        <v>1</v>
      </c>
      <c r="FQ140">
        <v>1</v>
      </c>
      <c r="FR140">
        <v>1</v>
      </c>
      <c r="FS140" t="s">
        <v>410</v>
      </c>
      <c r="FT140">
        <v>2.97105</v>
      </c>
      <c r="FU140">
        <v>2.75375</v>
      </c>
      <c r="FV140">
        <v>0.0920065</v>
      </c>
      <c r="FW140">
        <v>0.09652</v>
      </c>
      <c r="FX140">
        <v>0.123416</v>
      </c>
      <c r="FY140">
        <v>0.120059</v>
      </c>
      <c r="FZ140">
        <v>35235.9</v>
      </c>
      <c r="GA140">
        <v>38178.9</v>
      </c>
      <c r="GB140">
        <v>35177.9</v>
      </c>
      <c r="GC140">
        <v>38336.5</v>
      </c>
      <c r="GD140">
        <v>43694.6</v>
      </c>
      <c r="GE140">
        <v>48710.6</v>
      </c>
      <c r="GF140">
        <v>54967.5</v>
      </c>
      <c r="GG140">
        <v>61479.6</v>
      </c>
      <c r="GH140">
        <v>1.95898</v>
      </c>
      <c r="GI140">
        <v>1.81175</v>
      </c>
      <c r="GJ140">
        <v>0.179633</v>
      </c>
      <c r="GK140">
        <v>0</v>
      </c>
      <c r="GL140">
        <v>32.0244</v>
      </c>
      <c r="GM140">
        <v>999.9</v>
      </c>
      <c r="GN140">
        <v>54.102</v>
      </c>
      <c r="GO140">
        <v>32.75</v>
      </c>
      <c r="GP140">
        <v>29.6698</v>
      </c>
      <c r="GQ140">
        <v>60.1002</v>
      </c>
      <c r="GR140">
        <v>48.1691</v>
      </c>
      <c r="GS140">
        <v>1</v>
      </c>
      <c r="GT140">
        <v>0.124136</v>
      </c>
      <c r="GU140">
        <v>-2.67082</v>
      </c>
      <c r="GV140">
        <v>20.0946</v>
      </c>
      <c r="GW140">
        <v>5.19647</v>
      </c>
      <c r="GX140">
        <v>12.005</v>
      </c>
      <c r="GY140">
        <v>4.9748</v>
      </c>
      <c r="GZ140">
        <v>3.2937</v>
      </c>
      <c r="HA140">
        <v>9999</v>
      </c>
      <c r="HB140">
        <v>9999</v>
      </c>
      <c r="HC140">
        <v>9999</v>
      </c>
      <c r="HD140">
        <v>999.9</v>
      </c>
      <c r="HE140">
        <v>1.86356</v>
      </c>
      <c r="HF140">
        <v>1.86844</v>
      </c>
      <c r="HG140">
        <v>1.86821</v>
      </c>
      <c r="HH140">
        <v>1.86935</v>
      </c>
      <c r="HI140">
        <v>1.87012</v>
      </c>
      <c r="HJ140">
        <v>1.8662</v>
      </c>
      <c r="HK140">
        <v>1.86723</v>
      </c>
      <c r="HL140">
        <v>1.86859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6.57</v>
      </c>
      <c r="IA140">
        <v>0.6617</v>
      </c>
      <c r="IB140">
        <v>4.00718980108695</v>
      </c>
      <c r="IC140">
        <v>0.0057595372652325</v>
      </c>
      <c r="ID140">
        <v>9.86007892650461e-07</v>
      </c>
      <c r="IE140">
        <v>-6.54605500343952e-10</v>
      </c>
      <c r="IF140">
        <v>0.661683471666172</v>
      </c>
      <c r="IG140">
        <v>0</v>
      </c>
      <c r="IH140">
        <v>0</v>
      </c>
      <c r="II140">
        <v>0</v>
      </c>
      <c r="IJ140">
        <v>-3</v>
      </c>
      <c r="IK140">
        <v>1614</v>
      </c>
      <c r="IL140">
        <v>1</v>
      </c>
      <c r="IM140">
        <v>27</v>
      </c>
      <c r="IN140">
        <v>139.4</v>
      </c>
      <c r="IO140">
        <v>139.5</v>
      </c>
      <c r="IP140">
        <v>1.12549</v>
      </c>
      <c r="IQ140">
        <v>2.63306</v>
      </c>
      <c r="IR140">
        <v>1.54785</v>
      </c>
      <c r="IS140">
        <v>2.30225</v>
      </c>
      <c r="IT140">
        <v>1.34644</v>
      </c>
      <c r="IU140">
        <v>2.43042</v>
      </c>
      <c r="IV140">
        <v>38.575</v>
      </c>
      <c r="IW140">
        <v>24.0175</v>
      </c>
      <c r="IX140">
        <v>18</v>
      </c>
      <c r="IY140">
        <v>501.818</v>
      </c>
      <c r="IZ140">
        <v>406.326</v>
      </c>
      <c r="JA140">
        <v>34.5365</v>
      </c>
      <c r="JB140">
        <v>28.9791</v>
      </c>
      <c r="JC140">
        <v>30.0003</v>
      </c>
      <c r="JD140">
        <v>28.73</v>
      </c>
      <c r="JE140">
        <v>28.6444</v>
      </c>
      <c r="JF140">
        <v>22.6653</v>
      </c>
      <c r="JG140">
        <v>0</v>
      </c>
      <c r="JH140">
        <v>100</v>
      </c>
      <c r="JI140">
        <v>34.5776</v>
      </c>
      <c r="JJ140">
        <v>474.07</v>
      </c>
      <c r="JK140">
        <v>30.6832</v>
      </c>
      <c r="JL140">
        <v>101.982</v>
      </c>
      <c r="JM140">
        <v>102.341</v>
      </c>
    </row>
    <row r="141" spans="1:273">
      <c r="A141">
        <v>125</v>
      </c>
      <c r="B141">
        <v>1510790094</v>
      </c>
      <c r="C141">
        <v>1373.40000009537</v>
      </c>
      <c r="D141" t="s">
        <v>661</v>
      </c>
      <c r="E141" t="s">
        <v>662</v>
      </c>
      <c r="F141">
        <v>5</v>
      </c>
      <c r="G141" t="s">
        <v>405</v>
      </c>
      <c r="H141" t="s">
        <v>406</v>
      </c>
      <c r="I141">
        <v>1510790086.21429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471.226157934458</v>
      </c>
      <c r="AK141">
        <v>455.313733333333</v>
      </c>
      <c r="AL141">
        <v>2.73358190028704</v>
      </c>
      <c r="AM141">
        <v>64.1108677016949</v>
      </c>
      <c r="AN141">
        <f>(AP141 - AO141 + DI141*1E3/(8.314*(DK141+273.15)) * AR141/DH141 * AQ141) * DH141/(100*CV141) * 1000/(1000 - AP141)</f>
        <v>0</v>
      </c>
      <c r="AO141">
        <v>29.5218709514702</v>
      </c>
      <c r="AP141">
        <v>31.1012824242424</v>
      </c>
      <c r="AQ141">
        <v>-4.08450188963429e-05</v>
      </c>
      <c r="AR141">
        <v>117.015588663011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2.7</v>
      </c>
      <c r="CW141">
        <v>0.5</v>
      </c>
      <c r="CX141" t="s">
        <v>408</v>
      </c>
      <c r="CY141">
        <v>2</v>
      </c>
      <c r="CZ141" t="b">
        <v>1</v>
      </c>
      <c r="DA141">
        <v>1510790086.21429</v>
      </c>
      <c r="DB141">
        <v>425.476035714286</v>
      </c>
      <c r="DC141">
        <v>442.166357142857</v>
      </c>
      <c r="DD141">
        <v>31.1296428571429</v>
      </c>
      <c r="DE141">
        <v>29.5264178571429</v>
      </c>
      <c r="DF141">
        <v>418.931035714286</v>
      </c>
      <c r="DG141">
        <v>30.4679571428571</v>
      </c>
      <c r="DH141">
        <v>500.101607142857</v>
      </c>
      <c r="DI141">
        <v>90.8419714285714</v>
      </c>
      <c r="DJ141">
        <v>0.0999793571428571</v>
      </c>
      <c r="DK141">
        <v>34.15455</v>
      </c>
      <c r="DL141">
        <v>34.9094535714286</v>
      </c>
      <c r="DM141">
        <v>999.9</v>
      </c>
      <c r="DN141">
        <v>0</v>
      </c>
      <c r="DO141">
        <v>0</v>
      </c>
      <c r="DP141">
        <v>10002.2357142857</v>
      </c>
      <c r="DQ141">
        <v>0</v>
      </c>
      <c r="DR141">
        <v>3.24354607142857</v>
      </c>
      <c r="DS141">
        <v>-16.69037</v>
      </c>
      <c r="DT141">
        <v>439.146428571429</v>
      </c>
      <c r="DU141">
        <v>455.61925</v>
      </c>
      <c r="DV141">
        <v>1.603215</v>
      </c>
      <c r="DW141">
        <v>442.166357142857</v>
      </c>
      <c r="DX141">
        <v>29.5264178571429</v>
      </c>
      <c r="DY141">
        <v>2.82787821428571</v>
      </c>
      <c r="DZ141">
        <v>2.68223928571429</v>
      </c>
      <c r="EA141">
        <v>23.047725</v>
      </c>
      <c r="EB141">
        <v>22.1767</v>
      </c>
      <c r="EC141">
        <v>1999.98714285714</v>
      </c>
      <c r="ED141">
        <v>0.979996214285714</v>
      </c>
      <c r="EE141">
        <v>0.0200039714285714</v>
      </c>
      <c r="EF141">
        <v>0</v>
      </c>
      <c r="EG141">
        <v>2.2102</v>
      </c>
      <c r="EH141">
        <v>0</v>
      </c>
      <c r="EI141">
        <v>5692.07857142857</v>
      </c>
      <c r="EJ141">
        <v>17300.0285714286</v>
      </c>
      <c r="EK141">
        <v>40.2942857142857</v>
      </c>
      <c r="EL141">
        <v>40.375</v>
      </c>
      <c r="EM141">
        <v>39.8615</v>
      </c>
      <c r="EN141">
        <v>39.187</v>
      </c>
      <c r="EO141">
        <v>40.062</v>
      </c>
      <c r="EP141">
        <v>1959.97714285714</v>
      </c>
      <c r="EQ141">
        <v>40.01</v>
      </c>
      <c r="ER141">
        <v>0</v>
      </c>
      <c r="ES141">
        <v>1678813697</v>
      </c>
      <c r="ET141">
        <v>0</v>
      </c>
      <c r="EU141">
        <v>2.24787307692308</v>
      </c>
      <c r="EV141">
        <v>0.368721376955083</v>
      </c>
      <c r="EW141">
        <v>-34.9972649090597</v>
      </c>
      <c r="EX141">
        <v>5692.09807692308</v>
      </c>
      <c r="EY141">
        <v>15</v>
      </c>
      <c r="EZ141">
        <v>0</v>
      </c>
      <c r="FA141" t="s">
        <v>409</v>
      </c>
      <c r="FB141">
        <v>1510781724.6</v>
      </c>
      <c r="FC141">
        <v>1510781718.6</v>
      </c>
      <c r="FD141">
        <v>0</v>
      </c>
      <c r="FE141">
        <v>0.193</v>
      </c>
      <c r="FF141">
        <v>0.167</v>
      </c>
      <c r="FG141">
        <v>6.707</v>
      </c>
      <c r="FH141">
        <v>0.869</v>
      </c>
      <c r="FI141">
        <v>420</v>
      </c>
      <c r="FJ141">
        <v>32</v>
      </c>
      <c r="FK141">
        <v>0.3</v>
      </c>
      <c r="FL141">
        <v>0.13</v>
      </c>
      <c r="FM141">
        <v>1.61008825</v>
      </c>
      <c r="FN141">
        <v>-0.171719662288937</v>
      </c>
      <c r="FO141">
        <v>0.0165464428031375</v>
      </c>
      <c r="FP141">
        <v>1</v>
      </c>
      <c r="FQ141">
        <v>1</v>
      </c>
      <c r="FR141">
        <v>1</v>
      </c>
      <c r="FS141" t="s">
        <v>410</v>
      </c>
      <c r="FT141">
        <v>2.97107</v>
      </c>
      <c r="FU141">
        <v>2.75388</v>
      </c>
      <c r="FV141">
        <v>0.0941374</v>
      </c>
      <c r="FW141">
        <v>0.0992782</v>
      </c>
      <c r="FX141">
        <v>0.123357</v>
      </c>
      <c r="FY141">
        <v>0.120047</v>
      </c>
      <c r="FZ141">
        <v>35153.5</v>
      </c>
      <c r="GA141">
        <v>38062.4</v>
      </c>
      <c r="GB141">
        <v>35178.1</v>
      </c>
      <c r="GC141">
        <v>38336.5</v>
      </c>
      <c r="GD141">
        <v>43697.9</v>
      </c>
      <c r="GE141">
        <v>48711.7</v>
      </c>
      <c r="GF141">
        <v>54967.9</v>
      </c>
      <c r="GG141">
        <v>61480</v>
      </c>
      <c r="GH141">
        <v>1.95875</v>
      </c>
      <c r="GI141">
        <v>1.81175</v>
      </c>
      <c r="GJ141">
        <v>0.186116</v>
      </c>
      <c r="GK141">
        <v>0</v>
      </c>
      <c r="GL141">
        <v>32.0265</v>
      </c>
      <c r="GM141">
        <v>999.9</v>
      </c>
      <c r="GN141">
        <v>54.102</v>
      </c>
      <c r="GO141">
        <v>32.75</v>
      </c>
      <c r="GP141">
        <v>29.6704</v>
      </c>
      <c r="GQ141">
        <v>60.2602</v>
      </c>
      <c r="GR141">
        <v>47.5561</v>
      </c>
      <c r="GS141">
        <v>1</v>
      </c>
      <c r="GT141">
        <v>0.123994</v>
      </c>
      <c r="GU141">
        <v>-2.60712</v>
      </c>
      <c r="GV141">
        <v>20.0959</v>
      </c>
      <c r="GW141">
        <v>5.19812</v>
      </c>
      <c r="GX141">
        <v>12.0053</v>
      </c>
      <c r="GY141">
        <v>4.9751</v>
      </c>
      <c r="GZ141">
        <v>3.2939</v>
      </c>
      <c r="HA141">
        <v>9999</v>
      </c>
      <c r="HB141">
        <v>9999</v>
      </c>
      <c r="HC141">
        <v>9999</v>
      </c>
      <c r="HD141">
        <v>999.9</v>
      </c>
      <c r="HE141">
        <v>1.86356</v>
      </c>
      <c r="HF141">
        <v>1.86844</v>
      </c>
      <c r="HG141">
        <v>1.86819</v>
      </c>
      <c r="HH141">
        <v>1.86935</v>
      </c>
      <c r="HI141">
        <v>1.87012</v>
      </c>
      <c r="HJ141">
        <v>1.8662</v>
      </c>
      <c r="HK141">
        <v>1.86725</v>
      </c>
      <c r="HL141">
        <v>1.86859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6.651</v>
      </c>
      <c r="IA141">
        <v>0.6617</v>
      </c>
      <c r="IB141">
        <v>4.00718980108695</v>
      </c>
      <c r="IC141">
        <v>0.0057595372652325</v>
      </c>
      <c r="ID141">
        <v>9.86007892650461e-07</v>
      </c>
      <c r="IE141">
        <v>-6.54605500343952e-10</v>
      </c>
      <c r="IF141">
        <v>0.661683471666172</v>
      </c>
      <c r="IG141">
        <v>0</v>
      </c>
      <c r="IH141">
        <v>0</v>
      </c>
      <c r="II141">
        <v>0</v>
      </c>
      <c r="IJ141">
        <v>-3</v>
      </c>
      <c r="IK141">
        <v>1614</v>
      </c>
      <c r="IL141">
        <v>1</v>
      </c>
      <c r="IM141">
        <v>27</v>
      </c>
      <c r="IN141">
        <v>139.5</v>
      </c>
      <c r="IO141">
        <v>139.6</v>
      </c>
      <c r="IP141">
        <v>1.16089</v>
      </c>
      <c r="IQ141">
        <v>2.64038</v>
      </c>
      <c r="IR141">
        <v>1.54785</v>
      </c>
      <c r="IS141">
        <v>2.30225</v>
      </c>
      <c r="IT141">
        <v>1.34644</v>
      </c>
      <c r="IU141">
        <v>2.44141</v>
      </c>
      <c r="IV141">
        <v>38.575</v>
      </c>
      <c r="IW141">
        <v>24.0175</v>
      </c>
      <c r="IX141">
        <v>18</v>
      </c>
      <c r="IY141">
        <v>501.668</v>
      </c>
      <c r="IZ141">
        <v>406.34</v>
      </c>
      <c r="JA141">
        <v>34.6346</v>
      </c>
      <c r="JB141">
        <v>28.9791</v>
      </c>
      <c r="JC141">
        <v>30.0001</v>
      </c>
      <c r="JD141">
        <v>28.73</v>
      </c>
      <c r="JE141">
        <v>28.6463</v>
      </c>
      <c r="JF141">
        <v>23.3036</v>
      </c>
      <c r="JG141">
        <v>0</v>
      </c>
      <c r="JH141">
        <v>100</v>
      </c>
      <c r="JI141">
        <v>34.6462</v>
      </c>
      <c r="JJ141">
        <v>487.548</v>
      </c>
      <c r="JK141">
        <v>30.6832</v>
      </c>
      <c r="JL141">
        <v>101.982</v>
      </c>
      <c r="JM141">
        <v>102.341</v>
      </c>
    </row>
    <row r="142" spans="1:273">
      <c r="A142">
        <v>126</v>
      </c>
      <c r="B142">
        <v>1510790099</v>
      </c>
      <c r="C142">
        <v>1378.40000009537</v>
      </c>
      <c r="D142" t="s">
        <v>663</v>
      </c>
      <c r="E142" t="s">
        <v>664</v>
      </c>
      <c r="F142">
        <v>5</v>
      </c>
      <c r="G142" t="s">
        <v>405</v>
      </c>
      <c r="H142" t="s">
        <v>406</v>
      </c>
      <c r="I142">
        <v>1510790091.5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489.399010663784</v>
      </c>
      <c r="AK142">
        <v>471.202533333333</v>
      </c>
      <c r="AL142">
        <v>3.2234576978509</v>
      </c>
      <c r="AM142">
        <v>64.1108677016949</v>
      </c>
      <c r="AN142">
        <f>(AP142 - AO142 + DI142*1E3/(8.314*(DK142+273.15)) * AR142/DH142 * AQ142) * DH142/(100*CV142) * 1000/(1000 - AP142)</f>
        <v>0</v>
      </c>
      <c r="AO142">
        <v>29.5171003631135</v>
      </c>
      <c r="AP142">
        <v>31.0738284848485</v>
      </c>
      <c r="AQ142">
        <v>-0.00594192354507969</v>
      </c>
      <c r="AR142">
        <v>117.015588663011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2.7</v>
      </c>
      <c r="CW142">
        <v>0.5</v>
      </c>
      <c r="CX142" t="s">
        <v>408</v>
      </c>
      <c r="CY142">
        <v>2</v>
      </c>
      <c r="CZ142" t="b">
        <v>1</v>
      </c>
      <c r="DA142">
        <v>1510790091.5</v>
      </c>
      <c r="DB142">
        <v>436.81862962963</v>
      </c>
      <c r="DC142">
        <v>458.688185185185</v>
      </c>
      <c r="DD142">
        <v>31.1083703703704</v>
      </c>
      <c r="DE142">
        <v>29.5227962962963</v>
      </c>
      <c r="DF142">
        <v>430.203222222222</v>
      </c>
      <c r="DG142">
        <v>30.4466851851852</v>
      </c>
      <c r="DH142">
        <v>500.087555555556</v>
      </c>
      <c r="DI142">
        <v>90.8419259259259</v>
      </c>
      <c r="DJ142">
        <v>0.0999611407407408</v>
      </c>
      <c r="DK142">
        <v>34.1654</v>
      </c>
      <c r="DL142">
        <v>34.9786740740741</v>
      </c>
      <c r="DM142">
        <v>999.9</v>
      </c>
      <c r="DN142">
        <v>0</v>
      </c>
      <c r="DO142">
        <v>0</v>
      </c>
      <c r="DP142">
        <v>10002.2877777778</v>
      </c>
      <c r="DQ142">
        <v>0</v>
      </c>
      <c r="DR142">
        <v>3.25457518518518</v>
      </c>
      <c r="DS142">
        <v>-21.8695481481482</v>
      </c>
      <c r="DT142">
        <v>450.843407407407</v>
      </c>
      <c r="DU142">
        <v>472.641888888889</v>
      </c>
      <c r="DV142">
        <v>1.58556555555556</v>
      </c>
      <c r="DW142">
        <v>458.688185185185</v>
      </c>
      <c r="DX142">
        <v>29.5227962962963</v>
      </c>
      <c r="DY142">
        <v>2.82594481481481</v>
      </c>
      <c r="DZ142">
        <v>2.68190851851852</v>
      </c>
      <c r="EA142">
        <v>23.0364185185185</v>
      </c>
      <c r="EB142">
        <v>22.1746777777778</v>
      </c>
      <c r="EC142">
        <v>1999.96444444444</v>
      </c>
      <c r="ED142">
        <v>0.979996111111111</v>
      </c>
      <c r="EE142">
        <v>0.0200040814814815</v>
      </c>
      <c r="EF142">
        <v>0</v>
      </c>
      <c r="EG142">
        <v>2.20879259259259</v>
      </c>
      <c r="EH142">
        <v>0</v>
      </c>
      <c r="EI142">
        <v>5689.09222222222</v>
      </c>
      <c r="EJ142">
        <v>17299.8259259259</v>
      </c>
      <c r="EK142">
        <v>40.289037037037</v>
      </c>
      <c r="EL142">
        <v>40.375</v>
      </c>
      <c r="EM142">
        <v>39.861</v>
      </c>
      <c r="EN142">
        <v>39.187</v>
      </c>
      <c r="EO142">
        <v>40.062</v>
      </c>
      <c r="EP142">
        <v>1959.95444444444</v>
      </c>
      <c r="EQ142">
        <v>40.01</v>
      </c>
      <c r="ER142">
        <v>0</v>
      </c>
      <c r="ES142">
        <v>1678813702.4</v>
      </c>
      <c r="ET142">
        <v>0</v>
      </c>
      <c r="EU142">
        <v>2.240168</v>
      </c>
      <c r="EV142">
        <v>-0.476246151830451</v>
      </c>
      <c r="EW142">
        <v>-31.4038460984396</v>
      </c>
      <c r="EX142">
        <v>5688.8964</v>
      </c>
      <c r="EY142">
        <v>15</v>
      </c>
      <c r="EZ142">
        <v>0</v>
      </c>
      <c r="FA142" t="s">
        <v>409</v>
      </c>
      <c r="FB142">
        <v>1510781724.6</v>
      </c>
      <c r="FC142">
        <v>1510781718.6</v>
      </c>
      <c r="FD142">
        <v>0</v>
      </c>
      <c r="FE142">
        <v>0.193</v>
      </c>
      <c r="FF142">
        <v>0.167</v>
      </c>
      <c r="FG142">
        <v>6.707</v>
      </c>
      <c r="FH142">
        <v>0.869</v>
      </c>
      <c r="FI142">
        <v>420</v>
      </c>
      <c r="FJ142">
        <v>32</v>
      </c>
      <c r="FK142">
        <v>0.3</v>
      </c>
      <c r="FL142">
        <v>0.13</v>
      </c>
      <c r="FM142">
        <v>1.59433725</v>
      </c>
      <c r="FN142">
        <v>-0.199094296435274</v>
      </c>
      <c r="FO142">
        <v>0.0192470352246132</v>
      </c>
      <c r="FP142">
        <v>1</v>
      </c>
      <c r="FQ142">
        <v>1</v>
      </c>
      <c r="FR142">
        <v>1</v>
      </c>
      <c r="FS142" t="s">
        <v>410</v>
      </c>
      <c r="FT142">
        <v>2.97122</v>
      </c>
      <c r="FU142">
        <v>2.75389</v>
      </c>
      <c r="FV142">
        <v>0.0966325</v>
      </c>
      <c r="FW142">
        <v>0.101826</v>
      </c>
      <c r="FX142">
        <v>0.123279</v>
      </c>
      <c r="FY142">
        <v>0.120036</v>
      </c>
      <c r="FZ142">
        <v>35057</v>
      </c>
      <c r="GA142">
        <v>37955.1</v>
      </c>
      <c r="GB142">
        <v>35178.4</v>
      </c>
      <c r="GC142">
        <v>38336.8</v>
      </c>
      <c r="GD142">
        <v>43702.3</v>
      </c>
      <c r="GE142">
        <v>48712.6</v>
      </c>
      <c r="GF142">
        <v>54968.4</v>
      </c>
      <c r="GG142">
        <v>61480.4</v>
      </c>
      <c r="GH142">
        <v>1.9587</v>
      </c>
      <c r="GI142">
        <v>1.8118</v>
      </c>
      <c r="GJ142">
        <v>0.18768</v>
      </c>
      <c r="GK142">
        <v>0</v>
      </c>
      <c r="GL142">
        <v>32.0273</v>
      </c>
      <c r="GM142">
        <v>999.9</v>
      </c>
      <c r="GN142">
        <v>54.078</v>
      </c>
      <c r="GO142">
        <v>32.75</v>
      </c>
      <c r="GP142">
        <v>29.6561</v>
      </c>
      <c r="GQ142">
        <v>60.2102</v>
      </c>
      <c r="GR142">
        <v>47.9647</v>
      </c>
      <c r="GS142">
        <v>1</v>
      </c>
      <c r="GT142">
        <v>0.123229</v>
      </c>
      <c r="GU142">
        <v>-1.45553</v>
      </c>
      <c r="GV142">
        <v>20.1089</v>
      </c>
      <c r="GW142">
        <v>5.19707</v>
      </c>
      <c r="GX142">
        <v>12.0055</v>
      </c>
      <c r="GY142">
        <v>4.9748</v>
      </c>
      <c r="GZ142">
        <v>3.29388</v>
      </c>
      <c r="HA142">
        <v>9999</v>
      </c>
      <c r="HB142">
        <v>9999</v>
      </c>
      <c r="HC142">
        <v>9999</v>
      </c>
      <c r="HD142">
        <v>999.9</v>
      </c>
      <c r="HE142">
        <v>1.86356</v>
      </c>
      <c r="HF142">
        <v>1.86844</v>
      </c>
      <c r="HG142">
        <v>1.86822</v>
      </c>
      <c r="HH142">
        <v>1.86935</v>
      </c>
      <c r="HI142">
        <v>1.87012</v>
      </c>
      <c r="HJ142">
        <v>1.86623</v>
      </c>
      <c r="HK142">
        <v>1.86726</v>
      </c>
      <c r="HL142">
        <v>1.86859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6.748</v>
      </c>
      <c r="IA142">
        <v>0.6617</v>
      </c>
      <c r="IB142">
        <v>4.00718980108695</v>
      </c>
      <c r="IC142">
        <v>0.0057595372652325</v>
      </c>
      <c r="ID142">
        <v>9.86007892650461e-07</v>
      </c>
      <c r="IE142">
        <v>-6.54605500343952e-10</v>
      </c>
      <c r="IF142">
        <v>0.661683471666172</v>
      </c>
      <c r="IG142">
        <v>0</v>
      </c>
      <c r="IH142">
        <v>0</v>
      </c>
      <c r="II142">
        <v>0</v>
      </c>
      <c r="IJ142">
        <v>-3</v>
      </c>
      <c r="IK142">
        <v>1614</v>
      </c>
      <c r="IL142">
        <v>1</v>
      </c>
      <c r="IM142">
        <v>27</v>
      </c>
      <c r="IN142">
        <v>139.6</v>
      </c>
      <c r="IO142">
        <v>139.7</v>
      </c>
      <c r="IP142">
        <v>1.19019</v>
      </c>
      <c r="IQ142">
        <v>2.64038</v>
      </c>
      <c r="IR142">
        <v>1.54785</v>
      </c>
      <c r="IS142">
        <v>2.30225</v>
      </c>
      <c r="IT142">
        <v>1.34644</v>
      </c>
      <c r="IU142">
        <v>2.32056</v>
      </c>
      <c r="IV142">
        <v>38.575</v>
      </c>
      <c r="IW142">
        <v>24.0262</v>
      </c>
      <c r="IX142">
        <v>18</v>
      </c>
      <c r="IY142">
        <v>501.634</v>
      </c>
      <c r="IZ142">
        <v>406.368</v>
      </c>
      <c r="JA142">
        <v>34.6035</v>
      </c>
      <c r="JB142">
        <v>28.9766</v>
      </c>
      <c r="JC142">
        <v>29.9995</v>
      </c>
      <c r="JD142">
        <v>28.73</v>
      </c>
      <c r="JE142">
        <v>28.6463</v>
      </c>
      <c r="JF142">
        <v>23.9692</v>
      </c>
      <c r="JG142">
        <v>0</v>
      </c>
      <c r="JH142">
        <v>100</v>
      </c>
      <c r="JI142">
        <v>34.4338</v>
      </c>
      <c r="JJ142">
        <v>507.667</v>
      </c>
      <c r="JK142">
        <v>30.6832</v>
      </c>
      <c r="JL142">
        <v>101.983</v>
      </c>
      <c r="JM142">
        <v>102.342</v>
      </c>
    </row>
    <row r="143" spans="1:273">
      <c r="A143">
        <v>127</v>
      </c>
      <c r="B143">
        <v>1510790104</v>
      </c>
      <c r="C143">
        <v>1383.40000009537</v>
      </c>
      <c r="D143" t="s">
        <v>665</v>
      </c>
      <c r="E143" t="s">
        <v>666</v>
      </c>
      <c r="F143">
        <v>5</v>
      </c>
      <c r="G143" t="s">
        <v>405</v>
      </c>
      <c r="H143" t="s">
        <v>406</v>
      </c>
      <c r="I143">
        <v>1510790096.21429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505.964095829333</v>
      </c>
      <c r="AK143">
        <v>487.38106060606</v>
      </c>
      <c r="AL143">
        <v>3.26427744651255</v>
      </c>
      <c r="AM143">
        <v>64.1108677016949</v>
      </c>
      <c r="AN143">
        <f>(AP143 - AO143 + DI143*1E3/(8.314*(DK143+273.15)) * AR143/DH143 * AQ143) * DH143/(100*CV143) * 1000/(1000 - AP143)</f>
        <v>0</v>
      </c>
      <c r="AO143">
        <v>29.5125834902075</v>
      </c>
      <c r="AP143">
        <v>31.0358709090909</v>
      </c>
      <c r="AQ143">
        <v>-0.00776041462313845</v>
      </c>
      <c r="AR143">
        <v>117.015588663011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2.7</v>
      </c>
      <c r="CW143">
        <v>0.5</v>
      </c>
      <c r="CX143" t="s">
        <v>408</v>
      </c>
      <c r="CY143">
        <v>2</v>
      </c>
      <c r="CZ143" t="b">
        <v>1</v>
      </c>
      <c r="DA143">
        <v>1510790096.21429</v>
      </c>
      <c r="DB143">
        <v>449.866214285714</v>
      </c>
      <c r="DC143">
        <v>474.229821428571</v>
      </c>
      <c r="DD143">
        <v>31.0838035714286</v>
      </c>
      <c r="DE143">
        <v>29.5188392857143</v>
      </c>
      <c r="DF143">
        <v>443.169821428571</v>
      </c>
      <c r="DG143">
        <v>30.422125</v>
      </c>
      <c r="DH143">
        <v>500.08725</v>
      </c>
      <c r="DI143">
        <v>90.8419892857143</v>
      </c>
      <c r="DJ143">
        <v>0.0999514964285714</v>
      </c>
      <c r="DK143">
        <v>34.1739142857143</v>
      </c>
      <c r="DL143">
        <v>35.0370821428571</v>
      </c>
      <c r="DM143">
        <v>999.9</v>
      </c>
      <c r="DN143">
        <v>0</v>
      </c>
      <c r="DO143">
        <v>0</v>
      </c>
      <c r="DP143">
        <v>10005.3078571429</v>
      </c>
      <c r="DQ143">
        <v>0</v>
      </c>
      <c r="DR143">
        <v>3.3616075</v>
      </c>
      <c r="DS143">
        <v>-24.3636642857143</v>
      </c>
      <c r="DT143">
        <v>464.298</v>
      </c>
      <c r="DU143">
        <v>488.654321428572</v>
      </c>
      <c r="DV143">
        <v>1.56496285714286</v>
      </c>
      <c r="DW143">
        <v>474.229821428571</v>
      </c>
      <c r="DX143">
        <v>29.5188392857143</v>
      </c>
      <c r="DY143">
        <v>2.823715</v>
      </c>
      <c r="DZ143">
        <v>2.68155071428571</v>
      </c>
      <c r="EA143">
        <v>23.0233785714286</v>
      </c>
      <c r="EB143">
        <v>22.1724892857143</v>
      </c>
      <c r="EC143">
        <v>1999.98964285714</v>
      </c>
      <c r="ED143">
        <v>0.979996321428572</v>
      </c>
      <c r="EE143">
        <v>0.0200038571428571</v>
      </c>
      <c r="EF143">
        <v>0</v>
      </c>
      <c r="EG143">
        <v>2.17752142857143</v>
      </c>
      <c r="EH143">
        <v>0</v>
      </c>
      <c r="EI143">
        <v>5686.77571428572</v>
      </c>
      <c r="EJ143">
        <v>17300.0571428571</v>
      </c>
      <c r="EK143">
        <v>40.2920714285714</v>
      </c>
      <c r="EL143">
        <v>40.375</v>
      </c>
      <c r="EM143">
        <v>39.857</v>
      </c>
      <c r="EN143">
        <v>39.187</v>
      </c>
      <c r="EO143">
        <v>40.062</v>
      </c>
      <c r="EP143">
        <v>1959.97964285714</v>
      </c>
      <c r="EQ143">
        <v>40.01</v>
      </c>
      <c r="ER143">
        <v>0</v>
      </c>
      <c r="ES143">
        <v>1678813707.2</v>
      </c>
      <c r="ET143">
        <v>0</v>
      </c>
      <c r="EU143">
        <v>2.173724</v>
      </c>
      <c r="EV143">
        <v>-0.589553853695211</v>
      </c>
      <c r="EW143">
        <v>-27.9284615363814</v>
      </c>
      <c r="EX143">
        <v>5686.5268</v>
      </c>
      <c r="EY143">
        <v>15</v>
      </c>
      <c r="EZ143">
        <v>0</v>
      </c>
      <c r="FA143" t="s">
        <v>409</v>
      </c>
      <c r="FB143">
        <v>1510781724.6</v>
      </c>
      <c r="FC143">
        <v>1510781718.6</v>
      </c>
      <c r="FD143">
        <v>0</v>
      </c>
      <c r="FE143">
        <v>0.193</v>
      </c>
      <c r="FF143">
        <v>0.167</v>
      </c>
      <c r="FG143">
        <v>6.707</v>
      </c>
      <c r="FH143">
        <v>0.869</v>
      </c>
      <c r="FI143">
        <v>420</v>
      </c>
      <c r="FJ143">
        <v>32</v>
      </c>
      <c r="FK143">
        <v>0.3</v>
      </c>
      <c r="FL143">
        <v>0.13</v>
      </c>
      <c r="FM143">
        <v>1.57905725</v>
      </c>
      <c r="FN143">
        <v>-0.243009793621016</v>
      </c>
      <c r="FO143">
        <v>0.0236393023360991</v>
      </c>
      <c r="FP143">
        <v>1</v>
      </c>
      <c r="FQ143">
        <v>1</v>
      </c>
      <c r="FR143">
        <v>1</v>
      </c>
      <c r="FS143" t="s">
        <v>410</v>
      </c>
      <c r="FT143">
        <v>2.97096</v>
      </c>
      <c r="FU143">
        <v>2.75381</v>
      </c>
      <c r="FV143">
        <v>0.0991373</v>
      </c>
      <c r="FW143">
        <v>0.104511</v>
      </c>
      <c r="FX143">
        <v>0.123173</v>
      </c>
      <c r="FY143">
        <v>0.120025</v>
      </c>
      <c r="FZ143">
        <v>34959.9</v>
      </c>
      <c r="GA143">
        <v>37841.9</v>
      </c>
      <c r="GB143">
        <v>35178.5</v>
      </c>
      <c r="GC143">
        <v>38337</v>
      </c>
      <c r="GD143">
        <v>43707.9</v>
      </c>
      <c r="GE143">
        <v>48713.7</v>
      </c>
      <c r="GF143">
        <v>54968.6</v>
      </c>
      <c r="GG143">
        <v>61480.8</v>
      </c>
      <c r="GH143">
        <v>1.95865</v>
      </c>
      <c r="GI143">
        <v>1.81198</v>
      </c>
      <c r="GJ143">
        <v>0.18727</v>
      </c>
      <c r="GK143">
        <v>0</v>
      </c>
      <c r="GL143">
        <v>32.0314</v>
      </c>
      <c r="GM143">
        <v>999.9</v>
      </c>
      <c r="GN143">
        <v>54.078</v>
      </c>
      <c r="GO143">
        <v>32.75</v>
      </c>
      <c r="GP143">
        <v>29.6515</v>
      </c>
      <c r="GQ143">
        <v>60.2802</v>
      </c>
      <c r="GR143">
        <v>47.8606</v>
      </c>
      <c r="GS143">
        <v>1</v>
      </c>
      <c r="GT143">
        <v>0.122401</v>
      </c>
      <c r="GU143">
        <v>-1.61099</v>
      </c>
      <c r="GV143">
        <v>20.1082</v>
      </c>
      <c r="GW143">
        <v>5.19737</v>
      </c>
      <c r="GX143">
        <v>12.0053</v>
      </c>
      <c r="GY143">
        <v>4.9753</v>
      </c>
      <c r="GZ143">
        <v>3.29385</v>
      </c>
      <c r="HA143">
        <v>9999</v>
      </c>
      <c r="HB143">
        <v>9999</v>
      </c>
      <c r="HC143">
        <v>9999</v>
      </c>
      <c r="HD143">
        <v>999.9</v>
      </c>
      <c r="HE143">
        <v>1.86356</v>
      </c>
      <c r="HF143">
        <v>1.86844</v>
      </c>
      <c r="HG143">
        <v>1.8682</v>
      </c>
      <c r="HH143">
        <v>1.86935</v>
      </c>
      <c r="HI143">
        <v>1.87012</v>
      </c>
      <c r="HJ143">
        <v>1.86624</v>
      </c>
      <c r="HK143">
        <v>1.86726</v>
      </c>
      <c r="HL143">
        <v>1.86859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6.845</v>
      </c>
      <c r="IA143">
        <v>0.6617</v>
      </c>
      <c r="IB143">
        <v>4.00718980108695</v>
      </c>
      <c r="IC143">
        <v>0.0057595372652325</v>
      </c>
      <c r="ID143">
        <v>9.86007892650461e-07</v>
      </c>
      <c r="IE143">
        <v>-6.54605500343952e-10</v>
      </c>
      <c r="IF143">
        <v>0.661683471666172</v>
      </c>
      <c r="IG143">
        <v>0</v>
      </c>
      <c r="IH143">
        <v>0</v>
      </c>
      <c r="II143">
        <v>0</v>
      </c>
      <c r="IJ143">
        <v>-3</v>
      </c>
      <c r="IK143">
        <v>1614</v>
      </c>
      <c r="IL143">
        <v>1</v>
      </c>
      <c r="IM143">
        <v>27</v>
      </c>
      <c r="IN143">
        <v>139.7</v>
      </c>
      <c r="IO143">
        <v>139.8</v>
      </c>
      <c r="IP143">
        <v>1.22559</v>
      </c>
      <c r="IQ143">
        <v>2.63916</v>
      </c>
      <c r="IR143">
        <v>1.54785</v>
      </c>
      <c r="IS143">
        <v>2.30225</v>
      </c>
      <c r="IT143">
        <v>1.34644</v>
      </c>
      <c r="IU143">
        <v>2.48291</v>
      </c>
      <c r="IV143">
        <v>38.575</v>
      </c>
      <c r="IW143">
        <v>24.0262</v>
      </c>
      <c r="IX143">
        <v>18</v>
      </c>
      <c r="IY143">
        <v>501.617</v>
      </c>
      <c r="IZ143">
        <v>406.47</v>
      </c>
      <c r="JA143">
        <v>34.417</v>
      </c>
      <c r="JB143">
        <v>28.9754</v>
      </c>
      <c r="JC143">
        <v>29.9994</v>
      </c>
      <c r="JD143">
        <v>28.7318</v>
      </c>
      <c r="JE143">
        <v>28.6468</v>
      </c>
      <c r="JF143">
        <v>24.6043</v>
      </c>
      <c r="JG143">
        <v>0</v>
      </c>
      <c r="JH143">
        <v>100</v>
      </c>
      <c r="JI143">
        <v>34.3716</v>
      </c>
      <c r="JJ143">
        <v>521.188</v>
      </c>
      <c r="JK143">
        <v>30.6832</v>
      </c>
      <c r="JL143">
        <v>101.984</v>
      </c>
      <c r="JM143">
        <v>102.342</v>
      </c>
    </row>
    <row r="144" spans="1:273">
      <c r="A144">
        <v>128</v>
      </c>
      <c r="B144">
        <v>1510790109</v>
      </c>
      <c r="C144">
        <v>1388.40000009537</v>
      </c>
      <c r="D144" t="s">
        <v>667</v>
      </c>
      <c r="E144" t="s">
        <v>668</v>
      </c>
      <c r="F144">
        <v>5</v>
      </c>
      <c r="G144" t="s">
        <v>405</v>
      </c>
      <c r="H144" t="s">
        <v>406</v>
      </c>
      <c r="I144">
        <v>1510790101.5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524.206282022396</v>
      </c>
      <c r="AK144">
        <v>504.617054545455</v>
      </c>
      <c r="AL144">
        <v>3.4628200597365</v>
      </c>
      <c r="AM144">
        <v>64.1108677016949</v>
      </c>
      <c r="AN144">
        <f>(AP144 - AO144 + DI144*1E3/(8.314*(DK144+273.15)) * AR144/DH144 * AQ144) * DH144/(100*CV144) * 1000/(1000 - AP144)</f>
        <v>0</v>
      </c>
      <c r="AO144">
        <v>29.5100552943038</v>
      </c>
      <c r="AP144">
        <v>30.9961272727273</v>
      </c>
      <c r="AQ144">
        <v>-0.00769981355880521</v>
      </c>
      <c r="AR144">
        <v>117.015588663011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2.7</v>
      </c>
      <c r="CW144">
        <v>0.5</v>
      </c>
      <c r="CX144" t="s">
        <v>408</v>
      </c>
      <c r="CY144">
        <v>2</v>
      </c>
      <c r="CZ144" t="b">
        <v>1</v>
      </c>
      <c r="DA144">
        <v>1510790101.5</v>
      </c>
      <c r="DB144">
        <v>466.148444444445</v>
      </c>
      <c r="DC144">
        <v>492.221555555556</v>
      </c>
      <c r="DD144">
        <v>31.0495333333333</v>
      </c>
      <c r="DE144">
        <v>29.5142407407407</v>
      </c>
      <c r="DF144">
        <v>459.351</v>
      </c>
      <c r="DG144">
        <v>30.3878481481481</v>
      </c>
      <c r="DH144">
        <v>500.076777777778</v>
      </c>
      <c r="DI144">
        <v>90.8429851851852</v>
      </c>
      <c r="DJ144">
        <v>0.0999866037037037</v>
      </c>
      <c r="DK144">
        <v>34.1788111111111</v>
      </c>
      <c r="DL144">
        <v>35.0632777777778</v>
      </c>
      <c r="DM144">
        <v>999.9</v>
      </c>
      <c r="DN144">
        <v>0</v>
      </c>
      <c r="DO144">
        <v>0</v>
      </c>
      <c r="DP144">
        <v>10004.1385185185</v>
      </c>
      <c r="DQ144">
        <v>0</v>
      </c>
      <c r="DR144">
        <v>3.46047111111111</v>
      </c>
      <c r="DS144">
        <v>-26.0731962962963</v>
      </c>
      <c r="DT144">
        <v>481.085518518518</v>
      </c>
      <c r="DU144">
        <v>507.190962962963</v>
      </c>
      <c r="DV144">
        <v>1.53529037037037</v>
      </c>
      <c r="DW144">
        <v>492.221555555556</v>
      </c>
      <c r="DX144">
        <v>29.5142407407407</v>
      </c>
      <c r="DY144">
        <v>2.82063259259259</v>
      </c>
      <c r="DZ144">
        <v>2.68116185185185</v>
      </c>
      <c r="EA144">
        <v>23.0053259259259</v>
      </c>
      <c r="EB144">
        <v>22.1701148148148</v>
      </c>
      <c r="EC144">
        <v>2000.00962962963</v>
      </c>
      <c r="ED144">
        <v>0.979996333333333</v>
      </c>
      <c r="EE144">
        <v>0.0200038444444444</v>
      </c>
      <c r="EF144">
        <v>0</v>
      </c>
      <c r="EG144">
        <v>2.20244074074074</v>
      </c>
      <c r="EH144">
        <v>0</v>
      </c>
      <c r="EI144">
        <v>5684.44518518519</v>
      </c>
      <c r="EJ144">
        <v>17300.2222222222</v>
      </c>
      <c r="EK144">
        <v>40.289037037037</v>
      </c>
      <c r="EL144">
        <v>40.375</v>
      </c>
      <c r="EM144">
        <v>39.8586666666667</v>
      </c>
      <c r="EN144">
        <v>39.187</v>
      </c>
      <c r="EO144">
        <v>40.062</v>
      </c>
      <c r="EP144">
        <v>1959.99962962963</v>
      </c>
      <c r="EQ144">
        <v>40.01</v>
      </c>
      <c r="ER144">
        <v>0</v>
      </c>
      <c r="ES144">
        <v>1678813712</v>
      </c>
      <c r="ET144">
        <v>0</v>
      </c>
      <c r="EU144">
        <v>2.187788</v>
      </c>
      <c r="EV144">
        <v>0.256607686724381</v>
      </c>
      <c r="EW144">
        <v>-24.3269230354049</v>
      </c>
      <c r="EX144">
        <v>5684.4308</v>
      </c>
      <c r="EY144">
        <v>15</v>
      </c>
      <c r="EZ144">
        <v>0</v>
      </c>
      <c r="FA144" t="s">
        <v>409</v>
      </c>
      <c r="FB144">
        <v>1510781724.6</v>
      </c>
      <c r="FC144">
        <v>1510781718.6</v>
      </c>
      <c r="FD144">
        <v>0</v>
      </c>
      <c r="FE144">
        <v>0.193</v>
      </c>
      <c r="FF144">
        <v>0.167</v>
      </c>
      <c r="FG144">
        <v>6.707</v>
      </c>
      <c r="FH144">
        <v>0.869</v>
      </c>
      <c r="FI144">
        <v>420</v>
      </c>
      <c r="FJ144">
        <v>32</v>
      </c>
      <c r="FK144">
        <v>0.3</v>
      </c>
      <c r="FL144">
        <v>0.13</v>
      </c>
      <c r="FM144">
        <v>1.5496225</v>
      </c>
      <c r="FN144">
        <v>-0.338061613508445</v>
      </c>
      <c r="FO144">
        <v>0.0328639823933436</v>
      </c>
      <c r="FP144">
        <v>1</v>
      </c>
      <c r="FQ144">
        <v>1</v>
      </c>
      <c r="FR144">
        <v>1</v>
      </c>
      <c r="FS144" t="s">
        <v>410</v>
      </c>
      <c r="FT144">
        <v>2.97103</v>
      </c>
      <c r="FU144">
        <v>2.75388</v>
      </c>
      <c r="FV144">
        <v>0.101744</v>
      </c>
      <c r="FW144">
        <v>0.106984</v>
      </c>
      <c r="FX144">
        <v>0.12306</v>
      </c>
      <c r="FY144">
        <v>0.120019</v>
      </c>
      <c r="FZ144">
        <v>34859.1</v>
      </c>
      <c r="GA144">
        <v>37737.8</v>
      </c>
      <c r="GB144">
        <v>35178.8</v>
      </c>
      <c r="GC144">
        <v>38337.4</v>
      </c>
      <c r="GD144">
        <v>43713.6</v>
      </c>
      <c r="GE144">
        <v>48714.7</v>
      </c>
      <c r="GF144">
        <v>54968.6</v>
      </c>
      <c r="GG144">
        <v>61481.5</v>
      </c>
      <c r="GH144">
        <v>1.95885</v>
      </c>
      <c r="GI144">
        <v>1.81195</v>
      </c>
      <c r="GJ144">
        <v>0.186935</v>
      </c>
      <c r="GK144">
        <v>0</v>
      </c>
      <c r="GL144">
        <v>32.0377</v>
      </c>
      <c r="GM144">
        <v>999.9</v>
      </c>
      <c r="GN144">
        <v>54.078</v>
      </c>
      <c r="GO144">
        <v>32.75</v>
      </c>
      <c r="GP144">
        <v>29.6526</v>
      </c>
      <c r="GQ144">
        <v>59.9602</v>
      </c>
      <c r="GR144">
        <v>47.9046</v>
      </c>
      <c r="GS144">
        <v>1</v>
      </c>
      <c r="GT144">
        <v>0.122269</v>
      </c>
      <c r="GU144">
        <v>-1.64014</v>
      </c>
      <c r="GV144">
        <v>20.1078</v>
      </c>
      <c r="GW144">
        <v>5.19722</v>
      </c>
      <c r="GX144">
        <v>12.0044</v>
      </c>
      <c r="GY144">
        <v>4.9753</v>
      </c>
      <c r="GZ144">
        <v>3.2939</v>
      </c>
      <c r="HA144">
        <v>9999</v>
      </c>
      <c r="HB144">
        <v>9999</v>
      </c>
      <c r="HC144">
        <v>9999</v>
      </c>
      <c r="HD144">
        <v>999.9</v>
      </c>
      <c r="HE144">
        <v>1.86356</v>
      </c>
      <c r="HF144">
        <v>1.86844</v>
      </c>
      <c r="HG144">
        <v>1.86821</v>
      </c>
      <c r="HH144">
        <v>1.86935</v>
      </c>
      <c r="HI144">
        <v>1.87014</v>
      </c>
      <c r="HJ144">
        <v>1.86622</v>
      </c>
      <c r="HK144">
        <v>1.86726</v>
      </c>
      <c r="HL144">
        <v>1.86859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6.949</v>
      </c>
      <c r="IA144">
        <v>0.6617</v>
      </c>
      <c r="IB144">
        <v>4.00718980108695</v>
      </c>
      <c r="IC144">
        <v>0.0057595372652325</v>
      </c>
      <c r="ID144">
        <v>9.86007892650461e-07</v>
      </c>
      <c r="IE144">
        <v>-6.54605500343952e-10</v>
      </c>
      <c r="IF144">
        <v>0.661683471666172</v>
      </c>
      <c r="IG144">
        <v>0</v>
      </c>
      <c r="IH144">
        <v>0</v>
      </c>
      <c r="II144">
        <v>0</v>
      </c>
      <c r="IJ144">
        <v>-3</v>
      </c>
      <c r="IK144">
        <v>1614</v>
      </c>
      <c r="IL144">
        <v>1</v>
      </c>
      <c r="IM144">
        <v>27</v>
      </c>
      <c r="IN144">
        <v>139.7</v>
      </c>
      <c r="IO144">
        <v>139.8</v>
      </c>
      <c r="IP144">
        <v>1.25488</v>
      </c>
      <c r="IQ144">
        <v>2.64648</v>
      </c>
      <c r="IR144">
        <v>1.54785</v>
      </c>
      <c r="IS144">
        <v>2.30225</v>
      </c>
      <c r="IT144">
        <v>1.34644</v>
      </c>
      <c r="IU144">
        <v>2.34619</v>
      </c>
      <c r="IV144">
        <v>38.575</v>
      </c>
      <c r="IW144">
        <v>24.0262</v>
      </c>
      <c r="IX144">
        <v>18</v>
      </c>
      <c r="IY144">
        <v>501.756</v>
      </c>
      <c r="IZ144">
        <v>406.47</v>
      </c>
      <c r="JA144">
        <v>34.3239</v>
      </c>
      <c r="JB144">
        <v>28.9741</v>
      </c>
      <c r="JC144">
        <v>29.9997</v>
      </c>
      <c r="JD144">
        <v>28.7325</v>
      </c>
      <c r="JE144">
        <v>28.6488</v>
      </c>
      <c r="JF144">
        <v>25.2643</v>
      </c>
      <c r="JG144">
        <v>0</v>
      </c>
      <c r="JH144">
        <v>100</v>
      </c>
      <c r="JI144">
        <v>34.3068</v>
      </c>
      <c r="JJ144">
        <v>541.26</v>
      </c>
      <c r="JK144">
        <v>30.6832</v>
      </c>
      <c r="JL144">
        <v>101.984</v>
      </c>
      <c r="JM144">
        <v>102.344</v>
      </c>
    </row>
    <row r="145" spans="1:273">
      <c r="A145">
        <v>129</v>
      </c>
      <c r="B145">
        <v>1510790114</v>
      </c>
      <c r="C145">
        <v>1393.40000009537</v>
      </c>
      <c r="D145" t="s">
        <v>669</v>
      </c>
      <c r="E145" t="s">
        <v>670</v>
      </c>
      <c r="F145">
        <v>5</v>
      </c>
      <c r="G145" t="s">
        <v>405</v>
      </c>
      <c r="H145" t="s">
        <v>406</v>
      </c>
      <c r="I145">
        <v>1510790106.21429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540.673789789224</v>
      </c>
      <c r="AK145">
        <v>521.452096969697</v>
      </c>
      <c r="AL145">
        <v>3.37136632565412</v>
      </c>
      <c r="AM145">
        <v>64.1108677016949</v>
      </c>
      <c r="AN145">
        <f>(AP145 - AO145 + DI145*1E3/(8.314*(DK145+273.15)) * AR145/DH145 * AQ145) * DH145/(100*CV145) * 1000/(1000 - AP145)</f>
        <v>0</v>
      </c>
      <c r="AO145">
        <v>29.5066460328236</v>
      </c>
      <c r="AP145">
        <v>30.9602751515152</v>
      </c>
      <c r="AQ145">
        <v>-0.00726850742633023</v>
      </c>
      <c r="AR145">
        <v>117.015588663011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2.7</v>
      </c>
      <c r="CW145">
        <v>0.5</v>
      </c>
      <c r="CX145" t="s">
        <v>408</v>
      </c>
      <c r="CY145">
        <v>2</v>
      </c>
      <c r="CZ145" t="b">
        <v>1</v>
      </c>
      <c r="DA145">
        <v>1510790106.21429</v>
      </c>
      <c r="DB145">
        <v>481.381107142857</v>
      </c>
      <c r="DC145">
        <v>507.949821428571</v>
      </c>
      <c r="DD145">
        <v>31.0148392857143</v>
      </c>
      <c r="DE145">
        <v>29.5106785714286</v>
      </c>
      <c r="DF145">
        <v>474.488928571429</v>
      </c>
      <c r="DG145">
        <v>30.3531535714286</v>
      </c>
      <c r="DH145">
        <v>500.084142857143</v>
      </c>
      <c r="DI145">
        <v>90.8432035714286</v>
      </c>
      <c r="DJ145">
        <v>0.0999610571428571</v>
      </c>
      <c r="DK145">
        <v>34.1781214285714</v>
      </c>
      <c r="DL145">
        <v>35.0610678571429</v>
      </c>
      <c r="DM145">
        <v>999.9</v>
      </c>
      <c r="DN145">
        <v>0</v>
      </c>
      <c r="DO145">
        <v>0</v>
      </c>
      <c r="DP145">
        <v>10012.6092857143</v>
      </c>
      <c r="DQ145">
        <v>0</v>
      </c>
      <c r="DR145">
        <v>3.51976214285714</v>
      </c>
      <c r="DS145">
        <v>-26.5687964285714</v>
      </c>
      <c r="DT145">
        <v>496.788464285714</v>
      </c>
      <c r="DU145">
        <v>523.395607142857</v>
      </c>
      <c r="DV145">
        <v>1.50415392857143</v>
      </c>
      <c r="DW145">
        <v>507.949821428571</v>
      </c>
      <c r="DX145">
        <v>29.5106785714286</v>
      </c>
      <c r="DY145">
        <v>2.81748642857143</v>
      </c>
      <c r="DZ145">
        <v>2.68084392857143</v>
      </c>
      <c r="EA145">
        <v>22.9868892857143</v>
      </c>
      <c r="EB145">
        <v>22.1681678571429</v>
      </c>
      <c r="EC145">
        <v>2000.02214285714</v>
      </c>
      <c r="ED145">
        <v>0.979996321428572</v>
      </c>
      <c r="EE145">
        <v>0.0200038571428571</v>
      </c>
      <c r="EF145">
        <v>0</v>
      </c>
      <c r="EG145">
        <v>2.16163928571429</v>
      </c>
      <c r="EH145">
        <v>0</v>
      </c>
      <c r="EI145">
        <v>5682.74142857143</v>
      </c>
      <c r="EJ145">
        <v>17300.3285714286</v>
      </c>
      <c r="EK145">
        <v>40.2876428571429</v>
      </c>
      <c r="EL145">
        <v>40.375</v>
      </c>
      <c r="EM145">
        <v>39.857</v>
      </c>
      <c r="EN145">
        <v>39.187</v>
      </c>
      <c r="EO145">
        <v>40.062</v>
      </c>
      <c r="EP145">
        <v>1960.01214285714</v>
      </c>
      <c r="EQ145">
        <v>40.01</v>
      </c>
      <c r="ER145">
        <v>0</v>
      </c>
      <c r="ES145">
        <v>1678813717.4</v>
      </c>
      <c r="ET145">
        <v>0</v>
      </c>
      <c r="EU145">
        <v>2.18236538461538</v>
      </c>
      <c r="EV145">
        <v>0.353740179897479</v>
      </c>
      <c r="EW145">
        <v>-19.6936752123566</v>
      </c>
      <c r="EX145">
        <v>5682.66</v>
      </c>
      <c r="EY145">
        <v>15</v>
      </c>
      <c r="EZ145">
        <v>0</v>
      </c>
      <c r="FA145" t="s">
        <v>409</v>
      </c>
      <c r="FB145">
        <v>1510781724.6</v>
      </c>
      <c r="FC145">
        <v>1510781718.6</v>
      </c>
      <c r="FD145">
        <v>0</v>
      </c>
      <c r="FE145">
        <v>0.193</v>
      </c>
      <c r="FF145">
        <v>0.167</v>
      </c>
      <c r="FG145">
        <v>6.707</v>
      </c>
      <c r="FH145">
        <v>0.869</v>
      </c>
      <c r="FI145">
        <v>420</v>
      </c>
      <c r="FJ145">
        <v>32</v>
      </c>
      <c r="FK145">
        <v>0.3</v>
      </c>
      <c r="FL145">
        <v>0.13</v>
      </c>
      <c r="FM145">
        <v>1.52613725</v>
      </c>
      <c r="FN145">
        <v>-0.389917035647282</v>
      </c>
      <c r="FO145">
        <v>0.0376325702010572</v>
      </c>
      <c r="FP145">
        <v>1</v>
      </c>
      <c r="FQ145">
        <v>1</v>
      </c>
      <c r="FR145">
        <v>1</v>
      </c>
      <c r="FS145" t="s">
        <v>410</v>
      </c>
      <c r="FT145">
        <v>2.97108</v>
      </c>
      <c r="FU145">
        <v>2.75409</v>
      </c>
      <c r="FV145">
        <v>0.104254</v>
      </c>
      <c r="FW145">
        <v>0.109587</v>
      </c>
      <c r="FX145">
        <v>0.122959</v>
      </c>
      <c r="FY145">
        <v>0.120007</v>
      </c>
      <c r="FZ145">
        <v>34761.9</v>
      </c>
      <c r="GA145">
        <v>37628.6</v>
      </c>
      <c r="GB145">
        <v>35179</v>
      </c>
      <c r="GC145">
        <v>38338.2</v>
      </c>
      <c r="GD145">
        <v>43719.1</v>
      </c>
      <c r="GE145">
        <v>48716.1</v>
      </c>
      <c r="GF145">
        <v>54969</v>
      </c>
      <c r="GG145">
        <v>61482.5</v>
      </c>
      <c r="GH145">
        <v>1.95882</v>
      </c>
      <c r="GI145">
        <v>1.81192</v>
      </c>
      <c r="GJ145">
        <v>0.186227</v>
      </c>
      <c r="GK145">
        <v>0</v>
      </c>
      <c r="GL145">
        <v>32.0415</v>
      </c>
      <c r="GM145">
        <v>999.9</v>
      </c>
      <c r="GN145">
        <v>54.029</v>
      </c>
      <c r="GO145">
        <v>32.75</v>
      </c>
      <c r="GP145">
        <v>29.6278</v>
      </c>
      <c r="GQ145">
        <v>60.2402</v>
      </c>
      <c r="GR145">
        <v>48.1651</v>
      </c>
      <c r="GS145">
        <v>1</v>
      </c>
      <c r="GT145">
        <v>0.121931</v>
      </c>
      <c r="GU145">
        <v>-1.66605</v>
      </c>
      <c r="GV145">
        <v>20.1077</v>
      </c>
      <c r="GW145">
        <v>5.19722</v>
      </c>
      <c r="GX145">
        <v>12.0043</v>
      </c>
      <c r="GY145">
        <v>4.9751</v>
      </c>
      <c r="GZ145">
        <v>3.29378</v>
      </c>
      <c r="HA145">
        <v>9999</v>
      </c>
      <c r="HB145">
        <v>9999</v>
      </c>
      <c r="HC145">
        <v>9999</v>
      </c>
      <c r="HD145">
        <v>999.9</v>
      </c>
      <c r="HE145">
        <v>1.86356</v>
      </c>
      <c r="HF145">
        <v>1.86844</v>
      </c>
      <c r="HG145">
        <v>1.86823</v>
      </c>
      <c r="HH145">
        <v>1.86935</v>
      </c>
      <c r="HI145">
        <v>1.87012</v>
      </c>
      <c r="HJ145">
        <v>1.86621</v>
      </c>
      <c r="HK145">
        <v>1.86724</v>
      </c>
      <c r="HL145">
        <v>1.86859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7.051</v>
      </c>
      <c r="IA145">
        <v>0.6617</v>
      </c>
      <c r="IB145">
        <v>4.00718980108695</v>
      </c>
      <c r="IC145">
        <v>0.0057595372652325</v>
      </c>
      <c r="ID145">
        <v>9.86007892650461e-07</v>
      </c>
      <c r="IE145">
        <v>-6.54605500343952e-10</v>
      </c>
      <c r="IF145">
        <v>0.661683471666172</v>
      </c>
      <c r="IG145">
        <v>0</v>
      </c>
      <c r="IH145">
        <v>0</v>
      </c>
      <c r="II145">
        <v>0</v>
      </c>
      <c r="IJ145">
        <v>-3</v>
      </c>
      <c r="IK145">
        <v>1614</v>
      </c>
      <c r="IL145">
        <v>1</v>
      </c>
      <c r="IM145">
        <v>27</v>
      </c>
      <c r="IN145">
        <v>139.8</v>
      </c>
      <c r="IO145">
        <v>139.9</v>
      </c>
      <c r="IP145">
        <v>1.28906</v>
      </c>
      <c r="IQ145">
        <v>2.63184</v>
      </c>
      <c r="IR145">
        <v>1.54785</v>
      </c>
      <c r="IS145">
        <v>2.30225</v>
      </c>
      <c r="IT145">
        <v>1.34644</v>
      </c>
      <c r="IU145">
        <v>2.46704</v>
      </c>
      <c r="IV145">
        <v>38.575</v>
      </c>
      <c r="IW145">
        <v>24.035</v>
      </c>
      <c r="IX145">
        <v>18</v>
      </c>
      <c r="IY145">
        <v>501.74</v>
      </c>
      <c r="IZ145">
        <v>406.456</v>
      </c>
      <c r="JA145">
        <v>34.2484</v>
      </c>
      <c r="JB145">
        <v>28.9716</v>
      </c>
      <c r="JC145">
        <v>29.9999</v>
      </c>
      <c r="JD145">
        <v>28.7325</v>
      </c>
      <c r="JE145">
        <v>28.6488</v>
      </c>
      <c r="JF145">
        <v>25.888</v>
      </c>
      <c r="JG145">
        <v>0</v>
      </c>
      <c r="JH145">
        <v>100</v>
      </c>
      <c r="JI145">
        <v>34.2415</v>
      </c>
      <c r="JJ145">
        <v>554.683</v>
      </c>
      <c r="JK145">
        <v>30.6832</v>
      </c>
      <c r="JL145">
        <v>101.985</v>
      </c>
      <c r="JM145">
        <v>102.345</v>
      </c>
    </row>
    <row r="146" spans="1:273">
      <c r="A146">
        <v>130</v>
      </c>
      <c r="B146">
        <v>1510790119</v>
      </c>
      <c r="C146">
        <v>1398.40000009537</v>
      </c>
      <c r="D146" t="s">
        <v>671</v>
      </c>
      <c r="E146" t="s">
        <v>672</v>
      </c>
      <c r="F146">
        <v>5</v>
      </c>
      <c r="G146" t="s">
        <v>405</v>
      </c>
      <c r="H146" t="s">
        <v>406</v>
      </c>
      <c r="I146">
        <v>1510790111.5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559.06730419635</v>
      </c>
      <c r="AK146">
        <v>539.01263030303</v>
      </c>
      <c r="AL146">
        <v>3.52458847240484</v>
      </c>
      <c r="AM146">
        <v>64.1108677016949</v>
      </c>
      <c r="AN146">
        <f>(AP146 - AO146 + DI146*1E3/(8.314*(DK146+273.15)) * AR146/DH146 * AQ146) * DH146/(100*CV146) * 1000/(1000 - AP146)</f>
        <v>0</v>
      </c>
      <c r="AO146">
        <v>29.5032727421593</v>
      </c>
      <c r="AP146">
        <v>30.9187157575758</v>
      </c>
      <c r="AQ146">
        <v>-0.00845456468052774</v>
      </c>
      <c r="AR146">
        <v>117.015588663011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2.7</v>
      </c>
      <c r="CW146">
        <v>0.5</v>
      </c>
      <c r="CX146" t="s">
        <v>408</v>
      </c>
      <c r="CY146">
        <v>2</v>
      </c>
      <c r="CZ146" t="b">
        <v>1</v>
      </c>
      <c r="DA146">
        <v>1510790111.5</v>
      </c>
      <c r="DB146">
        <v>498.839333333333</v>
      </c>
      <c r="DC146">
        <v>526.010740740741</v>
      </c>
      <c r="DD146">
        <v>30.9740555555556</v>
      </c>
      <c r="DE146">
        <v>29.5072555555556</v>
      </c>
      <c r="DF146">
        <v>491.838740740741</v>
      </c>
      <c r="DG146">
        <v>30.3123703703704</v>
      </c>
      <c r="DH146">
        <v>500.09537037037</v>
      </c>
      <c r="DI146">
        <v>90.8431703703704</v>
      </c>
      <c r="DJ146">
        <v>0.100048285185185</v>
      </c>
      <c r="DK146">
        <v>34.1752259259259</v>
      </c>
      <c r="DL146">
        <v>35.0577703703704</v>
      </c>
      <c r="DM146">
        <v>999.9</v>
      </c>
      <c r="DN146">
        <v>0</v>
      </c>
      <c r="DO146">
        <v>0</v>
      </c>
      <c r="DP146">
        <v>10005.2285185185</v>
      </c>
      <c r="DQ146">
        <v>0</v>
      </c>
      <c r="DR146">
        <v>3.48483592592593</v>
      </c>
      <c r="DS146">
        <v>-27.1714407407407</v>
      </c>
      <c r="DT146">
        <v>514.783851851852</v>
      </c>
      <c r="DU146">
        <v>542.003777777778</v>
      </c>
      <c r="DV146">
        <v>1.46680037037037</v>
      </c>
      <c r="DW146">
        <v>526.010740740741</v>
      </c>
      <c r="DX146">
        <v>29.5072555555556</v>
      </c>
      <c r="DY146">
        <v>2.81378074074074</v>
      </c>
      <c r="DZ146">
        <v>2.68053148148148</v>
      </c>
      <c r="EA146">
        <v>22.9651481481481</v>
      </c>
      <c r="EB146">
        <v>22.1662518518519</v>
      </c>
      <c r="EC146">
        <v>1999.99814814815</v>
      </c>
      <c r="ED146">
        <v>0.979996111111111</v>
      </c>
      <c r="EE146">
        <v>0.0200040814814815</v>
      </c>
      <c r="EF146">
        <v>0</v>
      </c>
      <c r="EG146">
        <v>2.15157037037037</v>
      </c>
      <c r="EH146">
        <v>0</v>
      </c>
      <c r="EI146">
        <v>5681.2437037037</v>
      </c>
      <c r="EJ146">
        <v>17300.1185185185</v>
      </c>
      <c r="EK146">
        <v>40.2821481481481</v>
      </c>
      <c r="EL146">
        <v>40.375</v>
      </c>
      <c r="EM146">
        <v>39.8516666666667</v>
      </c>
      <c r="EN146">
        <v>39.187</v>
      </c>
      <c r="EO146">
        <v>40.062</v>
      </c>
      <c r="EP146">
        <v>1959.98814814815</v>
      </c>
      <c r="EQ146">
        <v>40.01</v>
      </c>
      <c r="ER146">
        <v>0</v>
      </c>
      <c r="ES146">
        <v>1678813722.2</v>
      </c>
      <c r="ET146">
        <v>0</v>
      </c>
      <c r="EU146">
        <v>2.18253846153846</v>
      </c>
      <c r="EV146">
        <v>-0.250153839532884</v>
      </c>
      <c r="EW146">
        <v>-14.3210256480619</v>
      </c>
      <c r="EX146">
        <v>5681.29576923077</v>
      </c>
      <c r="EY146">
        <v>15</v>
      </c>
      <c r="EZ146">
        <v>0</v>
      </c>
      <c r="FA146" t="s">
        <v>409</v>
      </c>
      <c r="FB146">
        <v>1510781724.6</v>
      </c>
      <c r="FC146">
        <v>1510781718.6</v>
      </c>
      <c r="FD146">
        <v>0</v>
      </c>
      <c r="FE146">
        <v>0.193</v>
      </c>
      <c r="FF146">
        <v>0.167</v>
      </c>
      <c r="FG146">
        <v>6.707</v>
      </c>
      <c r="FH146">
        <v>0.869</v>
      </c>
      <c r="FI146">
        <v>420</v>
      </c>
      <c r="FJ146">
        <v>32</v>
      </c>
      <c r="FK146">
        <v>0.3</v>
      </c>
      <c r="FL146">
        <v>0.13</v>
      </c>
      <c r="FM146">
        <v>1.48625525</v>
      </c>
      <c r="FN146">
        <v>-0.423472682926831</v>
      </c>
      <c r="FO146">
        <v>0.0407476288259513</v>
      </c>
      <c r="FP146">
        <v>1</v>
      </c>
      <c r="FQ146">
        <v>1</v>
      </c>
      <c r="FR146">
        <v>1</v>
      </c>
      <c r="FS146" t="s">
        <v>410</v>
      </c>
      <c r="FT146">
        <v>2.97115</v>
      </c>
      <c r="FU146">
        <v>2.75384</v>
      </c>
      <c r="FV146">
        <v>0.106823</v>
      </c>
      <c r="FW146">
        <v>0.112018</v>
      </c>
      <c r="FX146">
        <v>0.122843</v>
      </c>
      <c r="FY146">
        <v>0.119997</v>
      </c>
      <c r="FZ146">
        <v>34662.3</v>
      </c>
      <c r="GA146">
        <v>37526.1</v>
      </c>
      <c r="GB146">
        <v>35179.1</v>
      </c>
      <c r="GC146">
        <v>38338.5</v>
      </c>
      <c r="GD146">
        <v>43724.9</v>
      </c>
      <c r="GE146">
        <v>48716.9</v>
      </c>
      <c r="GF146">
        <v>54968.9</v>
      </c>
      <c r="GG146">
        <v>61482.7</v>
      </c>
      <c r="GH146">
        <v>1.9587</v>
      </c>
      <c r="GI146">
        <v>1.81222</v>
      </c>
      <c r="GJ146">
        <v>0.186227</v>
      </c>
      <c r="GK146">
        <v>0</v>
      </c>
      <c r="GL146">
        <v>32.0409</v>
      </c>
      <c r="GM146">
        <v>999.9</v>
      </c>
      <c r="GN146">
        <v>54.029</v>
      </c>
      <c r="GO146">
        <v>32.76</v>
      </c>
      <c r="GP146">
        <v>29.6436</v>
      </c>
      <c r="GQ146">
        <v>60.4602</v>
      </c>
      <c r="GR146">
        <v>47.5321</v>
      </c>
      <c r="GS146">
        <v>1</v>
      </c>
      <c r="GT146">
        <v>0.121933</v>
      </c>
      <c r="GU146">
        <v>-1.72054</v>
      </c>
      <c r="GV146">
        <v>20.107</v>
      </c>
      <c r="GW146">
        <v>5.19722</v>
      </c>
      <c r="GX146">
        <v>12.0041</v>
      </c>
      <c r="GY146">
        <v>4.97525</v>
      </c>
      <c r="GZ146">
        <v>3.29383</v>
      </c>
      <c r="HA146">
        <v>9999</v>
      </c>
      <c r="HB146">
        <v>9999</v>
      </c>
      <c r="HC146">
        <v>9999</v>
      </c>
      <c r="HD146">
        <v>999.9</v>
      </c>
      <c r="HE146">
        <v>1.86356</v>
      </c>
      <c r="HF146">
        <v>1.86844</v>
      </c>
      <c r="HG146">
        <v>1.86821</v>
      </c>
      <c r="HH146">
        <v>1.86935</v>
      </c>
      <c r="HI146">
        <v>1.87012</v>
      </c>
      <c r="HJ146">
        <v>1.86623</v>
      </c>
      <c r="HK146">
        <v>1.86724</v>
      </c>
      <c r="HL146">
        <v>1.86859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7.157</v>
      </c>
      <c r="IA146">
        <v>0.6617</v>
      </c>
      <c r="IB146">
        <v>4.00718980108695</v>
      </c>
      <c r="IC146">
        <v>0.0057595372652325</v>
      </c>
      <c r="ID146">
        <v>9.86007892650461e-07</v>
      </c>
      <c r="IE146">
        <v>-6.54605500343952e-10</v>
      </c>
      <c r="IF146">
        <v>0.661683471666172</v>
      </c>
      <c r="IG146">
        <v>0</v>
      </c>
      <c r="IH146">
        <v>0</v>
      </c>
      <c r="II146">
        <v>0</v>
      </c>
      <c r="IJ146">
        <v>-3</v>
      </c>
      <c r="IK146">
        <v>1614</v>
      </c>
      <c r="IL146">
        <v>1</v>
      </c>
      <c r="IM146">
        <v>27</v>
      </c>
      <c r="IN146">
        <v>139.9</v>
      </c>
      <c r="IO146">
        <v>140</v>
      </c>
      <c r="IP146">
        <v>1.31958</v>
      </c>
      <c r="IQ146">
        <v>2.6355</v>
      </c>
      <c r="IR146">
        <v>1.54785</v>
      </c>
      <c r="IS146">
        <v>2.30225</v>
      </c>
      <c r="IT146">
        <v>1.34644</v>
      </c>
      <c r="IU146">
        <v>2.4292</v>
      </c>
      <c r="IV146">
        <v>38.5504</v>
      </c>
      <c r="IW146">
        <v>24.0262</v>
      </c>
      <c r="IX146">
        <v>18</v>
      </c>
      <c r="IY146">
        <v>501.656</v>
      </c>
      <c r="IZ146">
        <v>406.626</v>
      </c>
      <c r="JA146">
        <v>34.1905</v>
      </c>
      <c r="JB146">
        <v>28.9691</v>
      </c>
      <c r="JC146">
        <v>29.9999</v>
      </c>
      <c r="JD146">
        <v>28.7325</v>
      </c>
      <c r="JE146">
        <v>28.6488</v>
      </c>
      <c r="JF146">
        <v>26.5537</v>
      </c>
      <c r="JG146">
        <v>0</v>
      </c>
      <c r="JH146">
        <v>100</v>
      </c>
      <c r="JI146">
        <v>34.1915</v>
      </c>
      <c r="JJ146">
        <v>574.815</v>
      </c>
      <c r="JK146">
        <v>30.6832</v>
      </c>
      <c r="JL146">
        <v>101.985</v>
      </c>
      <c r="JM146">
        <v>102.346</v>
      </c>
    </row>
    <row r="147" spans="1:273">
      <c r="A147">
        <v>131</v>
      </c>
      <c r="B147">
        <v>1510790124</v>
      </c>
      <c r="C147">
        <v>1403.40000009537</v>
      </c>
      <c r="D147" t="s">
        <v>673</v>
      </c>
      <c r="E147" t="s">
        <v>674</v>
      </c>
      <c r="F147">
        <v>5</v>
      </c>
      <c r="G147" t="s">
        <v>405</v>
      </c>
      <c r="H147" t="s">
        <v>406</v>
      </c>
      <c r="I147">
        <v>1510790116.21429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575.925052548053</v>
      </c>
      <c r="AK147">
        <v>556.167642424242</v>
      </c>
      <c r="AL147">
        <v>3.44869654378249</v>
      </c>
      <c r="AM147">
        <v>64.1108677016949</v>
      </c>
      <c r="AN147">
        <f>(AP147 - AO147 + DI147*1E3/(8.314*(DK147+273.15)) * AR147/DH147 * AQ147) * DH147/(100*CV147) * 1000/(1000 - AP147)</f>
        <v>0</v>
      </c>
      <c r="AO147">
        <v>29.498220313183</v>
      </c>
      <c r="AP147">
        <v>30.8821703030303</v>
      </c>
      <c r="AQ147">
        <v>-0.00755916657967736</v>
      </c>
      <c r="AR147">
        <v>117.015588663011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2.7</v>
      </c>
      <c r="CW147">
        <v>0.5</v>
      </c>
      <c r="CX147" t="s">
        <v>408</v>
      </c>
      <c r="CY147">
        <v>2</v>
      </c>
      <c r="CZ147" t="b">
        <v>1</v>
      </c>
      <c r="DA147">
        <v>1510790116.21429</v>
      </c>
      <c r="DB147">
        <v>514.566642857143</v>
      </c>
      <c r="DC147">
        <v>541.867428571429</v>
      </c>
      <c r="DD147">
        <v>30.9379857142857</v>
      </c>
      <c r="DE147">
        <v>29.5040071428571</v>
      </c>
      <c r="DF147">
        <v>507.46825</v>
      </c>
      <c r="DG147">
        <v>30.2763</v>
      </c>
      <c r="DH147">
        <v>500.103678571429</v>
      </c>
      <c r="DI147">
        <v>90.843075</v>
      </c>
      <c r="DJ147">
        <v>0.100024032142857</v>
      </c>
      <c r="DK147">
        <v>34.1718928571429</v>
      </c>
      <c r="DL147">
        <v>35.0522892857143</v>
      </c>
      <c r="DM147">
        <v>999.9</v>
      </c>
      <c r="DN147">
        <v>0</v>
      </c>
      <c r="DO147">
        <v>0</v>
      </c>
      <c r="DP147">
        <v>10006.2464285714</v>
      </c>
      <c r="DQ147">
        <v>0</v>
      </c>
      <c r="DR147">
        <v>3.40293178571428</v>
      </c>
      <c r="DS147">
        <v>-27.3008178571429</v>
      </c>
      <c r="DT147">
        <v>530.994</v>
      </c>
      <c r="DU147">
        <v>558.340642857143</v>
      </c>
      <c r="DV147">
        <v>1.43398571428571</v>
      </c>
      <c r="DW147">
        <v>541.867428571429</v>
      </c>
      <c r="DX147">
        <v>29.5040071428571</v>
      </c>
      <c r="DY147">
        <v>2.81050071428571</v>
      </c>
      <c r="DZ147">
        <v>2.68023357142857</v>
      </c>
      <c r="EA147">
        <v>22.9458821428571</v>
      </c>
      <c r="EB147">
        <v>22.164425</v>
      </c>
      <c r="EC147">
        <v>1999.98321428571</v>
      </c>
      <c r="ED147">
        <v>0.979996107142857</v>
      </c>
      <c r="EE147">
        <v>0.0200040857142857</v>
      </c>
      <c r="EF147">
        <v>0</v>
      </c>
      <c r="EG147">
        <v>2.15788214285714</v>
      </c>
      <c r="EH147">
        <v>0</v>
      </c>
      <c r="EI147">
        <v>5680.165</v>
      </c>
      <c r="EJ147">
        <v>17299.9892857143</v>
      </c>
      <c r="EK147">
        <v>40.2898571428571</v>
      </c>
      <c r="EL147">
        <v>40.375</v>
      </c>
      <c r="EM147">
        <v>39.839</v>
      </c>
      <c r="EN147">
        <v>39.187</v>
      </c>
      <c r="EO147">
        <v>40.062</v>
      </c>
      <c r="EP147">
        <v>1959.97321428571</v>
      </c>
      <c r="EQ147">
        <v>40.01</v>
      </c>
      <c r="ER147">
        <v>0</v>
      </c>
      <c r="ES147">
        <v>1678813727</v>
      </c>
      <c r="ET147">
        <v>0</v>
      </c>
      <c r="EU147">
        <v>2.20211923076923</v>
      </c>
      <c r="EV147">
        <v>0.254854708593179</v>
      </c>
      <c r="EW147">
        <v>-11.0793162156194</v>
      </c>
      <c r="EX147">
        <v>5680.18423076923</v>
      </c>
      <c r="EY147">
        <v>15</v>
      </c>
      <c r="EZ147">
        <v>0</v>
      </c>
      <c r="FA147" t="s">
        <v>409</v>
      </c>
      <c r="FB147">
        <v>1510781724.6</v>
      </c>
      <c r="FC147">
        <v>1510781718.6</v>
      </c>
      <c r="FD147">
        <v>0</v>
      </c>
      <c r="FE147">
        <v>0.193</v>
      </c>
      <c r="FF147">
        <v>0.167</v>
      </c>
      <c r="FG147">
        <v>6.707</v>
      </c>
      <c r="FH147">
        <v>0.869</v>
      </c>
      <c r="FI147">
        <v>420</v>
      </c>
      <c r="FJ147">
        <v>32</v>
      </c>
      <c r="FK147">
        <v>0.3</v>
      </c>
      <c r="FL147">
        <v>0.13</v>
      </c>
      <c r="FM147">
        <v>1.4581305</v>
      </c>
      <c r="FN147">
        <v>-0.421498536585366</v>
      </c>
      <c r="FO147">
        <v>0.0405618323026709</v>
      </c>
      <c r="FP147">
        <v>1</v>
      </c>
      <c r="FQ147">
        <v>1</v>
      </c>
      <c r="FR147">
        <v>1</v>
      </c>
      <c r="FS147" t="s">
        <v>410</v>
      </c>
      <c r="FT147">
        <v>2.97104</v>
      </c>
      <c r="FU147">
        <v>2.75391</v>
      </c>
      <c r="FV147">
        <v>0.109304</v>
      </c>
      <c r="FW147">
        <v>0.114552</v>
      </c>
      <c r="FX147">
        <v>0.122741</v>
      </c>
      <c r="FY147">
        <v>0.119986</v>
      </c>
      <c r="FZ147">
        <v>34566.1</v>
      </c>
      <c r="GA147">
        <v>37418.6</v>
      </c>
      <c r="GB147">
        <v>35179.2</v>
      </c>
      <c r="GC147">
        <v>38337.9</v>
      </c>
      <c r="GD147">
        <v>43730.6</v>
      </c>
      <c r="GE147">
        <v>48717.3</v>
      </c>
      <c r="GF147">
        <v>54969.4</v>
      </c>
      <c r="GG147">
        <v>61482.2</v>
      </c>
      <c r="GH147">
        <v>1.95868</v>
      </c>
      <c r="GI147">
        <v>1.81225</v>
      </c>
      <c r="GJ147">
        <v>0.18578</v>
      </c>
      <c r="GK147">
        <v>0</v>
      </c>
      <c r="GL147">
        <v>32.0367</v>
      </c>
      <c r="GM147">
        <v>999.9</v>
      </c>
      <c r="GN147">
        <v>54.029</v>
      </c>
      <c r="GO147">
        <v>32.75</v>
      </c>
      <c r="GP147">
        <v>29.6285</v>
      </c>
      <c r="GQ147">
        <v>60.2002</v>
      </c>
      <c r="GR147">
        <v>48.0288</v>
      </c>
      <c r="GS147">
        <v>1</v>
      </c>
      <c r="GT147">
        <v>0.121712</v>
      </c>
      <c r="GU147">
        <v>-1.69769</v>
      </c>
      <c r="GV147">
        <v>20.1072</v>
      </c>
      <c r="GW147">
        <v>5.19812</v>
      </c>
      <c r="GX147">
        <v>12.0041</v>
      </c>
      <c r="GY147">
        <v>4.9752</v>
      </c>
      <c r="GZ147">
        <v>3.2939</v>
      </c>
      <c r="HA147">
        <v>9999</v>
      </c>
      <c r="HB147">
        <v>9999</v>
      </c>
      <c r="HC147">
        <v>9999</v>
      </c>
      <c r="HD147">
        <v>999.9</v>
      </c>
      <c r="HE147">
        <v>1.86356</v>
      </c>
      <c r="HF147">
        <v>1.86844</v>
      </c>
      <c r="HG147">
        <v>1.86823</v>
      </c>
      <c r="HH147">
        <v>1.86935</v>
      </c>
      <c r="HI147">
        <v>1.87012</v>
      </c>
      <c r="HJ147">
        <v>1.86621</v>
      </c>
      <c r="HK147">
        <v>1.86723</v>
      </c>
      <c r="HL147">
        <v>1.86859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7.26</v>
      </c>
      <c r="IA147">
        <v>0.6617</v>
      </c>
      <c r="IB147">
        <v>4.00718980108695</v>
      </c>
      <c r="IC147">
        <v>0.0057595372652325</v>
      </c>
      <c r="ID147">
        <v>9.86007892650461e-07</v>
      </c>
      <c r="IE147">
        <v>-6.54605500343952e-10</v>
      </c>
      <c r="IF147">
        <v>0.661683471666172</v>
      </c>
      <c r="IG147">
        <v>0</v>
      </c>
      <c r="IH147">
        <v>0</v>
      </c>
      <c r="II147">
        <v>0</v>
      </c>
      <c r="IJ147">
        <v>-3</v>
      </c>
      <c r="IK147">
        <v>1614</v>
      </c>
      <c r="IL147">
        <v>1</v>
      </c>
      <c r="IM147">
        <v>27</v>
      </c>
      <c r="IN147">
        <v>140</v>
      </c>
      <c r="IO147">
        <v>140.1</v>
      </c>
      <c r="IP147">
        <v>1.35376</v>
      </c>
      <c r="IQ147">
        <v>2.63794</v>
      </c>
      <c r="IR147">
        <v>1.54785</v>
      </c>
      <c r="IS147">
        <v>2.30225</v>
      </c>
      <c r="IT147">
        <v>1.34644</v>
      </c>
      <c r="IU147">
        <v>2.29126</v>
      </c>
      <c r="IV147">
        <v>38.575</v>
      </c>
      <c r="IW147">
        <v>24.0262</v>
      </c>
      <c r="IX147">
        <v>18</v>
      </c>
      <c r="IY147">
        <v>501.639</v>
      </c>
      <c r="IZ147">
        <v>406.64</v>
      </c>
      <c r="JA147">
        <v>34.1433</v>
      </c>
      <c r="JB147">
        <v>28.9679</v>
      </c>
      <c r="JC147">
        <v>29.9998</v>
      </c>
      <c r="JD147">
        <v>28.7325</v>
      </c>
      <c r="JE147">
        <v>28.6488</v>
      </c>
      <c r="JF147">
        <v>27.1564</v>
      </c>
      <c r="JG147">
        <v>0</v>
      </c>
      <c r="JH147">
        <v>100</v>
      </c>
      <c r="JI147">
        <v>34.1363</v>
      </c>
      <c r="JJ147">
        <v>588.231</v>
      </c>
      <c r="JK147">
        <v>30.6832</v>
      </c>
      <c r="JL147">
        <v>101.985</v>
      </c>
      <c r="JM147">
        <v>102.345</v>
      </c>
    </row>
    <row r="148" spans="1:273">
      <c r="A148">
        <v>132</v>
      </c>
      <c r="B148">
        <v>1510790129</v>
      </c>
      <c r="C148">
        <v>1408.40000009537</v>
      </c>
      <c r="D148" t="s">
        <v>675</v>
      </c>
      <c r="E148" t="s">
        <v>676</v>
      </c>
      <c r="F148">
        <v>5</v>
      </c>
      <c r="G148" t="s">
        <v>405</v>
      </c>
      <c r="H148" t="s">
        <v>406</v>
      </c>
      <c r="I148">
        <v>1510790121.5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594.028328417234</v>
      </c>
      <c r="AK148">
        <v>573.80476969697</v>
      </c>
      <c r="AL148">
        <v>3.52423469961212</v>
      </c>
      <c r="AM148">
        <v>64.1108677016949</v>
      </c>
      <c r="AN148">
        <f>(AP148 - AO148 + DI148*1E3/(8.314*(DK148+273.15)) * AR148/DH148 * AQ148) * DH148/(100*CV148) * 1000/(1000 - AP148)</f>
        <v>0</v>
      </c>
      <c r="AO148">
        <v>29.4947789917173</v>
      </c>
      <c r="AP148">
        <v>30.8397527272727</v>
      </c>
      <c r="AQ148">
        <v>-0.00878390135311204</v>
      </c>
      <c r="AR148">
        <v>117.015588663011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2.7</v>
      </c>
      <c r="CW148">
        <v>0.5</v>
      </c>
      <c r="CX148" t="s">
        <v>408</v>
      </c>
      <c r="CY148">
        <v>2</v>
      </c>
      <c r="CZ148" t="b">
        <v>1</v>
      </c>
      <c r="DA148">
        <v>1510790121.5</v>
      </c>
      <c r="DB148">
        <v>532.354111111111</v>
      </c>
      <c r="DC148">
        <v>560.004</v>
      </c>
      <c r="DD148">
        <v>30.8967037037037</v>
      </c>
      <c r="DE148">
        <v>29.5000777777778</v>
      </c>
      <c r="DF148">
        <v>525.145222222222</v>
      </c>
      <c r="DG148">
        <v>30.2350185185185</v>
      </c>
      <c r="DH148">
        <v>500.110592592593</v>
      </c>
      <c r="DI148">
        <v>90.8429962962963</v>
      </c>
      <c r="DJ148">
        <v>0.10005327037037</v>
      </c>
      <c r="DK148">
        <v>34.1665703703704</v>
      </c>
      <c r="DL148">
        <v>35.0457555555556</v>
      </c>
      <c r="DM148">
        <v>999.9</v>
      </c>
      <c r="DN148">
        <v>0</v>
      </c>
      <c r="DO148">
        <v>0</v>
      </c>
      <c r="DP148">
        <v>10000.81</v>
      </c>
      <c r="DQ148">
        <v>0</v>
      </c>
      <c r="DR148">
        <v>3.2255637037037</v>
      </c>
      <c r="DS148">
        <v>-27.6499407407407</v>
      </c>
      <c r="DT148">
        <v>549.325925925926</v>
      </c>
      <c r="DU148">
        <v>577.026259259259</v>
      </c>
      <c r="DV148">
        <v>1.39663555555556</v>
      </c>
      <c r="DW148">
        <v>560.004</v>
      </c>
      <c r="DX148">
        <v>29.5000777777778</v>
      </c>
      <c r="DY148">
        <v>2.80674851851852</v>
      </c>
      <c r="DZ148">
        <v>2.67987481481481</v>
      </c>
      <c r="EA148">
        <v>22.9238148148148</v>
      </c>
      <c r="EB148">
        <v>22.1622333333333</v>
      </c>
      <c r="EC148">
        <v>1999.99740740741</v>
      </c>
      <c r="ED148">
        <v>0.979996333333333</v>
      </c>
      <c r="EE148">
        <v>0.0200038444444444</v>
      </c>
      <c r="EF148">
        <v>0</v>
      </c>
      <c r="EG148">
        <v>2.20009259259259</v>
      </c>
      <c r="EH148">
        <v>0</v>
      </c>
      <c r="EI148">
        <v>5679.29777777778</v>
      </c>
      <c r="EJ148">
        <v>17300.1148148148</v>
      </c>
      <c r="EK148">
        <v>40.2959259259259</v>
      </c>
      <c r="EL148">
        <v>40.375</v>
      </c>
      <c r="EM148">
        <v>39.8306666666667</v>
      </c>
      <c r="EN148">
        <v>39.187</v>
      </c>
      <c r="EO148">
        <v>40.062</v>
      </c>
      <c r="EP148">
        <v>1959.98740740741</v>
      </c>
      <c r="EQ148">
        <v>40.01</v>
      </c>
      <c r="ER148">
        <v>0</v>
      </c>
      <c r="ES148">
        <v>1678813732.4</v>
      </c>
      <c r="ET148">
        <v>0</v>
      </c>
      <c r="EU148">
        <v>2.216172</v>
      </c>
      <c r="EV148">
        <v>0.503923074109973</v>
      </c>
      <c r="EW148">
        <v>-9.39538457473246</v>
      </c>
      <c r="EX148">
        <v>5679.2068</v>
      </c>
      <c r="EY148">
        <v>15</v>
      </c>
      <c r="EZ148">
        <v>0</v>
      </c>
      <c r="FA148" t="s">
        <v>409</v>
      </c>
      <c r="FB148">
        <v>1510781724.6</v>
      </c>
      <c r="FC148">
        <v>1510781718.6</v>
      </c>
      <c r="FD148">
        <v>0</v>
      </c>
      <c r="FE148">
        <v>0.193</v>
      </c>
      <c r="FF148">
        <v>0.167</v>
      </c>
      <c r="FG148">
        <v>6.707</v>
      </c>
      <c r="FH148">
        <v>0.869</v>
      </c>
      <c r="FI148">
        <v>420</v>
      </c>
      <c r="FJ148">
        <v>32</v>
      </c>
      <c r="FK148">
        <v>0.3</v>
      </c>
      <c r="FL148">
        <v>0.13</v>
      </c>
      <c r="FM148">
        <v>1.4160145</v>
      </c>
      <c r="FN148">
        <v>-0.422492757973737</v>
      </c>
      <c r="FO148">
        <v>0.0406580027147178</v>
      </c>
      <c r="FP148">
        <v>1</v>
      </c>
      <c r="FQ148">
        <v>1</v>
      </c>
      <c r="FR148">
        <v>1</v>
      </c>
      <c r="FS148" t="s">
        <v>410</v>
      </c>
      <c r="FT148">
        <v>2.97104</v>
      </c>
      <c r="FU148">
        <v>2.75371</v>
      </c>
      <c r="FV148">
        <v>0.1118</v>
      </c>
      <c r="FW148">
        <v>0.116875</v>
      </c>
      <c r="FX148">
        <v>0.12262</v>
      </c>
      <c r="FY148">
        <v>0.119972</v>
      </c>
      <c r="FZ148">
        <v>34469.6</v>
      </c>
      <c r="GA148">
        <v>37320.9</v>
      </c>
      <c r="GB148">
        <v>35179.5</v>
      </c>
      <c r="GC148">
        <v>38338.4</v>
      </c>
      <c r="GD148">
        <v>43736.9</v>
      </c>
      <c r="GE148">
        <v>48718.3</v>
      </c>
      <c r="GF148">
        <v>54969.6</v>
      </c>
      <c r="GG148">
        <v>61482.6</v>
      </c>
      <c r="GH148">
        <v>1.95885</v>
      </c>
      <c r="GI148">
        <v>1.8125</v>
      </c>
      <c r="GJ148">
        <v>0.185408</v>
      </c>
      <c r="GK148">
        <v>0</v>
      </c>
      <c r="GL148">
        <v>32.0317</v>
      </c>
      <c r="GM148">
        <v>999.9</v>
      </c>
      <c r="GN148">
        <v>54.029</v>
      </c>
      <c r="GO148">
        <v>32.75</v>
      </c>
      <c r="GP148">
        <v>29.629</v>
      </c>
      <c r="GQ148">
        <v>60.3602</v>
      </c>
      <c r="GR148">
        <v>47.8165</v>
      </c>
      <c r="GS148">
        <v>1</v>
      </c>
      <c r="GT148">
        <v>0.121443</v>
      </c>
      <c r="GU148">
        <v>-1.70502</v>
      </c>
      <c r="GV148">
        <v>20.107</v>
      </c>
      <c r="GW148">
        <v>5.19722</v>
      </c>
      <c r="GX148">
        <v>12.0041</v>
      </c>
      <c r="GY148">
        <v>4.9752</v>
      </c>
      <c r="GZ148">
        <v>3.294</v>
      </c>
      <c r="HA148">
        <v>9999</v>
      </c>
      <c r="HB148">
        <v>9999</v>
      </c>
      <c r="HC148">
        <v>9999</v>
      </c>
      <c r="HD148">
        <v>999.9</v>
      </c>
      <c r="HE148">
        <v>1.86356</v>
      </c>
      <c r="HF148">
        <v>1.86844</v>
      </c>
      <c r="HG148">
        <v>1.86822</v>
      </c>
      <c r="HH148">
        <v>1.86935</v>
      </c>
      <c r="HI148">
        <v>1.87012</v>
      </c>
      <c r="HJ148">
        <v>1.86622</v>
      </c>
      <c r="HK148">
        <v>1.86724</v>
      </c>
      <c r="HL148">
        <v>1.86859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7.367</v>
      </c>
      <c r="IA148">
        <v>0.6617</v>
      </c>
      <c r="IB148">
        <v>4.00718980108695</v>
      </c>
      <c r="IC148">
        <v>0.0057595372652325</v>
      </c>
      <c r="ID148">
        <v>9.86007892650461e-07</v>
      </c>
      <c r="IE148">
        <v>-6.54605500343952e-10</v>
      </c>
      <c r="IF148">
        <v>0.661683471666172</v>
      </c>
      <c r="IG148">
        <v>0</v>
      </c>
      <c r="IH148">
        <v>0</v>
      </c>
      <c r="II148">
        <v>0</v>
      </c>
      <c r="IJ148">
        <v>-3</v>
      </c>
      <c r="IK148">
        <v>1614</v>
      </c>
      <c r="IL148">
        <v>1</v>
      </c>
      <c r="IM148">
        <v>27</v>
      </c>
      <c r="IN148">
        <v>140.1</v>
      </c>
      <c r="IO148">
        <v>140.2</v>
      </c>
      <c r="IP148">
        <v>1.38184</v>
      </c>
      <c r="IQ148">
        <v>2.63062</v>
      </c>
      <c r="IR148">
        <v>1.54785</v>
      </c>
      <c r="IS148">
        <v>2.30225</v>
      </c>
      <c r="IT148">
        <v>1.34644</v>
      </c>
      <c r="IU148">
        <v>2.47314</v>
      </c>
      <c r="IV148">
        <v>38.5504</v>
      </c>
      <c r="IW148">
        <v>24.0262</v>
      </c>
      <c r="IX148">
        <v>18</v>
      </c>
      <c r="IY148">
        <v>501.756</v>
      </c>
      <c r="IZ148">
        <v>406.781</v>
      </c>
      <c r="JA148">
        <v>34.0953</v>
      </c>
      <c r="JB148">
        <v>28.966</v>
      </c>
      <c r="JC148">
        <v>30</v>
      </c>
      <c r="JD148">
        <v>28.7325</v>
      </c>
      <c r="JE148">
        <v>28.6488</v>
      </c>
      <c r="JF148">
        <v>27.8108</v>
      </c>
      <c r="JG148">
        <v>0</v>
      </c>
      <c r="JH148">
        <v>100</v>
      </c>
      <c r="JI148">
        <v>34.0901</v>
      </c>
      <c r="JJ148">
        <v>608.337</v>
      </c>
      <c r="JK148">
        <v>30.6832</v>
      </c>
      <c r="JL148">
        <v>101.986</v>
      </c>
      <c r="JM148">
        <v>102.346</v>
      </c>
    </row>
    <row r="149" spans="1:273">
      <c r="A149">
        <v>133</v>
      </c>
      <c r="B149">
        <v>1510790134</v>
      </c>
      <c r="C149">
        <v>1413.40000009537</v>
      </c>
      <c r="D149" t="s">
        <v>677</v>
      </c>
      <c r="E149" t="s">
        <v>678</v>
      </c>
      <c r="F149">
        <v>5</v>
      </c>
      <c r="G149" t="s">
        <v>405</v>
      </c>
      <c r="H149" t="s">
        <v>406</v>
      </c>
      <c r="I149">
        <v>1510790126.21429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610.622445039687</v>
      </c>
      <c r="AK149">
        <v>590.899660606061</v>
      </c>
      <c r="AL149">
        <v>3.42232486984012</v>
      </c>
      <c r="AM149">
        <v>64.1108677016949</v>
      </c>
      <c r="AN149">
        <f>(AP149 - AO149 + DI149*1E3/(8.314*(DK149+273.15)) * AR149/DH149 * AQ149) * DH149/(100*CV149) * 1000/(1000 - AP149)</f>
        <v>0</v>
      </c>
      <c r="AO149">
        <v>29.4928065148848</v>
      </c>
      <c r="AP149">
        <v>30.8028242424242</v>
      </c>
      <c r="AQ149">
        <v>-0.00734809280319307</v>
      </c>
      <c r="AR149">
        <v>117.015588663011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2.7</v>
      </c>
      <c r="CW149">
        <v>0.5</v>
      </c>
      <c r="CX149" t="s">
        <v>408</v>
      </c>
      <c r="CY149">
        <v>2</v>
      </c>
      <c r="CZ149" t="b">
        <v>1</v>
      </c>
      <c r="DA149">
        <v>1510790126.21429</v>
      </c>
      <c r="DB149">
        <v>548.240642857143</v>
      </c>
      <c r="DC149">
        <v>575.792892857143</v>
      </c>
      <c r="DD149">
        <v>30.8594821428571</v>
      </c>
      <c r="DE149">
        <v>29.4966</v>
      </c>
      <c r="DF149">
        <v>540.933</v>
      </c>
      <c r="DG149">
        <v>30.1977964285714</v>
      </c>
      <c r="DH149">
        <v>500.092035714286</v>
      </c>
      <c r="DI149">
        <v>90.8427642857143</v>
      </c>
      <c r="DJ149">
        <v>0.0999217821428571</v>
      </c>
      <c r="DK149">
        <v>34.1591571428571</v>
      </c>
      <c r="DL149">
        <v>35.0385964285714</v>
      </c>
      <c r="DM149">
        <v>999.9</v>
      </c>
      <c r="DN149">
        <v>0</v>
      </c>
      <c r="DO149">
        <v>0</v>
      </c>
      <c r="DP149">
        <v>10011.4532142857</v>
      </c>
      <c r="DQ149">
        <v>0</v>
      </c>
      <c r="DR149">
        <v>3.19114107142857</v>
      </c>
      <c r="DS149">
        <v>-27.5523535714286</v>
      </c>
      <c r="DT149">
        <v>565.697178571429</v>
      </c>
      <c r="DU149">
        <v>593.293</v>
      </c>
      <c r="DV149">
        <v>1.36289178571429</v>
      </c>
      <c r="DW149">
        <v>575.792892857143</v>
      </c>
      <c r="DX149">
        <v>29.4966</v>
      </c>
      <c r="DY149">
        <v>2.80336071428571</v>
      </c>
      <c r="DZ149">
        <v>2.67955178571429</v>
      </c>
      <c r="EA149">
        <v>22.9038714285714</v>
      </c>
      <c r="EB149">
        <v>22.1602535714286</v>
      </c>
      <c r="EC149">
        <v>1999.99857142857</v>
      </c>
      <c r="ED149">
        <v>0.979996321428572</v>
      </c>
      <c r="EE149">
        <v>0.0200038571428571</v>
      </c>
      <c r="EF149">
        <v>0</v>
      </c>
      <c r="EG149">
        <v>2.25049642857143</v>
      </c>
      <c r="EH149">
        <v>0</v>
      </c>
      <c r="EI149">
        <v>5678.43392857143</v>
      </c>
      <c r="EJ149">
        <v>17300.1285714286</v>
      </c>
      <c r="EK149">
        <v>40.2920714285714</v>
      </c>
      <c r="EL149">
        <v>40.375</v>
      </c>
      <c r="EM149">
        <v>39.82325</v>
      </c>
      <c r="EN149">
        <v>39.187</v>
      </c>
      <c r="EO149">
        <v>40.062</v>
      </c>
      <c r="EP149">
        <v>1959.98857142857</v>
      </c>
      <c r="EQ149">
        <v>40.01</v>
      </c>
      <c r="ER149">
        <v>0</v>
      </c>
      <c r="ES149">
        <v>1678813737.2</v>
      </c>
      <c r="ET149">
        <v>0</v>
      </c>
      <c r="EU149">
        <v>2.23266</v>
      </c>
      <c r="EV149">
        <v>-0.48156153552349</v>
      </c>
      <c r="EW149">
        <v>-9.04230767885868</v>
      </c>
      <c r="EX149">
        <v>5678.388</v>
      </c>
      <c r="EY149">
        <v>15</v>
      </c>
      <c r="EZ149">
        <v>0</v>
      </c>
      <c r="FA149" t="s">
        <v>409</v>
      </c>
      <c r="FB149">
        <v>1510781724.6</v>
      </c>
      <c r="FC149">
        <v>1510781718.6</v>
      </c>
      <c r="FD149">
        <v>0</v>
      </c>
      <c r="FE149">
        <v>0.193</v>
      </c>
      <c r="FF149">
        <v>0.167</v>
      </c>
      <c r="FG149">
        <v>6.707</v>
      </c>
      <c r="FH149">
        <v>0.869</v>
      </c>
      <c r="FI149">
        <v>420</v>
      </c>
      <c r="FJ149">
        <v>32</v>
      </c>
      <c r="FK149">
        <v>0.3</v>
      </c>
      <c r="FL149">
        <v>0.13</v>
      </c>
      <c r="FM149">
        <v>1.38035425</v>
      </c>
      <c r="FN149">
        <v>-0.429158836772986</v>
      </c>
      <c r="FO149">
        <v>0.0412985707311706</v>
      </c>
      <c r="FP149">
        <v>1</v>
      </c>
      <c r="FQ149">
        <v>1</v>
      </c>
      <c r="FR149">
        <v>1</v>
      </c>
      <c r="FS149" t="s">
        <v>410</v>
      </c>
      <c r="FT149">
        <v>2.97133</v>
      </c>
      <c r="FU149">
        <v>2.7542</v>
      </c>
      <c r="FV149">
        <v>0.114195</v>
      </c>
      <c r="FW149">
        <v>0.119295</v>
      </c>
      <c r="FX149">
        <v>0.122516</v>
      </c>
      <c r="FY149">
        <v>0.119968</v>
      </c>
      <c r="FZ149">
        <v>34376.6</v>
      </c>
      <c r="GA149">
        <v>37218.7</v>
      </c>
      <c r="GB149">
        <v>35179.5</v>
      </c>
      <c r="GC149">
        <v>38338.4</v>
      </c>
      <c r="GD149">
        <v>43742.4</v>
      </c>
      <c r="GE149">
        <v>48718.9</v>
      </c>
      <c r="GF149">
        <v>54969.9</v>
      </c>
      <c r="GG149">
        <v>61482.8</v>
      </c>
      <c r="GH149">
        <v>1.9588</v>
      </c>
      <c r="GI149">
        <v>1.8123</v>
      </c>
      <c r="GJ149">
        <v>0.18511</v>
      </c>
      <c r="GK149">
        <v>0</v>
      </c>
      <c r="GL149">
        <v>32.0282</v>
      </c>
      <c r="GM149">
        <v>999.9</v>
      </c>
      <c r="GN149">
        <v>54.004</v>
      </c>
      <c r="GO149">
        <v>32.75</v>
      </c>
      <c r="GP149">
        <v>29.6159</v>
      </c>
      <c r="GQ149">
        <v>60.1002</v>
      </c>
      <c r="GR149">
        <v>47.7364</v>
      </c>
      <c r="GS149">
        <v>1</v>
      </c>
      <c r="GT149">
        <v>0.121364</v>
      </c>
      <c r="GU149">
        <v>-1.75294</v>
      </c>
      <c r="GV149">
        <v>20.1068</v>
      </c>
      <c r="GW149">
        <v>5.19767</v>
      </c>
      <c r="GX149">
        <v>12.004</v>
      </c>
      <c r="GY149">
        <v>4.97525</v>
      </c>
      <c r="GZ149">
        <v>3.29395</v>
      </c>
      <c r="HA149">
        <v>9999</v>
      </c>
      <c r="HB149">
        <v>9999</v>
      </c>
      <c r="HC149">
        <v>9999</v>
      </c>
      <c r="HD149">
        <v>999.9</v>
      </c>
      <c r="HE149">
        <v>1.86356</v>
      </c>
      <c r="HF149">
        <v>1.86844</v>
      </c>
      <c r="HG149">
        <v>1.86821</v>
      </c>
      <c r="HH149">
        <v>1.86935</v>
      </c>
      <c r="HI149">
        <v>1.87012</v>
      </c>
      <c r="HJ149">
        <v>1.86619</v>
      </c>
      <c r="HK149">
        <v>1.86725</v>
      </c>
      <c r="HL149">
        <v>1.86859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7.47</v>
      </c>
      <c r="IA149">
        <v>0.6616</v>
      </c>
      <c r="IB149">
        <v>4.00718980108695</v>
      </c>
      <c r="IC149">
        <v>0.0057595372652325</v>
      </c>
      <c r="ID149">
        <v>9.86007892650461e-07</v>
      </c>
      <c r="IE149">
        <v>-6.54605500343952e-10</v>
      </c>
      <c r="IF149">
        <v>0.661683471666172</v>
      </c>
      <c r="IG149">
        <v>0</v>
      </c>
      <c r="IH149">
        <v>0</v>
      </c>
      <c r="II149">
        <v>0</v>
      </c>
      <c r="IJ149">
        <v>-3</v>
      </c>
      <c r="IK149">
        <v>1614</v>
      </c>
      <c r="IL149">
        <v>1</v>
      </c>
      <c r="IM149">
        <v>27</v>
      </c>
      <c r="IN149">
        <v>140.2</v>
      </c>
      <c r="IO149">
        <v>140.3</v>
      </c>
      <c r="IP149">
        <v>1.41602</v>
      </c>
      <c r="IQ149">
        <v>2.6416</v>
      </c>
      <c r="IR149">
        <v>1.54785</v>
      </c>
      <c r="IS149">
        <v>2.30225</v>
      </c>
      <c r="IT149">
        <v>1.34644</v>
      </c>
      <c r="IU149">
        <v>2.33521</v>
      </c>
      <c r="IV149">
        <v>38.5504</v>
      </c>
      <c r="IW149">
        <v>24.0175</v>
      </c>
      <c r="IX149">
        <v>18</v>
      </c>
      <c r="IY149">
        <v>501.713</v>
      </c>
      <c r="IZ149">
        <v>406.668</v>
      </c>
      <c r="JA149">
        <v>34.0571</v>
      </c>
      <c r="JB149">
        <v>28.9642</v>
      </c>
      <c r="JC149">
        <v>29.9999</v>
      </c>
      <c r="JD149">
        <v>28.7312</v>
      </c>
      <c r="JE149">
        <v>28.6488</v>
      </c>
      <c r="JF149">
        <v>28.4118</v>
      </c>
      <c r="JG149">
        <v>0</v>
      </c>
      <c r="JH149">
        <v>100</v>
      </c>
      <c r="JI149">
        <v>34.0593</v>
      </c>
      <c r="JJ149">
        <v>621.753</v>
      </c>
      <c r="JK149">
        <v>30.6832</v>
      </c>
      <c r="JL149">
        <v>101.986</v>
      </c>
      <c r="JM149">
        <v>102.346</v>
      </c>
    </row>
    <row r="150" spans="1:273">
      <c r="A150">
        <v>134</v>
      </c>
      <c r="B150">
        <v>1510790139</v>
      </c>
      <c r="C150">
        <v>1418.40000009537</v>
      </c>
      <c r="D150" t="s">
        <v>679</v>
      </c>
      <c r="E150" t="s">
        <v>680</v>
      </c>
      <c r="F150">
        <v>5</v>
      </c>
      <c r="G150" t="s">
        <v>405</v>
      </c>
      <c r="H150" t="s">
        <v>406</v>
      </c>
      <c r="I150">
        <v>1510790131.5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628.66041816239</v>
      </c>
      <c r="AK150">
        <v>608.369848484848</v>
      </c>
      <c r="AL150">
        <v>3.49889423620237</v>
      </c>
      <c r="AM150">
        <v>64.1108677016949</v>
      </c>
      <c r="AN150">
        <f>(AP150 - AO150 + DI150*1E3/(8.314*(DK150+273.15)) * AR150/DH150 * AQ150) * DH150/(100*CV150) * 1000/(1000 - AP150)</f>
        <v>0</v>
      </c>
      <c r="AO150">
        <v>29.4867727061119</v>
      </c>
      <c r="AP150">
        <v>30.7635793939394</v>
      </c>
      <c r="AQ150">
        <v>-0.00715377717498188</v>
      </c>
      <c r="AR150">
        <v>117.015588663011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2.7</v>
      </c>
      <c r="CW150">
        <v>0.5</v>
      </c>
      <c r="CX150" t="s">
        <v>408</v>
      </c>
      <c r="CY150">
        <v>2</v>
      </c>
      <c r="CZ150" t="b">
        <v>1</v>
      </c>
      <c r="DA150">
        <v>1510790131.5</v>
      </c>
      <c r="DB150">
        <v>566.061740740741</v>
      </c>
      <c r="DC150">
        <v>593.749037037037</v>
      </c>
      <c r="DD150">
        <v>30.8177111111111</v>
      </c>
      <c r="DE150">
        <v>29.4926518518519</v>
      </c>
      <c r="DF150">
        <v>558.643407407407</v>
      </c>
      <c r="DG150">
        <v>30.1560296296296</v>
      </c>
      <c r="DH150">
        <v>500.092296296296</v>
      </c>
      <c r="DI150">
        <v>90.8422777777778</v>
      </c>
      <c r="DJ150">
        <v>0.0999403666666667</v>
      </c>
      <c r="DK150">
        <v>34.1491148148148</v>
      </c>
      <c r="DL150">
        <v>35.0291296296296</v>
      </c>
      <c r="DM150">
        <v>999.9</v>
      </c>
      <c r="DN150">
        <v>0</v>
      </c>
      <c r="DO150">
        <v>0</v>
      </c>
      <c r="DP150">
        <v>10016.2211111111</v>
      </c>
      <c r="DQ150">
        <v>0</v>
      </c>
      <c r="DR150">
        <v>3.13903851851852</v>
      </c>
      <c r="DS150">
        <v>-27.6873925925926</v>
      </c>
      <c r="DT150">
        <v>584.060592592593</v>
      </c>
      <c r="DU150">
        <v>611.792407407407</v>
      </c>
      <c r="DV150">
        <v>1.32506703703704</v>
      </c>
      <c r="DW150">
        <v>593.749037037037</v>
      </c>
      <c r="DX150">
        <v>29.4926518518519</v>
      </c>
      <c r="DY150">
        <v>2.79955259259259</v>
      </c>
      <c r="DZ150">
        <v>2.67917925925926</v>
      </c>
      <c r="EA150">
        <v>22.8814185185185</v>
      </c>
      <c r="EB150">
        <v>22.1579703703704</v>
      </c>
      <c r="EC150">
        <v>2000.00555555556</v>
      </c>
      <c r="ED150">
        <v>0.979996333333333</v>
      </c>
      <c r="EE150">
        <v>0.0200038444444444</v>
      </c>
      <c r="EF150">
        <v>0</v>
      </c>
      <c r="EG150">
        <v>2.21428148148148</v>
      </c>
      <c r="EH150">
        <v>0</v>
      </c>
      <c r="EI150">
        <v>5677.7037037037</v>
      </c>
      <c r="EJ150">
        <v>17300.1814814815</v>
      </c>
      <c r="EK150">
        <v>40.2798518518519</v>
      </c>
      <c r="EL150">
        <v>40.3703333333333</v>
      </c>
      <c r="EM150">
        <v>39.826</v>
      </c>
      <c r="EN150">
        <v>39.187</v>
      </c>
      <c r="EO150">
        <v>40.062</v>
      </c>
      <c r="EP150">
        <v>1959.99555555556</v>
      </c>
      <c r="EQ150">
        <v>40.01</v>
      </c>
      <c r="ER150">
        <v>0</v>
      </c>
      <c r="ES150">
        <v>1678813742</v>
      </c>
      <c r="ET150">
        <v>0</v>
      </c>
      <c r="EU150">
        <v>2.194976</v>
      </c>
      <c r="EV150">
        <v>-0.339169229558296</v>
      </c>
      <c r="EW150">
        <v>-8.85769229213517</v>
      </c>
      <c r="EX150">
        <v>5677.7092</v>
      </c>
      <c r="EY150">
        <v>15</v>
      </c>
      <c r="EZ150">
        <v>0</v>
      </c>
      <c r="FA150" t="s">
        <v>409</v>
      </c>
      <c r="FB150">
        <v>1510781724.6</v>
      </c>
      <c r="FC150">
        <v>1510781718.6</v>
      </c>
      <c r="FD150">
        <v>0</v>
      </c>
      <c r="FE150">
        <v>0.193</v>
      </c>
      <c r="FF150">
        <v>0.167</v>
      </c>
      <c r="FG150">
        <v>6.707</v>
      </c>
      <c r="FH150">
        <v>0.869</v>
      </c>
      <c r="FI150">
        <v>420</v>
      </c>
      <c r="FJ150">
        <v>32</v>
      </c>
      <c r="FK150">
        <v>0.3</v>
      </c>
      <c r="FL150">
        <v>0.13</v>
      </c>
      <c r="FM150">
        <v>1.34483175</v>
      </c>
      <c r="FN150">
        <v>-0.429951782363981</v>
      </c>
      <c r="FO150">
        <v>0.0413758109218116</v>
      </c>
      <c r="FP150">
        <v>1</v>
      </c>
      <c r="FQ150">
        <v>1</v>
      </c>
      <c r="FR150">
        <v>1</v>
      </c>
      <c r="FS150" t="s">
        <v>410</v>
      </c>
      <c r="FT150">
        <v>2.9711</v>
      </c>
      <c r="FU150">
        <v>2.75381</v>
      </c>
      <c r="FV150">
        <v>0.116599</v>
      </c>
      <c r="FW150">
        <v>0.121579</v>
      </c>
      <c r="FX150">
        <v>0.122409</v>
      </c>
      <c r="FY150">
        <v>0.119948</v>
      </c>
      <c r="FZ150">
        <v>34283.6</v>
      </c>
      <c r="GA150">
        <v>37122.3</v>
      </c>
      <c r="GB150">
        <v>35179.7</v>
      </c>
      <c r="GC150">
        <v>38338.5</v>
      </c>
      <c r="GD150">
        <v>43748.3</v>
      </c>
      <c r="GE150">
        <v>48720</v>
      </c>
      <c r="GF150">
        <v>54970.4</v>
      </c>
      <c r="GG150">
        <v>61482.8</v>
      </c>
      <c r="GH150">
        <v>1.9587</v>
      </c>
      <c r="GI150">
        <v>1.81255</v>
      </c>
      <c r="GJ150">
        <v>0.184938</v>
      </c>
      <c r="GK150">
        <v>0</v>
      </c>
      <c r="GL150">
        <v>32.0245</v>
      </c>
      <c r="GM150">
        <v>999.9</v>
      </c>
      <c r="GN150">
        <v>54.004</v>
      </c>
      <c r="GO150">
        <v>32.76</v>
      </c>
      <c r="GP150">
        <v>29.6331</v>
      </c>
      <c r="GQ150">
        <v>60.2902</v>
      </c>
      <c r="GR150">
        <v>47.6643</v>
      </c>
      <c r="GS150">
        <v>1</v>
      </c>
      <c r="GT150">
        <v>0.121349</v>
      </c>
      <c r="GU150">
        <v>-1.76723</v>
      </c>
      <c r="GV150">
        <v>20.1066</v>
      </c>
      <c r="GW150">
        <v>5.19782</v>
      </c>
      <c r="GX150">
        <v>12.0044</v>
      </c>
      <c r="GY150">
        <v>4.9755</v>
      </c>
      <c r="GZ150">
        <v>3.29388</v>
      </c>
      <c r="HA150">
        <v>9999</v>
      </c>
      <c r="HB150">
        <v>9999</v>
      </c>
      <c r="HC150">
        <v>9999</v>
      </c>
      <c r="HD150">
        <v>999.9</v>
      </c>
      <c r="HE150">
        <v>1.86357</v>
      </c>
      <c r="HF150">
        <v>1.86844</v>
      </c>
      <c r="HG150">
        <v>1.8682</v>
      </c>
      <c r="HH150">
        <v>1.86935</v>
      </c>
      <c r="HI150">
        <v>1.87013</v>
      </c>
      <c r="HJ150">
        <v>1.86623</v>
      </c>
      <c r="HK150">
        <v>1.86724</v>
      </c>
      <c r="HL150">
        <v>1.86859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7.575</v>
      </c>
      <c r="IA150">
        <v>0.6617</v>
      </c>
      <c r="IB150">
        <v>4.00718980108695</v>
      </c>
      <c r="IC150">
        <v>0.0057595372652325</v>
      </c>
      <c r="ID150">
        <v>9.86007892650461e-07</v>
      </c>
      <c r="IE150">
        <v>-6.54605500343952e-10</v>
      </c>
      <c r="IF150">
        <v>0.661683471666172</v>
      </c>
      <c r="IG150">
        <v>0</v>
      </c>
      <c r="IH150">
        <v>0</v>
      </c>
      <c r="II150">
        <v>0</v>
      </c>
      <c r="IJ150">
        <v>-3</v>
      </c>
      <c r="IK150">
        <v>1614</v>
      </c>
      <c r="IL150">
        <v>1</v>
      </c>
      <c r="IM150">
        <v>27</v>
      </c>
      <c r="IN150">
        <v>140.2</v>
      </c>
      <c r="IO150">
        <v>140.3</v>
      </c>
      <c r="IP150">
        <v>1.44653</v>
      </c>
      <c r="IQ150">
        <v>2.63062</v>
      </c>
      <c r="IR150">
        <v>1.54785</v>
      </c>
      <c r="IS150">
        <v>2.30225</v>
      </c>
      <c r="IT150">
        <v>1.34644</v>
      </c>
      <c r="IU150">
        <v>2.41577</v>
      </c>
      <c r="IV150">
        <v>38.5504</v>
      </c>
      <c r="IW150">
        <v>24.0262</v>
      </c>
      <c r="IX150">
        <v>18</v>
      </c>
      <c r="IY150">
        <v>501.634</v>
      </c>
      <c r="IZ150">
        <v>406.809</v>
      </c>
      <c r="JA150">
        <v>34.0306</v>
      </c>
      <c r="JB150">
        <v>28.9619</v>
      </c>
      <c r="JC150">
        <v>29.9999</v>
      </c>
      <c r="JD150">
        <v>28.73</v>
      </c>
      <c r="JE150">
        <v>28.6488</v>
      </c>
      <c r="JF150">
        <v>28.9774</v>
      </c>
      <c r="JG150">
        <v>0</v>
      </c>
      <c r="JH150">
        <v>100</v>
      </c>
      <c r="JI150">
        <v>34.0295</v>
      </c>
      <c r="JJ150">
        <v>641.859</v>
      </c>
      <c r="JK150">
        <v>30.6832</v>
      </c>
      <c r="JL150">
        <v>101.987</v>
      </c>
      <c r="JM150">
        <v>102.346</v>
      </c>
    </row>
    <row r="151" spans="1:273">
      <c r="A151">
        <v>135</v>
      </c>
      <c r="B151">
        <v>1510790144</v>
      </c>
      <c r="C151">
        <v>1423.40000009537</v>
      </c>
      <c r="D151" t="s">
        <v>681</v>
      </c>
      <c r="E151" t="s">
        <v>682</v>
      </c>
      <c r="F151">
        <v>5</v>
      </c>
      <c r="G151" t="s">
        <v>405</v>
      </c>
      <c r="H151" t="s">
        <v>406</v>
      </c>
      <c r="I151">
        <v>1510790136.21429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645.463543762311</v>
      </c>
      <c r="AK151">
        <v>625.455654545454</v>
      </c>
      <c r="AL151">
        <v>3.41585998203726</v>
      </c>
      <c r="AM151">
        <v>64.1108677016949</v>
      </c>
      <c r="AN151">
        <f>(AP151 - AO151 + DI151*1E3/(8.314*(DK151+273.15)) * AR151/DH151 * AQ151) * DH151/(100*CV151) * 1000/(1000 - AP151)</f>
        <v>0</v>
      </c>
      <c r="AO151">
        <v>29.4821548942522</v>
      </c>
      <c r="AP151">
        <v>30.7216709090909</v>
      </c>
      <c r="AQ151">
        <v>-0.00936058019397616</v>
      </c>
      <c r="AR151">
        <v>117.015588663011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2.7</v>
      </c>
      <c r="CW151">
        <v>0.5</v>
      </c>
      <c r="CX151" t="s">
        <v>408</v>
      </c>
      <c r="CY151">
        <v>2</v>
      </c>
      <c r="CZ151" t="b">
        <v>1</v>
      </c>
      <c r="DA151">
        <v>1510790136.21429</v>
      </c>
      <c r="DB151">
        <v>581.884928571429</v>
      </c>
      <c r="DC151">
        <v>609.458321428571</v>
      </c>
      <c r="DD151">
        <v>30.7807214285714</v>
      </c>
      <c r="DE151">
        <v>29.4883428571429</v>
      </c>
      <c r="DF151">
        <v>574.368428571429</v>
      </c>
      <c r="DG151">
        <v>30.1190392857143</v>
      </c>
      <c r="DH151">
        <v>500.079214285714</v>
      </c>
      <c r="DI151">
        <v>90.8415428571429</v>
      </c>
      <c r="DJ151">
        <v>0.0998644678571429</v>
      </c>
      <c r="DK151">
        <v>34.1397642857143</v>
      </c>
      <c r="DL151">
        <v>35.0187178571429</v>
      </c>
      <c r="DM151">
        <v>999.9</v>
      </c>
      <c r="DN151">
        <v>0</v>
      </c>
      <c r="DO151">
        <v>0</v>
      </c>
      <c r="DP151">
        <v>10013.0557142857</v>
      </c>
      <c r="DQ151">
        <v>0</v>
      </c>
      <c r="DR151">
        <v>3.21143357142857</v>
      </c>
      <c r="DS151">
        <v>-27.5734857142857</v>
      </c>
      <c r="DT151">
        <v>600.364</v>
      </c>
      <c r="DU151">
        <v>627.976285714286</v>
      </c>
      <c r="DV151">
        <v>1.29238357142857</v>
      </c>
      <c r="DW151">
        <v>609.458321428571</v>
      </c>
      <c r="DX151">
        <v>29.4883428571429</v>
      </c>
      <c r="DY151">
        <v>2.79617</v>
      </c>
      <c r="DZ151">
        <v>2.67876607142857</v>
      </c>
      <c r="EA151">
        <v>22.8614714285714</v>
      </c>
      <c r="EB151">
        <v>22.1554357142857</v>
      </c>
      <c r="EC151">
        <v>1999.98678571429</v>
      </c>
      <c r="ED151">
        <v>0.979996107142857</v>
      </c>
      <c r="EE151">
        <v>0.0200040857142857</v>
      </c>
      <c r="EF151">
        <v>0</v>
      </c>
      <c r="EG151">
        <v>2.22219642857143</v>
      </c>
      <c r="EH151">
        <v>0</v>
      </c>
      <c r="EI151">
        <v>5676.92107142857</v>
      </c>
      <c r="EJ151">
        <v>17300.0142857143</v>
      </c>
      <c r="EK151">
        <v>40.2632857142857</v>
      </c>
      <c r="EL151">
        <v>40.357</v>
      </c>
      <c r="EM151">
        <v>39.821</v>
      </c>
      <c r="EN151">
        <v>39.187</v>
      </c>
      <c r="EO151">
        <v>40.062</v>
      </c>
      <c r="EP151">
        <v>1959.97678571429</v>
      </c>
      <c r="EQ151">
        <v>40.01</v>
      </c>
      <c r="ER151">
        <v>0</v>
      </c>
      <c r="ES151">
        <v>1678813747.4</v>
      </c>
      <c r="ET151">
        <v>0</v>
      </c>
      <c r="EU151">
        <v>2.19773461538462</v>
      </c>
      <c r="EV151">
        <v>0.50700512419117</v>
      </c>
      <c r="EW151">
        <v>-9.38222222063235</v>
      </c>
      <c r="EX151">
        <v>5676.89423076923</v>
      </c>
      <c r="EY151">
        <v>15</v>
      </c>
      <c r="EZ151">
        <v>0</v>
      </c>
      <c r="FA151" t="s">
        <v>409</v>
      </c>
      <c r="FB151">
        <v>1510781724.6</v>
      </c>
      <c r="FC151">
        <v>1510781718.6</v>
      </c>
      <c r="FD151">
        <v>0</v>
      </c>
      <c r="FE151">
        <v>0.193</v>
      </c>
      <c r="FF151">
        <v>0.167</v>
      </c>
      <c r="FG151">
        <v>6.707</v>
      </c>
      <c r="FH151">
        <v>0.869</v>
      </c>
      <c r="FI151">
        <v>420</v>
      </c>
      <c r="FJ151">
        <v>32</v>
      </c>
      <c r="FK151">
        <v>0.3</v>
      </c>
      <c r="FL151">
        <v>0.13</v>
      </c>
      <c r="FM151">
        <v>1.31527341463415</v>
      </c>
      <c r="FN151">
        <v>-0.419197421602788</v>
      </c>
      <c r="FO151">
        <v>0.0413686120916457</v>
      </c>
      <c r="FP151">
        <v>1</v>
      </c>
      <c r="FQ151">
        <v>1</v>
      </c>
      <c r="FR151">
        <v>1</v>
      </c>
      <c r="FS151" t="s">
        <v>410</v>
      </c>
      <c r="FT151">
        <v>2.9712</v>
      </c>
      <c r="FU151">
        <v>2.75376</v>
      </c>
      <c r="FV151">
        <v>0.118915</v>
      </c>
      <c r="FW151">
        <v>0.123805</v>
      </c>
      <c r="FX151">
        <v>0.122286</v>
      </c>
      <c r="FY151">
        <v>0.119934</v>
      </c>
      <c r="FZ151">
        <v>34193.9</v>
      </c>
      <c r="GA151">
        <v>37028.5</v>
      </c>
      <c r="GB151">
        <v>35179.8</v>
      </c>
      <c r="GC151">
        <v>38338.8</v>
      </c>
      <c r="GD151">
        <v>43754.6</v>
      </c>
      <c r="GE151">
        <v>48721.2</v>
      </c>
      <c r="GF151">
        <v>54970.5</v>
      </c>
      <c r="GG151">
        <v>61483.3</v>
      </c>
      <c r="GH151">
        <v>1.95875</v>
      </c>
      <c r="GI151">
        <v>1.81247</v>
      </c>
      <c r="GJ151">
        <v>0.183284</v>
      </c>
      <c r="GK151">
        <v>0</v>
      </c>
      <c r="GL151">
        <v>32.0221</v>
      </c>
      <c r="GM151">
        <v>999.9</v>
      </c>
      <c r="GN151">
        <v>54.004</v>
      </c>
      <c r="GO151">
        <v>32.76</v>
      </c>
      <c r="GP151">
        <v>29.6299</v>
      </c>
      <c r="GQ151">
        <v>60.0602</v>
      </c>
      <c r="GR151">
        <v>47.6442</v>
      </c>
      <c r="GS151">
        <v>1</v>
      </c>
      <c r="GT151">
        <v>0.120833</v>
      </c>
      <c r="GU151">
        <v>-1.79963</v>
      </c>
      <c r="GV151">
        <v>20.1059</v>
      </c>
      <c r="GW151">
        <v>5.19677</v>
      </c>
      <c r="GX151">
        <v>12.004</v>
      </c>
      <c r="GY151">
        <v>4.9748</v>
      </c>
      <c r="GZ151">
        <v>3.29358</v>
      </c>
      <c r="HA151">
        <v>9999</v>
      </c>
      <c r="HB151">
        <v>9999</v>
      </c>
      <c r="HC151">
        <v>9999</v>
      </c>
      <c r="HD151">
        <v>999.9</v>
      </c>
      <c r="HE151">
        <v>1.86356</v>
      </c>
      <c r="HF151">
        <v>1.86844</v>
      </c>
      <c r="HG151">
        <v>1.86822</v>
      </c>
      <c r="HH151">
        <v>1.86935</v>
      </c>
      <c r="HI151">
        <v>1.87012</v>
      </c>
      <c r="HJ151">
        <v>1.86622</v>
      </c>
      <c r="HK151">
        <v>1.86725</v>
      </c>
      <c r="HL151">
        <v>1.8686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7.677</v>
      </c>
      <c r="IA151">
        <v>0.6617</v>
      </c>
      <c r="IB151">
        <v>4.00718980108695</v>
      </c>
      <c r="IC151">
        <v>0.0057595372652325</v>
      </c>
      <c r="ID151">
        <v>9.86007892650461e-07</v>
      </c>
      <c r="IE151">
        <v>-6.54605500343952e-10</v>
      </c>
      <c r="IF151">
        <v>0.661683471666172</v>
      </c>
      <c r="IG151">
        <v>0</v>
      </c>
      <c r="IH151">
        <v>0</v>
      </c>
      <c r="II151">
        <v>0</v>
      </c>
      <c r="IJ151">
        <v>-3</v>
      </c>
      <c r="IK151">
        <v>1614</v>
      </c>
      <c r="IL151">
        <v>1</v>
      </c>
      <c r="IM151">
        <v>27</v>
      </c>
      <c r="IN151">
        <v>140.3</v>
      </c>
      <c r="IO151">
        <v>140.4</v>
      </c>
      <c r="IP151">
        <v>1.47583</v>
      </c>
      <c r="IQ151">
        <v>2.63916</v>
      </c>
      <c r="IR151">
        <v>1.54785</v>
      </c>
      <c r="IS151">
        <v>2.30225</v>
      </c>
      <c r="IT151">
        <v>1.34644</v>
      </c>
      <c r="IU151">
        <v>2.38403</v>
      </c>
      <c r="IV151">
        <v>38.5504</v>
      </c>
      <c r="IW151">
        <v>24.0175</v>
      </c>
      <c r="IX151">
        <v>18</v>
      </c>
      <c r="IY151">
        <v>501.668</v>
      </c>
      <c r="IZ151">
        <v>406.767</v>
      </c>
      <c r="JA151">
        <v>34.0066</v>
      </c>
      <c r="JB151">
        <v>28.9601</v>
      </c>
      <c r="JC151">
        <v>30</v>
      </c>
      <c r="JD151">
        <v>28.73</v>
      </c>
      <c r="JE151">
        <v>28.6488</v>
      </c>
      <c r="JF151">
        <v>29.614</v>
      </c>
      <c r="JG151">
        <v>0</v>
      </c>
      <c r="JH151">
        <v>100</v>
      </c>
      <c r="JI151">
        <v>34.0099</v>
      </c>
      <c r="JJ151">
        <v>655.468</v>
      </c>
      <c r="JK151">
        <v>30.6832</v>
      </c>
      <c r="JL151">
        <v>101.987</v>
      </c>
      <c r="JM151">
        <v>102.347</v>
      </c>
    </row>
    <row r="152" spans="1:273">
      <c r="A152">
        <v>136</v>
      </c>
      <c r="B152">
        <v>1510790149</v>
      </c>
      <c r="C152">
        <v>1428.40000009537</v>
      </c>
      <c r="D152" t="s">
        <v>683</v>
      </c>
      <c r="E152" t="s">
        <v>684</v>
      </c>
      <c r="F152">
        <v>5</v>
      </c>
      <c r="G152" t="s">
        <v>405</v>
      </c>
      <c r="H152" t="s">
        <v>406</v>
      </c>
      <c r="I152">
        <v>1510790141.5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661.846724096345</v>
      </c>
      <c r="AK152">
        <v>642.205509090909</v>
      </c>
      <c r="AL152">
        <v>3.34701102227242</v>
      </c>
      <c r="AM152">
        <v>64.1108677016949</v>
      </c>
      <c r="AN152">
        <f>(AP152 - AO152 + DI152*1E3/(8.314*(DK152+273.15)) * AR152/DH152 * AQ152) * DH152/(100*CV152) * 1000/(1000 - AP152)</f>
        <v>0</v>
      </c>
      <c r="AO152">
        <v>29.4787067180086</v>
      </c>
      <c r="AP152">
        <v>30.6820757575758</v>
      </c>
      <c r="AQ152">
        <v>-0.00719819680699964</v>
      </c>
      <c r="AR152">
        <v>117.015588663011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2.7</v>
      </c>
      <c r="CW152">
        <v>0.5</v>
      </c>
      <c r="CX152" t="s">
        <v>408</v>
      </c>
      <c r="CY152">
        <v>2</v>
      </c>
      <c r="CZ152" t="b">
        <v>1</v>
      </c>
      <c r="DA152">
        <v>1510790141.5</v>
      </c>
      <c r="DB152">
        <v>599.488296296296</v>
      </c>
      <c r="DC152">
        <v>626.980148148148</v>
      </c>
      <c r="DD152">
        <v>30.7384518518518</v>
      </c>
      <c r="DE152">
        <v>29.4835111111111</v>
      </c>
      <c r="DF152">
        <v>591.862666666667</v>
      </c>
      <c r="DG152">
        <v>30.076762962963</v>
      </c>
      <c r="DH152">
        <v>500.094740740741</v>
      </c>
      <c r="DI152">
        <v>90.8411777777778</v>
      </c>
      <c r="DJ152">
        <v>0.100037133333333</v>
      </c>
      <c r="DK152">
        <v>34.1284481481482</v>
      </c>
      <c r="DL152">
        <v>35.0041333333333</v>
      </c>
      <c r="DM152">
        <v>999.9</v>
      </c>
      <c r="DN152">
        <v>0</v>
      </c>
      <c r="DO152">
        <v>0</v>
      </c>
      <c r="DP152">
        <v>9987.68407407408</v>
      </c>
      <c r="DQ152">
        <v>0</v>
      </c>
      <c r="DR152">
        <v>3.23782111111111</v>
      </c>
      <c r="DS152">
        <v>-27.4918444444444</v>
      </c>
      <c r="DT152">
        <v>618.499444444445</v>
      </c>
      <c r="DU152">
        <v>646.027185185185</v>
      </c>
      <c r="DV152">
        <v>1.25493777777778</v>
      </c>
      <c r="DW152">
        <v>626.980148148148</v>
      </c>
      <c r="DX152">
        <v>29.4835111111111</v>
      </c>
      <c r="DY152">
        <v>2.79231777777778</v>
      </c>
      <c r="DZ152">
        <v>2.6783162962963</v>
      </c>
      <c r="EA152">
        <v>22.8387259259259</v>
      </c>
      <c r="EB152">
        <v>22.1526814814815</v>
      </c>
      <c r="EC152">
        <v>1999.9937037037</v>
      </c>
      <c r="ED152">
        <v>0.979996111111111</v>
      </c>
      <c r="EE152">
        <v>0.0200040814814815</v>
      </c>
      <c r="EF152">
        <v>0</v>
      </c>
      <c r="EG152">
        <v>2.18617407407407</v>
      </c>
      <c r="EH152">
        <v>0</v>
      </c>
      <c r="EI152">
        <v>5676.23518518518</v>
      </c>
      <c r="EJ152">
        <v>17300.0740740741</v>
      </c>
      <c r="EK152">
        <v>40.2568888888889</v>
      </c>
      <c r="EL152">
        <v>40.3353333333333</v>
      </c>
      <c r="EM152">
        <v>39.8166666666667</v>
      </c>
      <c r="EN152">
        <v>39.187</v>
      </c>
      <c r="EO152">
        <v>40.062</v>
      </c>
      <c r="EP152">
        <v>1959.9837037037</v>
      </c>
      <c r="EQ152">
        <v>40.01</v>
      </c>
      <c r="ER152">
        <v>0</v>
      </c>
      <c r="ES152">
        <v>1678813752.2</v>
      </c>
      <c r="ET152">
        <v>0</v>
      </c>
      <c r="EU152">
        <v>2.1914</v>
      </c>
      <c r="EV152">
        <v>0.0689435939747267</v>
      </c>
      <c r="EW152">
        <v>-7.53982905482425</v>
      </c>
      <c r="EX152">
        <v>5676.27461538462</v>
      </c>
      <c r="EY152">
        <v>15</v>
      </c>
      <c r="EZ152">
        <v>0</v>
      </c>
      <c r="FA152" t="s">
        <v>409</v>
      </c>
      <c r="FB152">
        <v>1510781724.6</v>
      </c>
      <c r="FC152">
        <v>1510781718.6</v>
      </c>
      <c r="FD152">
        <v>0</v>
      </c>
      <c r="FE152">
        <v>0.193</v>
      </c>
      <c r="FF152">
        <v>0.167</v>
      </c>
      <c r="FG152">
        <v>6.707</v>
      </c>
      <c r="FH152">
        <v>0.869</v>
      </c>
      <c r="FI152">
        <v>420</v>
      </c>
      <c r="FJ152">
        <v>32</v>
      </c>
      <c r="FK152">
        <v>0.3</v>
      </c>
      <c r="FL152">
        <v>0.13</v>
      </c>
      <c r="FM152">
        <v>1.281225</v>
      </c>
      <c r="FN152">
        <v>-0.419879774859289</v>
      </c>
      <c r="FO152">
        <v>0.040428055110282</v>
      </c>
      <c r="FP152">
        <v>1</v>
      </c>
      <c r="FQ152">
        <v>1</v>
      </c>
      <c r="FR152">
        <v>1</v>
      </c>
      <c r="FS152" t="s">
        <v>410</v>
      </c>
      <c r="FT152">
        <v>2.97094</v>
      </c>
      <c r="FU152">
        <v>2.75346</v>
      </c>
      <c r="FV152">
        <v>0.121163</v>
      </c>
      <c r="FW152">
        <v>0.125993</v>
      </c>
      <c r="FX152">
        <v>0.12218</v>
      </c>
      <c r="FY152">
        <v>0.119932</v>
      </c>
      <c r="FZ152">
        <v>34106.8</v>
      </c>
      <c r="GA152">
        <v>36936</v>
      </c>
      <c r="GB152">
        <v>35180</v>
      </c>
      <c r="GC152">
        <v>38338.8</v>
      </c>
      <c r="GD152">
        <v>43759.9</v>
      </c>
      <c r="GE152">
        <v>48721.6</v>
      </c>
      <c r="GF152">
        <v>54970.3</v>
      </c>
      <c r="GG152">
        <v>61483.6</v>
      </c>
      <c r="GH152">
        <v>1.95877</v>
      </c>
      <c r="GI152">
        <v>1.81288</v>
      </c>
      <c r="GJ152">
        <v>0.183627</v>
      </c>
      <c r="GK152">
        <v>0</v>
      </c>
      <c r="GL152">
        <v>32.0217</v>
      </c>
      <c r="GM152">
        <v>999.9</v>
      </c>
      <c r="GN152">
        <v>54.004</v>
      </c>
      <c r="GO152">
        <v>32.76</v>
      </c>
      <c r="GP152">
        <v>29.6335</v>
      </c>
      <c r="GQ152">
        <v>59.9202</v>
      </c>
      <c r="GR152">
        <v>48.1811</v>
      </c>
      <c r="GS152">
        <v>1</v>
      </c>
      <c r="GT152">
        <v>0.121847</v>
      </c>
      <c r="GU152">
        <v>-2.73965</v>
      </c>
      <c r="GV152">
        <v>20.0936</v>
      </c>
      <c r="GW152">
        <v>5.19752</v>
      </c>
      <c r="GX152">
        <v>12.0044</v>
      </c>
      <c r="GY152">
        <v>4.9751</v>
      </c>
      <c r="GZ152">
        <v>3.2938</v>
      </c>
      <c r="HA152">
        <v>9999</v>
      </c>
      <c r="HB152">
        <v>9999</v>
      </c>
      <c r="HC152">
        <v>9999</v>
      </c>
      <c r="HD152">
        <v>999.9</v>
      </c>
      <c r="HE152">
        <v>1.86356</v>
      </c>
      <c r="HF152">
        <v>1.86844</v>
      </c>
      <c r="HG152">
        <v>1.86815</v>
      </c>
      <c r="HH152">
        <v>1.86935</v>
      </c>
      <c r="HI152">
        <v>1.87012</v>
      </c>
      <c r="HJ152">
        <v>1.86618</v>
      </c>
      <c r="HK152">
        <v>1.86724</v>
      </c>
      <c r="HL152">
        <v>1.8686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7.779</v>
      </c>
      <c r="IA152">
        <v>0.6616</v>
      </c>
      <c r="IB152">
        <v>4.00718980108695</v>
      </c>
      <c r="IC152">
        <v>0.0057595372652325</v>
      </c>
      <c r="ID152">
        <v>9.86007892650461e-07</v>
      </c>
      <c r="IE152">
        <v>-6.54605500343952e-10</v>
      </c>
      <c r="IF152">
        <v>0.661683471666172</v>
      </c>
      <c r="IG152">
        <v>0</v>
      </c>
      <c r="IH152">
        <v>0</v>
      </c>
      <c r="II152">
        <v>0</v>
      </c>
      <c r="IJ152">
        <v>-3</v>
      </c>
      <c r="IK152">
        <v>1614</v>
      </c>
      <c r="IL152">
        <v>1</v>
      </c>
      <c r="IM152">
        <v>27</v>
      </c>
      <c r="IN152">
        <v>140.4</v>
      </c>
      <c r="IO152">
        <v>140.5</v>
      </c>
      <c r="IP152">
        <v>1.50391</v>
      </c>
      <c r="IQ152">
        <v>2.62573</v>
      </c>
      <c r="IR152">
        <v>1.54785</v>
      </c>
      <c r="IS152">
        <v>2.30225</v>
      </c>
      <c r="IT152">
        <v>1.34644</v>
      </c>
      <c r="IU152">
        <v>2.43408</v>
      </c>
      <c r="IV152">
        <v>38.5504</v>
      </c>
      <c r="IW152">
        <v>24.0262</v>
      </c>
      <c r="IX152">
        <v>18</v>
      </c>
      <c r="IY152">
        <v>501.685</v>
      </c>
      <c r="IZ152">
        <v>406.993</v>
      </c>
      <c r="JA152">
        <v>34.0732</v>
      </c>
      <c r="JB152">
        <v>28.9582</v>
      </c>
      <c r="JC152">
        <v>30.0007</v>
      </c>
      <c r="JD152">
        <v>28.73</v>
      </c>
      <c r="JE152">
        <v>28.6488</v>
      </c>
      <c r="JF152">
        <v>30.1696</v>
      </c>
      <c r="JG152">
        <v>0</v>
      </c>
      <c r="JH152">
        <v>100</v>
      </c>
      <c r="JI152">
        <v>34.2181</v>
      </c>
      <c r="JJ152">
        <v>675.771</v>
      </c>
      <c r="JK152">
        <v>30.6832</v>
      </c>
      <c r="JL152">
        <v>101.987</v>
      </c>
      <c r="JM152">
        <v>102.347</v>
      </c>
    </row>
    <row r="153" spans="1:273">
      <c r="A153">
        <v>137</v>
      </c>
      <c r="B153">
        <v>1510790154</v>
      </c>
      <c r="C153">
        <v>1433.40000009537</v>
      </c>
      <c r="D153" t="s">
        <v>685</v>
      </c>
      <c r="E153" t="s">
        <v>686</v>
      </c>
      <c r="F153">
        <v>5</v>
      </c>
      <c r="G153" t="s">
        <v>405</v>
      </c>
      <c r="H153" t="s">
        <v>406</v>
      </c>
      <c r="I153">
        <v>1510790146.21429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678.905747308132</v>
      </c>
      <c r="AK153">
        <v>659.058090909091</v>
      </c>
      <c r="AL153">
        <v>3.36286004776121</v>
      </c>
      <c r="AM153">
        <v>64.1108677016949</v>
      </c>
      <c r="AN153">
        <f>(AP153 - AO153 + DI153*1E3/(8.314*(DK153+273.15)) * AR153/DH153 * AQ153) * DH153/(100*CV153) * 1000/(1000 - AP153)</f>
        <v>0</v>
      </c>
      <c r="AO153">
        <v>29.4776497724071</v>
      </c>
      <c r="AP153">
        <v>30.6564284848485</v>
      </c>
      <c r="AQ153">
        <v>-0.00217152565690708</v>
      </c>
      <c r="AR153">
        <v>117.015588663011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2.7</v>
      </c>
      <c r="CW153">
        <v>0.5</v>
      </c>
      <c r="CX153" t="s">
        <v>408</v>
      </c>
      <c r="CY153">
        <v>2</v>
      </c>
      <c r="CZ153" t="b">
        <v>1</v>
      </c>
      <c r="DA153">
        <v>1510790146.21429</v>
      </c>
      <c r="DB153">
        <v>615.034357142857</v>
      </c>
      <c r="DC153">
        <v>642.374357142857</v>
      </c>
      <c r="DD153">
        <v>30.7032178571429</v>
      </c>
      <c r="DE153">
        <v>29.4806071428571</v>
      </c>
      <c r="DF153">
        <v>607.312428571429</v>
      </c>
      <c r="DG153">
        <v>30.0415285714286</v>
      </c>
      <c r="DH153">
        <v>500.089428571429</v>
      </c>
      <c r="DI153">
        <v>90.8405142857143</v>
      </c>
      <c r="DJ153">
        <v>0.100019992857143</v>
      </c>
      <c r="DK153">
        <v>34.120325</v>
      </c>
      <c r="DL153">
        <v>34.99595</v>
      </c>
      <c r="DM153">
        <v>999.9</v>
      </c>
      <c r="DN153">
        <v>0</v>
      </c>
      <c r="DO153">
        <v>0</v>
      </c>
      <c r="DP153">
        <v>9977.90785714286</v>
      </c>
      <c r="DQ153">
        <v>0</v>
      </c>
      <c r="DR153">
        <v>3.27831785714286</v>
      </c>
      <c r="DS153">
        <v>-27.3399785714286</v>
      </c>
      <c r="DT153">
        <v>634.5155</v>
      </c>
      <c r="DU153">
        <v>661.887071428571</v>
      </c>
      <c r="DV153">
        <v>1.2226075</v>
      </c>
      <c r="DW153">
        <v>642.374357142857</v>
      </c>
      <c r="DX153">
        <v>29.4806071428571</v>
      </c>
      <c r="DY153">
        <v>2.78909678571429</v>
      </c>
      <c r="DZ153">
        <v>2.67803285714286</v>
      </c>
      <c r="EA153">
        <v>22.8196892857143</v>
      </c>
      <c r="EB153">
        <v>22.1509357142857</v>
      </c>
      <c r="EC153">
        <v>1999.98928571429</v>
      </c>
      <c r="ED153">
        <v>0.979996</v>
      </c>
      <c r="EE153">
        <v>0.0200042</v>
      </c>
      <c r="EF153">
        <v>0</v>
      </c>
      <c r="EG153">
        <v>2.21466428571429</v>
      </c>
      <c r="EH153">
        <v>0</v>
      </c>
      <c r="EI153">
        <v>5675.45928571429</v>
      </c>
      <c r="EJ153">
        <v>17300.05</v>
      </c>
      <c r="EK153">
        <v>40.25</v>
      </c>
      <c r="EL153">
        <v>40.31875</v>
      </c>
      <c r="EM153">
        <v>39.8165</v>
      </c>
      <c r="EN153">
        <v>39.1803571428571</v>
      </c>
      <c r="EO153">
        <v>40.0575714285714</v>
      </c>
      <c r="EP153">
        <v>1959.97928571429</v>
      </c>
      <c r="EQ153">
        <v>40.01</v>
      </c>
      <c r="ER153">
        <v>0</v>
      </c>
      <c r="ES153">
        <v>1678813757</v>
      </c>
      <c r="ET153">
        <v>0</v>
      </c>
      <c r="EU153">
        <v>2.21446923076923</v>
      </c>
      <c r="EV153">
        <v>-0.28321367553642</v>
      </c>
      <c r="EW153">
        <v>-8.49470083313931</v>
      </c>
      <c r="EX153">
        <v>5675.49346153846</v>
      </c>
      <c r="EY153">
        <v>15</v>
      </c>
      <c r="EZ153">
        <v>0</v>
      </c>
      <c r="FA153" t="s">
        <v>409</v>
      </c>
      <c r="FB153">
        <v>1510781724.6</v>
      </c>
      <c r="FC153">
        <v>1510781718.6</v>
      </c>
      <c r="FD153">
        <v>0</v>
      </c>
      <c r="FE153">
        <v>0.193</v>
      </c>
      <c r="FF153">
        <v>0.167</v>
      </c>
      <c r="FG153">
        <v>6.707</v>
      </c>
      <c r="FH153">
        <v>0.869</v>
      </c>
      <c r="FI153">
        <v>420</v>
      </c>
      <c r="FJ153">
        <v>32</v>
      </c>
      <c r="FK153">
        <v>0.3</v>
      </c>
      <c r="FL153">
        <v>0.13</v>
      </c>
      <c r="FM153">
        <v>1.2460295</v>
      </c>
      <c r="FN153">
        <v>-0.424483452157597</v>
      </c>
      <c r="FO153">
        <v>0.0408999817817808</v>
      </c>
      <c r="FP153">
        <v>1</v>
      </c>
      <c r="FQ153">
        <v>1</v>
      </c>
      <c r="FR153">
        <v>1</v>
      </c>
      <c r="FS153" t="s">
        <v>410</v>
      </c>
      <c r="FT153">
        <v>2.97125</v>
      </c>
      <c r="FU153">
        <v>2.75369</v>
      </c>
      <c r="FV153">
        <v>0.123396</v>
      </c>
      <c r="FW153">
        <v>0.128258</v>
      </c>
      <c r="FX153">
        <v>0.122111</v>
      </c>
      <c r="FY153">
        <v>0.119921</v>
      </c>
      <c r="FZ153">
        <v>34020.3</v>
      </c>
      <c r="GA153">
        <v>36840.3</v>
      </c>
      <c r="GB153">
        <v>35180.1</v>
      </c>
      <c r="GC153">
        <v>38338.7</v>
      </c>
      <c r="GD153">
        <v>43763.7</v>
      </c>
      <c r="GE153">
        <v>48722.2</v>
      </c>
      <c r="GF153">
        <v>54970.7</v>
      </c>
      <c r="GG153">
        <v>61483.5</v>
      </c>
      <c r="GH153">
        <v>1.95898</v>
      </c>
      <c r="GI153">
        <v>1.8129</v>
      </c>
      <c r="GJ153">
        <v>0.184014</v>
      </c>
      <c r="GK153">
        <v>0</v>
      </c>
      <c r="GL153">
        <v>32.0217</v>
      </c>
      <c r="GM153">
        <v>999.9</v>
      </c>
      <c r="GN153">
        <v>53.98</v>
      </c>
      <c r="GO153">
        <v>32.76</v>
      </c>
      <c r="GP153">
        <v>29.6206</v>
      </c>
      <c r="GQ153">
        <v>60.4402</v>
      </c>
      <c r="GR153">
        <v>47.504</v>
      </c>
      <c r="GS153">
        <v>1</v>
      </c>
      <c r="GT153">
        <v>0.121524</v>
      </c>
      <c r="GU153">
        <v>-2.29304</v>
      </c>
      <c r="GV153">
        <v>20.1003</v>
      </c>
      <c r="GW153">
        <v>5.19782</v>
      </c>
      <c r="GX153">
        <v>12.0044</v>
      </c>
      <c r="GY153">
        <v>4.97525</v>
      </c>
      <c r="GZ153">
        <v>3.29375</v>
      </c>
      <c r="HA153">
        <v>9999</v>
      </c>
      <c r="HB153">
        <v>9999</v>
      </c>
      <c r="HC153">
        <v>9999</v>
      </c>
      <c r="HD153">
        <v>999.9</v>
      </c>
      <c r="HE153">
        <v>1.86356</v>
      </c>
      <c r="HF153">
        <v>1.86844</v>
      </c>
      <c r="HG153">
        <v>1.86818</v>
      </c>
      <c r="HH153">
        <v>1.86935</v>
      </c>
      <c r="HI153">
        <v>1.87012</v>
      </c>
      <c r="HJ153">
        <v>1.86616</v>
      </c>
      <c r="HK153">
        <v>1.86725</v>
      </c>
      <c r="HL153">
        <v>1.8686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7.88</v>
      </c>
      <c r="IA153">
        <v>0.6617</v>
      </c>
      <c r="IB153">
        <v>4.00718980108695</v>
      </c>
      <c r="IC153">
        <v>0.0057595372652325</v>
      </c>
      <c r="ID153">
        <v>9.86007892650461e-07</v>
      </c>
      <c r="IE153">
        <v>-6.54605500343952e-10</v>
      </c>
      <c r="IF153">
        <v>0.661683471666172</v>
      </c>
      <c r="IG153">
        <v>0</v>
      </c>
      <c r="IH153">
        <v>0</v>
      </c>
      <c r="II153">
        <v>0</v>
      </c>
      <c r="IJ153">
        <v>-3</v>
      </c>
      <c r="IK153">
        <v>1614</v>
      </c>
      <c r="IL153">
        <v>1</v>
      </c>
      <c r="IM153">
        <v>27</v>
      </c>
      <c r="IN153">
        <v>140.5</v>
      </c>
      <c r="IO153">
        <v>140.6</v>
      </c>
      <c r="IP153">
        <v>1.53687</v>
      </c>
      <c r="IQ153">
        <v>2.63306</v>
      </c>
      <c r="IR153">
        <v>1.54785</v>
      </c>
      <c r="IS153">
        <v>2.30225</v>
      </c>
      <c r="IT153">
        <v>1.34644</v>
      </c>
      <c r="IU153">
        <v>2.42188</v>
      </c>
      <c r="IV153">
        <v>38.5504</v>
      </c>
      <c r="IW153">
        <v>24.0262</v>
      </c>
      <c r="IX153">
        <v>18</v>
      </c>
      <c r="IY153">
        <v>501.818</v>
      </c>
      <c r="IZ153">
        <v>407.007</v>
      </c>
      <c r="JA153">
        <v>34.2307</v>
      </c>
      <c r="JB153">
        <v>28.9558</v>
      </c>
      <c r="JC153">
        <v>30.0001</v>
      </c>
      <c r="JD153">
        <v>28.73</v>
      </c>
      <c r="JE153">
        <v>28.6488</v>
      </c>
      <c r="JF153">
        <v>30.8276</v>
      </c>
      <c r="JG153">
        <v>0</v>
      </c>
      <c r="JH153">
        <v>100</v>
      </c>
      <c r="JI153">
        <v>34.2239</v>
      </c>
      <c r="JJ153">
        <v>689.211</v>
      </c>
      <c r="JK153">
        <v>30.6832</v>
      </c>
      <c r="JL153">
        <v>101.988</v>
      </c>
      <c r="JM153">
        <v>102.347</v>
      </c>
    </row>
    <row r="154" spans="1:273">
      <c r="A154">
        <v>138</v>
      </c>
      <c r="B154">
        <v>1510790159</v>
      </c>
      <c r="C154">
        <v>1438.40000009537</v>
      </c>
      <c r="D154" t="s">
        <v>687</v>
      </c>
      <c r="E154" t="s">
        <v>688</v>
      </c>
      <c r="F154">
        <v>5</v>
      </c>
      <c r="G154" t="s">
        <v>405</v>
      </c>
      <c r="H154" t="s">
        <v>406</v>
      </c>
      <c r="I154">
        <v>1510790151.5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696.684802083941</v>
      </c>
      <c r="AK154">
        <v>676.365866666667</v>
      </c>
      <c r="AL154">
        <v>3.45949595811487</v>
      </c>
      <c r="AM154">
        <v>64.1108677016949</v>
      </c>
      <c r="AN154">
        <f>(AP154 - AO154 + DI154*1E3/(8.314*(DK154+273.15)) * AR154/DH154 * AQ154) * DH154/(100*CV154) * 1000/(1000 - AP154)</f>
        <v>0</v>
      </c>
      <c r="AO154">
        <v>29.4714514470526</v>
      </c>
      <c r="AP154">
        <v>30.6238521212121</v>
      </c>
      <c r="AQ154">
        <v>-0.00714100733932868</v>
      </c>
      <c r="AR154">
        <v>117.015588663011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2.7</v>
      </c>
      <c r="CW154">
        <v>0.5</v>
      </c>
      <c r="CX154" t="s">
        <v>408</v>
      </c>
      <c r="CY154">
        <v>2</v>
      </c>
      <c r="CZ154" t="b">
        <v>1</v>
      </c>
      <c r="DA154">
        <v>1510790151.5</v>
      </c>
      <c r="DB154">
        <v>632.417407407407</v>
      </c>
      <c r="DC154">
        <v>659.884962962963</v>
      </c>
      <c r="DD154">
        <v>30.6669777777778</v>
      </c>
      <c r="DE154">
        <v>29.4770925925926</v>
      </c>
      <c r="DF154">
        <v>624.587888888889</v>
      </c>
      <c r="DG154">
        <v>30.0052851851852</v>
      </c>
      <c r="DH154">
        <v>500.09937037037</v>
      </c>
      <c r="DI154">
        <v>90.8399518518519</v>
      </c>
      <c r="DJ154">
        <v>0.100103203703704</v>
      </c>
      <c r="DK154">
        <v>34.1169740740741</v>
      </c>
      <c r="DL154">
        <v>34.9934111111111</v>
      </c>
      <c r="DM154">
        <v>999.9</v>
      </c>
      <c r="DN154">
        <v>0</v>
      </c>
      <c r="DO154">
        <v>0</v>
      </c>
      <c r="DP154">
        <v>9968.2662962963</v>
      </c>
      <c r="DQ154">
        <v>0</v>
      </c>
      <c r="DR154">
        <v>3.30984</v>
      </c>
      <c r="DS154">
        <v>-27.4675259259259</v>
      </c>
      <c r="DT154">
        <v>652.424962962963</v>
      </c>
      <c r="DU154">
        <v>679.927111111111</v>
      </c>
      <c r="DV154">
        <v>1.18988592592593</v>
      </c>
      <c r="DW154">
        <v>659.884962962963</v>
      </c>
      <c r="DX154">
        <v>29.4770925925926</v>
      </c>
      <c r="DY154">
        <v>2.78578666666667</v>
      </c>
      <c r="DZ154">
        <v>2.67769666666667</v>
      </c>
      <c r="EA154">
        <v>22.8001074074074</v>
      </c>
      <c r="EB154">
        <v>22.1488777777778</v>
      </c>
      <c r="EC154">
        <v>1999.99592592593</v>
      </c>
      <c r="ED154">
        <v>0.979996</v>
      </c>
      <c r="EE154">
        <v>0.0200042</v>
      </c>
      <c r="EF154">
        <v>0</v>
      </c>
      <c r="EG154">
        <v>2.20090740740741</v>
      </c>
      <c r="EH154">
        <v>0</v>
      </c>
      <c r="EI154">
        <v>5674.71074074074</v>
      </c>
      <c r="EJ154">
        <v>17300.1074074074</v>
      </c>
      <c r="EK154">
        <v>40.25</v>
      </c>
      <c r="EL154">
        <v>40.312</v>
      </c>
      <c r="EM154">
        <v>39.8166666666667</v>
      </c>
      <c r="EN154">
        <v>39.1778148148148</v>
      </c>
      <c r="EO154">
        <v>40.0551111111111</v>
      </c>
      <c r="EP154">
        <v>1959.98592592593</v>
      </c>
      <c r="EQ154">
        <v>40.01</v>
      </c>
      <c r="ER154">
        <v>0</v>
      </c>
      <c r="ES154">
        <v>1678813762.4</v>
      </c>
      <c r="ET154">
        <v>0</v>
      </c>
      <c r="EU154">
        <v>2.199348</v>
      </c>
      <c r="EV154">
        <v>0.0633923089443439</v>
      </c>
      <c r="EW154">
        <v>-9.15999998024015</v>
      </c>
      <c r="EX154">
        <v>5674.7136</v>
      </c>
      <c r="EY154">
        <v>15</v>
      </c>
      <c r="EZ154">
        <v>0</v>
      </c>
      <c r="FA154" t="s">
        <v>409</v>
      </c>
      <c r="FB154">
        <v>1510781724.6</v>
      </c>
      <c r="FC154">
        <v>1510781718.6</v>
      </c>
      <c r="FD154">
        <v>0</v>
      </c>
      <c r="FE154">
        <v>0.193</v>
      </c>
      <c r="FF154">
        <v>0.167</v>
      </c>
      <c r="FG154">
        <v>6.707</v>
      </c>
      <c r="FH154">
        <v>0.869</v>
      </c>
      <c r="FI154">
        <v>420</v>
      </c>
      <c r="FJ154">
        <v>32</v>
      </c>
      <c r="FK154">
        <v>0.3</v>
      </c>
      <c r="FL154">
        <v>0.13</v>
      </c>
      <c r="FM154">
        <v>1.20824675</v>
      </c>
      <c r="FN154">
        <v>-0.371803114446533</v>
      </c>
      <c r="FO154">
        <v>0.0361289966915427</v>
      </c>
      <c r="FP154">
        <v>1</v>
      </c>
      <c r="FQ154">
        <v>1</v>
      </c>
      <c r="FR154">
        <v>1</v>
      </c>
      <c r="FS154" t="s">
        <v>410</v>
      </c>
      <c r="FT154">
        <v>2.97108</v>
      </c>
      <c r="FU154">
        <v>2.75362</v>
      </c>
      <c r="FV154">
        <v>0.125655</v>
      </c>
      <c r="FW154">
        <v>0.130464</v>
      </c>
      <c r="FX154">
        <v>0.122014</v>
      </c>
      <c r="FY154">
        <v>0.119907</v>
      </c>
      <c r="FZ154">
        <v>33932.9</v>
      </c>
      <c r="GA154">
        <v>36747.4</v>
      </c>
      <c r="GB154">
        <v>35180.4</v>
      </c>
      <c r="GC154">
        <v>38339.1</v>
      </c>
      <c r="GD154">
        <v>43768.8</v>
      </c>
      <c r="GE154">
        <v>48723.6</v>
      </c>
      <c r="GF154">
        <v>54970.9</v>
      </c>
      <c r="GG154">
        <v>61484.2</v>
      </c>
      <c r="GH154">
        <v>1.95895</v>
      </c>
      <c r="GI154">
        <v>1.81295</v>
      </c>
      <c r="GJ154">
        <v>0.184149</v>
      </c>
      <c r="GK154">
        <v>0</v>
      </c>
      <c r="GL154">
        <v>32.0217</v>
      </c>
      <c r="GM154">
        <v>999.9</v>
      </c>
      <c r="GN154">
        <v>53.98</v>
      </c>
      <c r="GO154">
        <v>32.76</v>
      </c>
      <c r="GP154">
        <v>29.6184</v>
      </c>
      <c r="GQ154">
        <v>60.3902</v>
      </c>
      <c r="GR154">
        <v>47.7324</v>
      </c>
      <c r="GS154">
        <v>1</v>
      </c>
      <c r="GT154">
        <v>0.121303</v>
      </c>
      <c r="GU154">
        <v>-2.13832</v>
      </c>
      <c r="GV154">
        <v>20.1023</v>
      </c>
      <c r="GW154">
        <v>5.19722</v>
      </c>
      <c r="GX154">
        <v>12.0041</v>
      </c>
      <c r="GY154">
        <v>4.97545</v>
      </c>
      <c r="GZ154">
        <v>3.29388</v>
      </c>
      <c r="HA154">
        <v>9999</v>
      </c>
      <c r="HB154">
        <v>9999</v>
      </c>
      <c r="HC154">
        <v>9999</v>
      </c>
      <c r="HD154">
        <v>999.9</v>
      </c>
      <c r="HE154">
        <v>1.86356</v>
      </c>
      <c r="HF154">
        <v>1.86844</v>
      </c>
      <c r="HG154">
        <v>1.86816</v>
      </c>
      <c r="HH154">
        <v>1.86935</v>
      </c>
      <c r="HI154">
        <v>1.87012</v>
      </c>
      <c r="HJ154">
        <v>1.86618</v>
      </c>
      <c r="HK154">
        <v>1.86723</v>
      </c>
      <c r="HL154">
        <v>1.86859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7.984</v>
      </c>
      <c r="IA154">
        <v>0.6617</v>
      </c>
      <c r="IB154">
        <v>4.00718980108695</v>
      </c>
      <c r="IC154">
        <v>0.0057595372652325</v>
      </c>
      <c r="ID154">
        <v>9.86007892650461e-07</v>
      </c>
      <c r="IE154">
        <v>-6.54605500343952e-10</v>
      </c>
      <c r="IF154">
        <v>0.661683471666172</v>
      </c>
      <c r="IG154">
        <v>0</v>
      </c>
      <c r="IH154">
        <v>0</v>
      </c>
      <c r="II154">
        <v>0</v>
      </c>
      <c r="IJ154">
        <v>-3</v>
      </c>
      <c r="IK154">
        <v>1614</v>
      </c>
      <c r="IL154">
        <v>1</v>
      </c>
      <c r="IM154">
        <v>27</v>
      </c>
      <c r="IN154">
        <v>140.6</v>
      </c>
      <c r="IO154">
        <v>140.7</v>
      </c>
      <c r="IP154">
        <v>1.5686</v>
      </c>
      <c r="IQ154">
        <v>2.6355</v>
      </c>
      <c r="IR154">
        <v>1.54785</v>
      </c>
      <c r="IS154">
        <v>2.30225</v>
      </c>
      <c r="IT154">
        <v>1.34644</v>
      </c>
      <c r="IU154">
        <v>2.31812</v>
      </c>
      <c r="IV154">
        <v>38.5504</v>
      </c>
      <c r="IW154">
        <v>24.0175</v>
      </c>
      <c r="IX154">
        <v>18</v>
      </c>
      <c r="IY154">
        <v>501.802</v>
      </c>
      <c r="IZ154">
        <v>407.036</v>
      </c>
      <c r="JA154">
        <v>34.25</v>
      </c>
      <c r="JB154">
        <v>28.954</v>
      </c>
      <c r="JC154">
        <v>29.9999</v>
      </c>
      <c r="JD154">
        <v>28.73</v>
      </c>
      <c r="JE154">
        <v>28.6488</v>
      </c>
      <c r="JF154">
        <v>31.4071</v>
      </c>
      <c r="JG154">
        <v>0</v>
      </c>
      <c r="JH154">
        <v>100</v>
      </c>
      <c r="JI154">
        <v>34.2262</v>
      </c>
      <c r="JJ154">
        <v>709.393</v>
      </c>
      <c r="JK154">
        <v>30.6832</v>
      </c>
      <c r="JL154">
        <v>101.989</v>
      </c>
      <c r="JM154">
        <v>102.348</v>
      </c>
    </row>
    <row r="155" spans="1:273">
      <c r="A155">
        <v>139</v>
      </c>
      <c r="B155">
        <v>1510790164</v>
      </c>
      <c r="C155">
        <v>1443.40000009537</v>
      </c>
      <c r="D155" t="s">
        <v>689</v>
      </c>
      <c r="E155" t="s">
        <v>690</v>
      </c>
      <c r="F155">
        <v>5</v>
      </c>
      <c r="G155" t="s">
        <v>405</v>
      </c>
      <c r="H155" t="s">
        <v>406</v>
      </c>
      <c r="I155">
        <v>1510790156.21429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714.181462024396</v>
      </c>
      <c r="AK155">
        <v>693.723818181818</v>
      </c>
      <c r="AL155">
        <v>3.47667794013821</v>
      </c>
      <c r="AM155">
        <v>64.1108677016949</v>
      </c>
      <c r="AN155">
        <f>(AP155 - AO155 + DI155*1E3/(8.314*(DK155+273.15)) * AR155/DH155 * AQ155) * DH155/(100*CV155) * 1000/(1000 - AP155)</f>
        <v>0</v>
      </c>
      <c r="AO155">
        <v>29.4692174830121</v>
      </c>
      <c r="AP155">
        <v>30.5860157575758</v>
      </c>
      <c r="AQ155">
        <v>-0.00808920379830122</v>
      </c>
      <c r="AR155">
        <v>117.015588663011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2.7</v>
      </c>
      <c r="CW155">
        <v>0.5</v>
      </c>
      <c r="CX155" t="s">
        <v>408</v>
      </c>
      <c r="CY155">
        <v>2</v>
      </c>
      <c r="CZ155" t="b">
        <v>1</v>
      </c>
      <c r="DA155">
        <v>1510790156.21429</v>
      </c>
      <c r="DB155">
        <v>648.056178571428</v>
      </c>
      <c r="DC155">
        <v>675.839857142857</v>
      </c>
      <c r="DD155">
        <v>30.6369</v>
      </c>
      <c r="DE155">
        <v>29.4741107142857</v>
      </c>
      <c r="DF155">
        <v>640.129892857143</v>
      </c>
      <c r="DG155">
        <v>29.9752107142857</v>
      </c>
      <c r="DH155">
        <v>500.076214285714</v>
      </c>
      <c r="DI155">
        <v>90.8394035714286</v>
      </c>
      <c r="DJ155">
        <v>0.0999403857142857</v>
      </c>
      <c r="DK155">
        <v>34.1192285714286</v>
      </c>
      <c r="DL155">
        <v>35.0001607142857</v>
      </c>
      <c r="DM155">
        <v>999.9</v>
      </c>
      <c r="DN155">
        <v>0</v>
      </c>
      <c r="DO155">
        <v>0</v>
      </c>
      <c r="DP155">
        <v>9996.2325</v>
      </c>
      <c r="DQ155">
        <v>0</v>
      </c>
      <c r="DR155">
        <v>3.30984</v>
      </c>
      <c r="DS155">
        <v>-27.7836964285714</v>
      </c>
      <c r="DT155">
        <v>668.537678571429</v>
      </c>
      <c r="DU155">
        <v>696.364535714286</v>
      </c>
      <c r="DV155">
        <v>1.16279178571429</v>
      </c>
      <c r="DW155">
        <v>675.839857142857</v>
      </c>
      <c r="DX155">
        <v>29.4741107142857</v>
      </c>
      <c r="DY155">
        <v>2.78303821428571</v>
      </c>
      <c r="DZ155">
        <v>2.67740964285714</v>
      </c>
      <c r="EA155">
        <v>22.7838142857143</v>
      </c>
      <c r="EB155">
        <v>22.1471178571429</v>
      </c>
      <c r="EC155">
        <v>1999.99428571429</v>
      </c>
      <c r="ED155">
        <v>0.979996</v>
      </c>
      <c r="EE155">
        <v>0.0200042</v>
      </c>
      <c r="EF155">
        <v>0</v>
      </c>
      <c r="EG155">
        <v>2.215925</v>
      </c>
      <c r="EH155">
        <v>0</v>
      </c>
      <c r="EI155">
        <v>5674.16892857143</v>
      </c>
      <c r="EJ155">
        <v>17300.0892857143</v>
      </c>
      <c r="EK155">
        <v>40.25</v>
      </c>
      <c r="EL155">
        <v>40.312</v>
      </c>
      <c r="EM155">
        <v>39.8165</v>
      </c>
      <c r="EN155">
        <v>39.1604285714286</v>
      </c>
      <c r="EO155">
        <v>40.0376428571429</v>
      </c>
      <c r="EP155">
        <v>1959.98428571429</v>
      </c>
      <c r="EQ155">
        <v>40.01</v>
      </c>
      <c r="ER155">
        <v>0</v>
      </c>
      <c r="ES155">
        <v>1678813767.2</v>
      </c>
      <c r="ET155">
        <v>0</v>
      </c>
      <c r="EU155">
        <v>2.228344</v>
      </c>
      <c r="EV155">
        <v>-0.00250000833241589</v>
      </c>
      <c r="EW155">
        <v>-5.76538462822117</v>
      </c>
      <c r="EX155">
        <v>5674.062</v>
      </c>
      <c r="EY155">
        <v>15</v>
      </c>
      <c r="EZ155">
        <v>0</v>
      </c>
      <c r="FA155" t="s">
        <v>409</v>
      </c>
      <c r="FB155">
        <v>1510781724.6</v>
      </c>
      <c r="FC155">
        <v>1510781718.6</v>
      </c>
      <c r="FD155">
        <v>0</v>
      </c>
      <c r="FE155">
        <v>0.193</v>
      </c>
      <c r="FF155">
        <v>0.167</v>
      </c>
      <c r="FG155">
        <v>6.707</v>
      </c>
      <c r="FH155">
        <v>0.869</v>
      </c>
      <c r="FI155">
        <v>420</v>
      </c>
      <c r="FJ155">
        <v>32</v>
      </c>
      <c r="FK155">
        <v>0.3</v>
      </c>
      <c r="FL155">
        <v>0.13</v>
      </c>
      <c r="FM155">
        <v>1.18315225</v>
      </c>
      <c r="FN155">
        <v>-0.337723564727956</v>
      </c>
      <c r="FO155">
        <v>0.0326697847779489</v>
      </c>
      <c r="FP155">
        <v>1</v>
      </c>
      <c r="FQ155">
        <v>1</v>
      </c>
      <c r="FR155">
        <v>1</v>
      </c>
      <c r="FS155" t="s">
        <v>410</v>
      </c>
      <c r="FT155">
        <v>2.97117</v>
      </c>
      <c r="FU155">
        <v>2.75398</v>
      </c>
      <c r="FV155">
        <v>0.127896</v>
      </c>
      <c r="FW155">
        <v>0.132707</v>
      </c>
      <c r="FX155">
        <v>0.121906</v>
      </c>
      <c r="FY155">
        <v>0.119903</v>
      </c>
      <c r="FZ155">
        <v>33846</v>
      </c>
      <c r="GA155">
        <v>36653</v>
      </c>
      <c r="GB155">
        <v>35180.4</v>
      </c>
      <c r="GC155">
        <v>38339.5</v>
      </c>
      <c r="GD155">
        <v>43774.4</v>
      </c>
      <c r="GE155">
        <v>48724.5</v>
      </c>
      <c r="GF155">
        <v>54971.1</v>
      </c>
      <c r="GG155">
        <v>61485</v>
      </c>
      <c r="GH155">
        <v>1.95885</v>
      </c>
      <c r="GI155">
        <v>1.81285</v>
      </c>
      <c r="GJ155">
        <v>0.184685</v>
      </c>
      <c r="GK155">
        <v>0</v>
      </c>
      <c r="GL155">
        <v>32.02</v>
      </c>
      <c r="GM155">
        <v>999.9</v>
      </c>
      <c r="GN155">
        <v>53.98</v>
      </c>
      <c r="GO155">
        <v>32.75</v>
      </c>
      <c r="GP155">
        <v>29.6045</v>
      </c>
      <c r="GQ155">
        <v>60.0702</v>
      </c>
      <c r="GR155">
        <v>47.504</v>
      </c>
      <c r="GS155">
        <v>1</v>
      </c>
      <c r="GT155">
        <v>0.120732</v>
      </c>
      <c r="GU155">
        <v>-2.07147</v>
      </c>
      <c r="GV155">
        <v>20.1033</v>
      </c>
      <c r="GW155">
        <v>5.19797</v>
      </c>
      <c r="GX155">
        <v>12.0043</v>
      </c>
      <c r="GY155">
        <v>4.97495</v>
      </c>
      <c r="GZ155">
        <v>3.2938</v>
      </c>
      <c r="HA155">
        <v>9999</v>
      </c>
      <c r="HB155">
        <v>9999</v>
      </c>
      <c r="HC155">
        <v>9999</v>
      </c>
      <c r="HD155">
        <v>999.9</v>
      </c>
      <c r="HE155">
        <v>1.86356</v>
      </c>
      <c r="HF155">
        <v>1.86844</v>
      </c>
      <c r="HG155">
        <v>1.86817</v>
      </c>
      <c r="HH155">
        <v>1.86935</v>
      </c>
      <c r="HI155">
        <v>1.87013</v>
      </c>
      <c r="HJ155">
        <v>1.86622</v>
      </c>
      <c r="HK155">
        <v>1.86723</v>
      </c>
      <c r="HL155">
        <v>1.86859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8.088</v>
      </c>
      <c r="IA155">
        <v>0.6617</v>
      </c>
      <c r="IB155">
        <v>4.00718980108695</v>
      </c>
      <c r="IC155">
        <v>0.0057595372652325</v>
      </c>
      <c r="ID155">
        <v>9.86007892650461e-07</v>
      </c>
      <c r="IE155">
        <v>-6.54605500343952e-10</v>
      </c>
      <c r="IF155">
        <v>0.661683471666172</v>
      </c>
      <c r="IG155">
        <v>0</v>
      </c>
      <c r="IH155">
        <v>0</v>
      </c>
      <c r="II155">
        <v>0</v>
      </c>
      <c r="IJ155">
        <v>-3</v>
      </c>
      <c r="IK155">
        <v>1614</v>
      </c>
      <c r="IL155">
        <v>1</v>
      </c>
      <c r="IM155">
        <v>27</v>
      </c>
      <c r="IN155">
        <v>140.7</v>
      </c>
      <c r="IO155">
        <v>140.8</v>
      </c>
      <c r="IP155">
        <v>1.5979</v>
      </c>
      <c r="IQ155">
        <v>2.62939</v>
      </c>
      <c r="IR155">
        <v>1.54785</v>
      </c>
      <c r="IS155">
        <v>2.30225</v>
      </c>
      <c r="IT155">
        <v>1.34644</v>
      </c>
      <c r="IU155">
        <v>2.46582</v>
      </c>
      <c r="IV155">
        <v>38.5504</v>
      </c>
      <c r="IW155">
        <v>24.0262</v>
      </c>
      <c r="IX155">
        <v>18</v>
      </c>
      <c r="IY155">
        <v>501.713</v>
      </c>
      <c r="IZ155">
        <v>406.965</v>
      </c>
      <c r="JA155">
        <v>34.2458</v>
      </c>
      <c r="JB155">
        <v>28.9514</v>
      </c>
      <c r="JC155">
        <v>29.9996</v>
      </c>
      <c r="JD155">
        <v>28.7276</v>
      </c>
      <c r="JE155">
        <v>28.6467</v>
      </c>
      <c r="JF155">
        <v>32.0416</v>
      </c>
      <c r="JG155">
        <v>0</v>
      </c>
      <c r="JH155">
        <v>100</v>
      </c>
      <c r="JI155">
        <v>34.228</v>
      </c>
      <c r="JJ155">
        <v>722.824</v>
      </c>
      <c r="JK155">
        <v>30.6832</v>
      </c>
      <c r="JL155">
        <v>101.989</v>
      </c>
      <c r="JM155">
        <v>102.349</v>
      </c>
    </row>
    <row r="156" spans="1:273">
      <c r="A156">
        <v>140</v>
      </c>
      <c r="B156">
        <v>1510790169</v>
      </c>
      <c r="C156">
        <v>1448.40000009537</v>
      </c>
      <c r="D156" t="s">
        <v>691</v>
      </c>
      <c r="E156" t="s">
        <v>692</v>
      </c>
      <c r="F156">
        <v>5</v>
      </c>
      <c r="G156" t="s">
        <v>405</v>
      </c>
      <c r="H156" t="s">
        <v>406</v>
      </c>
      <c r="I156">
        <v>1510790161.5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731.637744727522</v>
      </c>
      <c r="AK156">
        <v>711.159054545455</v>
      </c>
      <c r="AL156">
        <v>3.46403348594644</v>
      </c>
      <c r="AM156">
        <v>64.1108677016949</v>
      </c>
      <c r="AN156">
        <f>(AP156 - AO156 + DI156*1E3/(8.314*(DK156+273.15)) * AR156/DH156 * AQ156) * DH156/(100*CV156) * 1000/(1000 - AP156)</f>
        <v>0</v>
      </c>
      <c r="AO156">
        <v>29.4688370568523</v>
      </c>
      <c r="AP156">
        <v>30.5454945454545</v>
      </c>
      <c r="AQ156">
        <v>-0.0082298340811493</v>
      </c>
      <c r="AR156">
        <v>117.015588663011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2.7</v>
      </c>
      <c r="CW156">
        <v>0.5</v>
      </c>
      <c r="CX156" t="s">
        <v>408</v>
      </c>
      <c r="CY156">
        <v>2</v>
      </c>
      <c r="CZ156" t="b">
        <v>1</v>
      </c>
      <c r="DA156">
        <v>1510790161.5</v>
      </c>
      <c r="DB156">
        <v>665.800518518519</v>
      </c>
      <c r="DC156">
        <v>693.822851851852</v>
      </c>
      <c r="DD156">
        <v>30.6004814814815</v>
      </c>
      <c r="DE156">
        <v>29.4705962962963</v>
      </c>
      <c r="DF156">
        <v>657.764740740741</v>
      </c>
      <c r="DG156">
        <v>29.9387888888889</v>
      </c>
      <c r="DH156">
        <v>500.076888888889</v>
      </c>
      <c r="DI156">
        <v>90.8389222222222</v>
      </c>
      <c r="DJ156">
        <v>0.0999555925925926</v>
      </c>
      <c r="DK156">
        <v>34.1233777777778</v>
      </c>
      <c r="DL156">
        <v>35.0063777777778</v>
      </c>
      <c r="DM156">
        <v>999.9</v>
      </c>
      <c r="DN156">
        <v>0</v>
      </c>
      <c r="DO156">
        <v>0</v>
      </c>
      <c r="DP156">
        <v>10001.5355555556</v>
      </c>
      <c r="DQ156">
        <v>0</v>
      </c>
      <c r="DR156">
        <v>3.30984</v>
      </c>
      <c r="DS156">
        <v>-28.0223</v>
      </c>
      <c r="DT156">
        <v>686.817037037037</v>
      </c>
      <c r="DU156">
        <v>714.891111111111</v>
      </c>
      <c r="DV156">
        <v>1.12989</v>
      </c>
      <c r="DW156">
        <v>693.822851851852</v>
      </c>
      <c r="DX156">
        <v>29.4705962962963</v>
      </c>
      <c r="DY156">
        <v>2.77971518518519</v>
      </c>
      <c r="DZ156">
        <v>2.6770762962963</v>
      </c>
      <c r="EA156">
        <v>22.7641074074074</v>
      </c>
      <c r="EB156">
        <v>22.1450814814815</v>
      </c>
      <c r="EC156">
        <v>1999.99185185185</v>
      </c>
      <c r="ED156">
        <v>0.979996</v>
      </c>
      <c r="EE156">
        <v>0.0200042</v>
      </c>
      <c r="EF156">
        <v>0</v>
      </c>
      <c r="EG156">
        <v>2.25051481481481</v>
      </c>
      <c r="EH156">
        <v>0</v>
      </c>
      <c r="EI156">
        <v>5673.63592592593</v>
      </c>
      <c r="EJ156">
        <v>17300.0592592593</v>
      </c>
      <c r="EK156">
        <v>40.25</v>
      </c>
      <c r="EL156">
        <v>40.3166666666667</v>
      </c>
      <c r="EM156">
        <v>39.812</v>
      </c>
      <c r="EN156">
        <v>39.1502592592593</v>
      </c>
      <c r="EO156">
        <v>40.0298518518518</v>
      </c>
      <c r="EP156">
        <v>1959.98185185185</v>
      </c>
      <c r="EQ156">
        <v>40.01</v>
      </c>
      <c r="ER156">
        <v>0</v>
      </c>
      <c r="ES156">
        <v>1678813772.6</v>
      </c>
      <c r="ET156">
        <v>0</v>
      </c>
      <c r="EU156">
        <v>2.25530384615385</v>
      </c>
      <c r="EV156">
        <v>0.299052991395974</v>
      </c>
      <c r="EW156">
        <v>-5.41914531193632</v>
      </c>
      <c r="EX156">
        <v>5673.57423076923</v>
      </c>
      <c r="EY156">
        <v>15</v>
      </c>
      <c r="EZ156">
        <v>0</v>
      </c>
      <c r="FA156" t="s">
        <v>409</v>
      </c>
      <c r="FB156">
        <v>1510781724.6</v>
      </c>
      <c r="FC156">
        <v>1510781718.6</v>
      </c>
      <c r="FD156">
        <v>0</v>
      </c>
      <c r="FE156">
        <v>0.193</v>
      </c>
      <c r="FF156">
        <v>0.167</v>
      </c>
      <c r="FG156">
        <v>6.707</v>
      </c>
      <c r="FH156">
        <v>0.869</v>
      </c>
      <c r="FI156">
        <v>420</v>
      </c>
      <c r="FJ156">
        <v>32</v>
      </c>
      <c r="FK156">
        <v>0.3</v>
      </c>
      <c r="FL156">
        <v>0.13</v>
      </c>
      <c r="FM156">
        <v>1.14560475</v>
      </c>
      <c r="FN156">
        <v>-0.375174146341466</v>
      </c>
      <c r="FO156">
        <v>0.0364527038083254</v>
      </c>
      <c r="FP156">
        <v>1</v>
      </c>
      <c r="FQ156">
        <v>1</v>
      </c>
      <c r="FR156">
        <v>1</v>
      </c>
      <c r="FS156" t="s">
        <v>410</v>
      </c>
      <c r="FT156">
        <v>2.97126</v>
      </c>
      <c r="FU156">
        <v>2.75383</v>
      </c>
      <c r="FV156">
        <v>0.130107</v>
      </c>
      <c r="FW156">
        <v>0.134802</v>
      </c>
      <c r="FX156">
        <v>0.121795</v>
      </c>
      <c r="FY156">
        <v>0.1199</v>
      </c>
      <c r="FZ156">
        <v>33760.5</v>
      </c>
      <c r="GA156">
        <v>36564.7</v>
      </c>
      <c r="GB156">
        <v>35180.7</v>
      </c>
      <c r="GC156">
        <v>38339.6</v>
      </c>
      <c r="GD156">
        <v>43780.4</v>
      </c>
      <c r="GE156">
        <v>48725.1</v>
      </c>
      <c r="GF156">
        <v>54971.5</v>
      </c>
      <c r="GG156">
        <v>61485.4</v>
      </c>
      <c r="GH156">
        <v>1.95877</v>
      </c>
      <c r="GI156">
        <v>1.81332</v>
      </c>
      <c r="GJ156">
        <v>0.185296</v>
      </c>
      <c r="GK156">
        <v>0</v>
      </c>
      <c r="GL156">
        <v>32.018</v>
      </c>
      <c r="GM156">
        <v>999.9</v>
      </c>
      <c r="GN156">
        <v>53.98</v>
      </c>
      <c r="GO156">
        <v>32.76</v>
      </c>
      <c r="GP156">
        <v>29.6189</v>
      </c>
      <c r="GQ156">
        <v>60.3502</v>
      </c>
      <c r="GR156">
        <v>47.6282</v>
      </c>
      <c r="GS156">
        <v>1</v>
      </c>
      <c r="GT156">
        <v>0.120503</v>
      </c>
      <c r="GU156">
        <v>-2.06026</v>
      </c>
      <c r="GV156">
        <v>20.1035</v>
      </c>
      <c r="GW156">
        <v>5.19797</v>
      </c>
      <c r="GX156">
        <v>12.0043</v>
      </c>
      <c r="GY156">
        <v>4.97545</v>
      </c>
      <c r="GZ156">
        <v>3.2938</v>
      </c>
      <c r="HA156">
        <v>9999</v>
      </c>
      <c r="HB156">
        <v>9999</v>
      </c>
      <c r="HC156">
        <v>9999</v>
      </c>
      <c r="HD156">
        <v>999.9</v>
      </c>
      <c r="HE156">
        <v>1.86356</v>
      </c>
      <c r="HF156">
        <v>1.86844</v>
      </c>
      <c r="HG156">
        <v>1.86817</v>
      </c>
      <c r="HH156">
        <v>1.86935</v>
      </c>
      <c r="HI156">
        <v>1.87014</v>
      </c>
      <c r="HJ156">
        <v>1.86619</v>
      </c>
      <c r="HK156">
        <v>1.86725</v>
      </c>
      <c r="HL156">
        <v>1.86859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8.192</v>
      </c>
      <c r="IA156">
        <v>0.6617</v>
      </c>
      <c r="IB156">
        <v>4.00718980108695</v>
      </c>
      <c r="IC156">
        <v>0.0057595372652325</v>
      </c>
      <c r="ID156">
        <v>9.86007892650461e-07</v>
      </c>
      <c r="IE156">
        <v>-6.54605500343952e-10</v>
      </c>
      <c r="IF156">
        <v>0.661683471666172</v>
      </c>
      <c r="IG156">
        <v>0</v>
      </c>
      <c r="IH156">
        <v>0</v>
      </c>
      <c r="II156">
        <v>0</v>
      </c>
      <c r="IJ156">
        <v>-3</v>
      </c>
      <c r="IK156">
        <v>1614</v>
      </c>
      <c r="IL156">
        <v>1</v>
      </c>
      <c r="IM156">
        <v>27</v>
      </c>
      <c r="IN156">
        <v>140.7</v>
      </c>
      <c r="IO156">
        <v>140.8</v>
      </c>
      <c r="IP156">
        <v>1.62964</v>
      </c>
      <c r="IQ156">
        <v>2.63306</v>
      </c>
      <c r="IR156">
        <v>1.54785</v>
      </c>
      <c r="IS156">
        <v>2.30225</v>
      </c>
      <c r="IT156">
        <v>1.34644</v>
      </c>
      <c r="IU156">
        <v>2.34619</v>
      </c>
      <c r="IV156">
        <v>38.5504</v>
      </c>
      <c r="IW156">
        <v>24.0262</v>
      </c>
      <c r="IX156">
        <v>18</v>
      </c>
      <c r="IY156">
        <v>501.664</v>
      </c>
      <c r="IZ156">
        <v>407.231</v>
      </c>
      <c r="JA156">
        <v>34.2389</v>
      </c>
      <c r="JB156">
        <v>28.949</v>
      </c>
      <c r="JC156">
        <v>29.9997</v>
      </c>
      <c r="JD156">
        <v>28.7276</v>
      </c>
      <c r="JE156">
        <v>28.6463</v>
      </c>
      <c r="JF156">
        <v>32.614</v>
      </c>
      <c r="JG156">
        <v>0</v>
      </c>
      <c r="JH156">
        <v>100</v>
      </c>
      <c r="JI156">
        <v>34.2312</v>
      </c>
      <c r="JJ156">
        <v>742.909</v>
      </c>
      <c r="JK156">
        <v>30.6832</v>
      </c>
      <c r="JL156">
        <v>101.989</v>
      </c>
      <c r="JM156">
        <v>102.35</v>
      </c>
    </row>
    <row r="157" spans="1:273">
      <c r="A157">
        <v>141</v>
      </c>
      <c r="B157">
        <v>1510790174</v>
      </c>
      <c r="C157">
        <v>1453.40000009537</v>
      </c>
      <c r="D157" t="s">
        <v>693</v>
      </c>
      <c r="E157" t="s">
        <v>694</v>
      </c>
      <c r="F157">
        <v>5</v>
      </c>
      <c r="G157" t="s">
        <v>405</v>
      </c>
      <c r="H157" t="s">
        <v>406</v>
      </c>
      <c r="I157">
        <v>1510790166.21429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748.891696228351</v>
      </c>
      <c r="AK157">
        <v>728.462563636363</v>
      </c>
      <c r="AL157">
        <v>3.46881624203686</v>
      </c>
      <c r="AM157">
        <v>64.1108677016949</v>
      </c>
      <c r="AN157">
        <f>(AP157 - AO157 + DI157*1E3/(8.314*(DK157+273.15)) * AR157/DH157 * AQ157) * DH157/(100*CV157) * 1000/(1000 - AP157)</f>
        <v>0</v>
      </c>
      <c r="AO157">
        <v>29.4669613250896</v>
      </c>
      <c r="AP157">
        <v>30.5048484848485</v>
      </c>
      <c r="AQ157">
        <v>-0.00794247521658116</v>
      </c>
      <c r="AR157">
        <v>117.015588663011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2.7</v>
      </c>
      <c r="CW157">
        <v>0.5</v>
      </c>
      <c r="CX157" t="s">
        <v>408</v>
      </c>
      <c r="CY157">
        <v>2</v>
      </c>
      <c r="CZ157" t="b">
        <v>1</v>
      </c>
      <c r="DA157">
        <v>1510790166.21429</v>
      </c>
      <c r="DB157">
        <v>681.689785714286</v>
      </c>
      <c r="DC157">
        <v>709.758892857143</v>
      </c>
      <c r="DD157">
        <v>30.563725</v>
      </c>
      <c r="DE157">
        <v>29.4689535714286</v>
      </c>
      <c r="DF157">
        <v>673.556107142857</v>
      </c>
      <c r="DG157">
        <v>29.9020357142857</v>
      </c>
      <c r="DH157">
        <v>500.081535714286</v>
      </c>
      <c r="DI157">
        <v>90.8391357142857</v>
      </c>
      <c r="DJ157">
        <v>0.0999246357142857</v>
      </c>
      <c r="DK157">
        <v>34.1253321428571</v>
      </c>
      <c r="DL157">
        <v>35.0133464285714</v>
      </c>
      <c r="DM157">
        <v>999.9</v>
      </c>
      <c r="DN157">
        <v>0</v>
      </c>
      <c r="DO157">
        <v>0</v>
      </c>
      <c r="DP157">
        <v>10010.5214285714</v>
      </c>
      <c r="DQ157">
        <v>0</v>
      </c>
      <c r="DR157">
        <v>3.30984</v>
      </c>
      <c r="DS157">
        <v>-28.0690142857143</v>
      </c>
      <c r="DT157">
        <v>703.181178571429</v>
      </c>
      <c r="DU157">
        <v>731.309821428572</v>
      </c>
      <c r="DV157">
        <v>1.09477892857143</v>
      </c>
      <c r="DW157">
        <v>709.758892857143</v>
      </c>
      <c r="DX157">
        <v>29.4689535714286</v>
      </c>
      <c r="DY157">
        <v>2.77638321428571</v>
      </c>
      <c r="DZ157">
        <v>2.67693357142857</v>
      </c>
      <c r="EA157">
        <v>22.744325</v>
      </c>
      <c r="EB157">
        <v>22.1442035714286</v>
      </c>
      <c r="EC157">
        <v>1999.98714285714</v>
      </c>
      <c r="ED157">
        <v>0.979996</v>
      </c>
      <c r="EE157">
        <v>0.0200042</v>
      </c>
      <c r="EF157">
        <v>0</v>
      </c>
      <c r="EG157">
        <v>2.222175</v>
      </c>
      <c r="EH157">
        <v>0</v>
      </c>
      <c r="EI157">
        <v>5673.15964285714</v>
      </c>
      <c r="EJ157">
        <v>17300.0178571429</v>
      </c>
      <c r="EK157">
        <v>40.25</v>
      </c>
      <c r="EL157">
        <v>40.3165</v>
      </c>
      <c r="EM157">
        <v>39.812</v>
      </c>
      <c r="EN157">
        <v>39.1338571428571</v>
      </c>
      <c r="EO157">
        <v>40.0199285714286</v>
      </c>
      <c r="EP157">
        <v>1959.97714285714</v>
      </c>
      <c r="EQ157">
        <v>40.01</v>
      </c>
      <c r="ER157">
        <v>0</v>
      </c>
      <c r="ES157">
        <v>1678813777.4</v>
      </c>
      <c r="ET157">
        <v>0</v>
      </c>
      <c r="EU157">
        <v>2.2507</v>
      </c>
      <c r="EV157">
        <v>-0.115617094925671</v>
      </c>
      <c r="EW157">
        <v>-7.2400000080306</v>
      </c>
      <c r="EX157">
        <v>5673.07807692308</v>
      </c>
      <c r="EY157">
        <v>15</v>
      </c>
      <c r="EZ157">
        <v>0</v>
      </c>
      <c r="FA157" t="s">
        <v>409</v>
      </c>
      <c r="FB157">
        <v>1510781724.6</v>
      </c>
      <c r="FC157">
        <v>1510781718.6</v>
      </c>
      <c r="FD157">
        <v>0</v>
      </c>
      <c r="FE157">
        <v>0.193</v>
      </c>
      <c r="FF157">
        <v>0.167</v>
      </c>
      <c r="FG157">
        <v>6.707</v>
      </c>
      <c r="FH157">
        <v>0.869</v>
      </c>
      <c r="FI157">
        <v>420</v>
      </c>
      <c r="FJ157">
        <v>32</v>
      </c>
      <c r="FK157">
        <v>0.3</v>
      </c>
      <c r="FL157">
        <v>0.13</v>
      </c>
      <c r="FM157">
        <v>1.1195355</v>
      </c>
      <c r="FN157">
        <v>-0.436309418386494</v>
      </c>
      <c r="FO157">
        <v>0.0420748747443174</v>
      </c>
      <c r="FP157">
        <v>1</v>
      </c>
      <c r="FQ157">
        <v>1</v>
      </c>
      <c r="FR157">
        <v>1</v>
      </c>
      <c r="FS157" t="s">
        <v>410</v>
      </c>
      <c r="FT157">
        <v>2.9711</v>
      </c>
      <c r="FU157">
        <v>2.75389</v>
      </c>
      <c r="FV157">
        <v>0.132283</v>
      </c>
      <c r="FW157">
        <v>0.136986</v>
      </c>
      <c r="FX157">
        <v>0.121682</v>
      </c>
      <c r="FY157">
        <v>0.119895</v>
      </c>
      <c r="FZ157">
        <v>33676.3</v>
      </c>
      <c r="GA157">
        <v>36472.6</v>
      </c>
      <c r="GB157">
        <v>35180.9</v>
      </c>
      <c r="GC157">
        <v>38339.9</v>
      </c>
      <c r="GD157">
        <v>43786.4</v>
      </c>
      <c r="GE157">
        <v>48725.7</v>
      </c>
      <c r="GF157">
        <v>54971.7</v>
      </c>
      <c r="GG157">
        <v>61485.8</v>
      </c>
      <c r="GH157">
        <v>1.9589</v>
      </c>
      <c r="GI157">
        <v>1.81305</v>
      </c>
      <c r="GJ157">
        <v>0.185467</v>
      </c>
      <c r="GK157">
        <v>0</v>
      </c>
      <c r="GL157">
        <v>32.0158</v>
      </c>
      <c r="GM157">
        <v>999.9</v>
      </c>
      <c r="GN157">
        <v>53.956</v>
      </c>
      <c r="GO157">
        <v>32.76</v>
      </c>
      <c r="GP157">
        <v>29.6045</v>
      </c>
      <c r="GQ157">
        <v>59.9402</v>
      </c>
      <c r="GR157">
        <v>47.6803</v>
      </c>
      <c r="GS157">
        <v>1</v>
      </c>
      <c r="GT157">
        <v>0.12002</v>
      </c>
      <c r="GU157">
        <v>-1.99505</v>
      </c>
      <c r="GV157">
        <v>20.1042</v>
      </c>
      <c r="GW157">
        <v>5.19737</v>
      </c>
      <c r="GX157">
        <v>12.0044</v>
      </c>
      <c r="GY157">
        <v>4.9752</v>
      </c>
      <c r="GZ157">
        <v>3.29385</v>
      </c>
      <c r="HA157">
        <v>9999</v>
      </c>
      <c r="HB157">
        <v>9999</v>
      </c>
      <c r="HC157">
        <v>9999</v>
      </c>
      <c r="HD157">
        <v>999.9</v>
      </c>
      <c r="HE157">
        <v>1.86356</v>
      </c>
      <c r="HF157">
        <v>1.86844</v>
      </c>
      <c r="HG157">
        <v>1.86817</v>
      </c>
      <c r="HH157">
        <v>1.86935</v>
      </c>
      <c r="HI157">
        <v>1.87012</v>
      </c>
      <c r="HJ157">
        <v>1.86617</v>
      </c>
      <c r="HK157">
        <v>1.86724</v>
      </c>
      <c r="HL157">
        <v>1.86859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8.295</v>
      </c>
      <c r="IA157">
        <v>0.6617</v>
      </c>
      <c r="IB157">
        <v>4.00718980108695</v>
      </c>
      <c r="IC157">
        <v>0.0057595372652325</v>
      </c>
      <c r="ID157">
        <v>9.86007892650461e-07</v>
      </c>
      <c r="IE157">
        <v>-6.54605500343952e-10</v>
      </c>
      <c r="IF157">
        <v>0.661683471666172</v>
      </c>
      <c r="IG157">
        <v>0</v>
      </c>
      <c r="IH157">
        <v>0</v>
      </c>
      <c r="II157">
        <v>0</v>
      </c>
      <c r="IJ157">
        <v>-3</v>
      </c>
      <c r="IK157">
        <v>1614</v>
      </c>
      <c r="IL157">
        <v>1</v>
      </c>
      <c r="IM157">
        <v>27</v>
      </c>
      <c r="IN157">
        <v>140.8</v>
      </c>
      <c r="IO157">
        <v>140.9</v>
      </c>
      <c r="IP157">
        <v>1.65771</v>
      </c>
      <c r="IQ157">
        <v>2.62451</v>
      </c>
      <c r="IR157">
        <v>1.54785</v>
      </c>
      <c r="IS157">
        <v>2.30225</v>
      </c>
      <c r="IT157">
        <v>1.34644</v>
      </c>
      <c r="IU157">
        <v>2.48413</v>
      </c>
      <c r="IV157">
        <v>38.5504</v>
      </c>
      <c r="IW157">
        <v>24.0262</v>
      </c>
      <c r="IX157">
        <v>18</v>
      </c>
      <c r="IY157">
        <v>501.739</v>
      </c>
      <c r="IZ157">
        <v>407.075</v>
      </c>
      <c r="JA157">
        <v>34.2288</v>
      </c>
      <c r="JB157">
        <v>28.9458</v>
      </c>
      <c r="JC157">
        <v>29.9998</v>
      </c>
      <c r="JD157">
        <v>28.7266</v>
      </c>
      <c r="JE157">
        <v>28.6463</v>
      </c>
      <c r="JF157">
        <v>33.2456</v>
      </c>
      <c r="JG157">
        <v>0</v>
      </c>
      <c r="JH157">
        <v>100</v>
      </c>
      <c r="JI157">
        <v>34.2162</v>
      </c>
      <c r="JJ157">
        <v>756.327</v>
      </c>
      <c r="JK157">
        <v>30.6832</v>
      </c>
      <c r="JL157">
        <v>101.99</v>
      </c>
      <c r="JM157">
        <v>102.35</v>
      </c>
    </row>
    <row r="158" spans="1:273">
      <c r="A158">
        <v>142</v>
      </c>
      <c r="B158">
        <v>1510790179</v>
      </c>
      <c r="C158">
        <v>1458.40000009537</v>
      </c>
      <c r="D158" t="s">
        <v>695</v>
      </c>
      <c r="E158" t="s">
        <v>696</v>
      </c>
      <c r="F158">
        <v>5</v>
      </c>
      <c r="G158" t="s">
        <v>405</v>
      </c>
      <c r="H158" t="s">
        <v>406</v>
      </c>
      <c r="I158">
        <v>1510790171.5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766.271062744004</v>
      </c>
      <c r="AK158">
        <v>745.816987878788</v>
      </c>
      <c r="AL158">
        <v>3.45984195821232</v>
      </c>
      <c r="AM158">
        <v>64.1108677016949</v>
      </c>
      <c r="AN158">
        <f>(AP158 - AO158 + DI158*1E3/(8.314*(DK158+273.15)) * AR158/DH158 * AQ158) * DH158/(100*CV158) * 1000/(1000 - AP158)</f>
        <v>0</v>
      </c>
      <c r="AO158">
        <v>29.4642438795038</v>
      </c>
      <c r="AP158">
        <v>30.4637781818182</v>
      </c>
      <c r="AQ158">
        <v>-0.00863824202576055</v>
      </c>
      <c r="AR158">
        <v>117.015588663011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2.7</v>
      </c>
      <c r="CW158">
        <v>0.5</v>
      </c>
      <c r="CX158" t="s">
        <v>408</v>
      </c>
      <c r="CY158">
        <v>2</v>
      </c>
      <c r="CZ158" t="b">
        <v>1</v>
      </c>
      <c r="DA158">
        <v>1510790171.5</v>
      </c>
      <c r="DB158">
        <v>699.530888888889</v>
      </c>
      <c r="DC158">
        <v>727.571666666667</v>
      </c>
      <c r="DD158">
        <v>30.5211851851852</v>
      </c>
      <c r="DE158">
        <v>29.467337037037</v>
      </c>
      <c r="DF158">
        <v>691.287444444444</v>
      </c>
      <c r="DG158">
        <v>29.8595</v>
      </c>
      <c r="DH158">
        <v>500.097518518518</v>
      </c>
      <c r="DI158">
        <v>90.8397148148148</v>
      </c>
      <c r="DJ158">
        <v>0.0999885888888889</v>
      </c>
      <c r="DK158">
        <v>34.1272111111111</v>
      </c>
      <c r="DL158">
        <v>35.0158666666667</v>
      </c>
      <c r="DM158">
        <v>999.9</v>
      </c>
      <c r="DN158">
        <v>0</v>
      </c>
      <c r="DO158">
        <v>0</v>
      </c>
      <c r="DP158">
        <v>10002.7118518519</v>
      </c>
      <c r="DQ158">
        <v>0</v>
      </c>
      <c r="DR158">
        <v>3.30984</v>
      </c>
      <c r="DS158">
        <v>-28.040737037037</v>
      </c>
      <c r="DT158">
        <v>721.553111111111</v>
      </c>
      <c r="DU158">
        <v>749.662148148148</v>
      </c>
      <c r="DV158">
        <v>1.05385925925926</v>
      </c>
      <c r="DW158">
        <v>727.571666666667</v>
      </c>
      <c r="DX158">
        <v>29.467337037037</v>
      </c>
      <c r="DY158">
        <v>2.7725362962963</v>
      </c>
      <c r="DZ158">
        <v>2.67680407407407</v>
      </c>
      <c r="EA158">
        <v>22.7214666666667</v>
      </c>
      <c r="EB158">
        <v>22.1434037037037</v>
      </c>
      <c r="EC158">
        <v>1999.99740740741</v>
      </c>
      <c r="ED158">
        <v>0.979996111111111</v>
      </c>
      <c r="EE158">
        <v>0.0200040814814815</v>
      </c>
      <c r="EF158">
        <v>0</v>
      </c>
      <c r="EG158">
        <v>2.25016666666667</v>
      </c>
      <c r="EH158">
        <v>0</v>
      </c>
      <c r="EI158">
        <v>5672.70518518518</v>
      </c>
      <c r="EJ158">
        <v>17300.0962962963</v>
      </c>
      <c r="EK158">
        <v>40.25</v>
      </c>
      <c r="EL158">
        <v>40.3166666666667</v>
      </c>
      <c r="EM158">
        <v>39.812</v>
      </c>
      <c r="EN158">
        <v>39.1295925925926</v>
      </c>
      <c r="EO158">
        <v>40.0206666666667</v>
      </c>
      <c r="EP158">
        <v>1959.98740740741</v>
      </c>
      <c r="EQ158">
        <v>40.01</v>
      </c>
      <c r="ER158">
        <v>0</v>
      </c>
      <c r="ES158">
        <v>1678813782.2</v>
      </c>
      <c r="ET158">
        <v>0</v>
      </c>
      <c r="EU158">
        <v>2.25933846153846</v>
      </c>
      <c r="EV158">
        <v>-0.262023925526092</v>
      </c>
      <c r="EW158">
        <v>-2.72273504604473</v>
      </c>
      <c r="EX158">
        <v>5672.69923076923</v>
      </c>
      <c r="EY158">
        <v>15</v>
      </c>
      <c r="EZ158">
        <v>0</v>
      </c>
      <c r="FA158" t="s">
        <v>409</v>
      </c>
      <c r="FB158">
        <v>1510781724.6</v>
      </c>
      <c r="FC158">
        <v>1510781718.6</v>
      </c>
      <c r="FD158">
        <v>0</v>
      </c>
      <c r="FE158">
        <v>0.193</v>
      </c>
      <c r="FF158">
        <v>0.167</v>
      </c>
      <c r="FG158">
        <v>6.707</v>
      </c>
      <c r="FH158">
        <v>0.869</v>
      </c>
      <c r="FI158">
        <v>420</v>
      </c>
      <c r="FJ158">
        <v>32</v>
      </c>
      <c r="FK158">
        <v>0.3</v>
      </c>
      <c r="FL158">
        <v>0.13</v>
      </c>
      <c r="FM158">
        <v>1.075345</v>
      </c>
      <c r="FN158">
        <v>-0.464222138836774</v>
      </c>
      <c r="FO158">
        <v>0.0446629584219407</v>
      </c>
      <c r="FP158">
        <v>1</v>
      </c>
      <c r="FQ158">
        <v>1</v>
      </c>
      <c r="FR158">
        <v>1</v>
      </c>
      <c r="FS158" t="s">
        <v>410</v>
      </c>
      <c r="FT158">
        <v>2.97101</v>
      </c>
      <c r="FU158">
        <v>2.75403</v>
      </c>
      <c r="FV158">
        <v>0.134436</v>
      </c>
      <c r="FW158">
        <v>0.139049</v>
      </c>
      <c r="FX158">
        <v>0.121566</v>
      </c>
      <c r="FY158">
        <v>0.119891</v>
      </c>
      <c r="FZ158">
        <v>33592.9</v>
      </c>
      <c r="GA158">
        <v>36385.5</v>
      </c>
      <c r="GB158">
        <v>35181.1</v>
      </c>
      <c r="GC158">
        <v>38340</v>
      </c>
      <c r="GD158">
        <v>43792.6</v>
      </c>
      <c r="GE158">
        <v>48726.1</v>
      </c>
      <c r="GF158">
        <v>54972.1</v>
      </c>
      <c r="GG158">
        <v>61485.9</v>
      </c>
      <c r="GH158">
        <v>1.95863</v>
      </c>
      <c r="GI158">
        <v>1.81327</v>
      </c>
      <c r="GJ158">
        <v>0.18578</v>
      </c>
      <c r="GK158">
        <v>0</v>
      </c>
      <c r="GL158">
        <v>32.0129</v>
      </c>
      <c r="GM158">
        <v>999.9</v>
      </c>
      <c r="GN158">
        <v>53.956</v>
      </c>
      <c r="GO158">
        <v>32.76</v>
      </c>
      <c r="GP158">
        <v>29.6046</v>
      </c>
      <c r="GQ158">
        <v>60.4602</v>
      </c>
      <c r="GR158">
        <v>48.1571</v>
      </c>
      <c r="GS158">
        <v>1</v>
      </c>
      <c r="GT158">
        <v>0.11987</v>
      </c>
      <c r="GU158">
        <v>-1.96576</v>
      </c>
      <c r="GV158">
        <v>20.1044</v>
      </c>
      <c r="GW158">
        <v>5.19782</v>
      </c>
      <c r="GX158">
        <v>12.0041</v>
      </c>
      <c r="GY158">
        <v>4.9754</v>
      </c>
      <c r="GZ158">
        <v>3.2939</v>
      </c>
      <c r="HA158">
        <v>9999</v>
      </c>
      <c r="HB158">
        <v>9999</v>
      </c>
      <c r="HC158">
        <v>9999</v>
      </c>
      <c r="HD158">
        <v>999.9</v>
      </c>
      <c r="HE158">
        <v>1.86356</v>
      </c>
      <c r="HF158">
        <v>1.86844</v>
      </c>
      <c r="HG158">
        <v>1.86819</v>
      </c>
      <c r="HH158">
        <v>1.86935</v>
      </c>
      <c r="HI158">
        <v>1.87013</v>
      </c>
      <c r="HJ158">
        <v>1.8662</v>
      </c>
      <c r="HK158">
        <v>1.86728</v>
      </c>
      <c r="HL158">
        <v>1.86859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8.398</v>
      </c>
      <c r="IA158">
        <v>0.6617</v>
      </c>
      <c r="IB158">
        <v>4.00718980108695</v>
      </c>
      <c r="IC158">
        <v>0.0057595372652325</v>
      </c>
      <c r="ID158">
        <v>9.86007892650461e-07</v>
      </c>
      <c r="IE158">
        <v>-6.54605500343952e-10</v>
      </c>
      <c r="IF158">
        <v>0.661683471666172</v>
      </c>
      <c r="IG158">
        <v>0</v>
      </c>
      <c r="IH158">
        <v>0</v>
      </c>
      <c r="II158">
        <v>0</v>
      </c>
      <c r="IJ158">
        <v>-3</v>
      </c>
      <c r="IK158">
        <v>1614</v>
      </c>
      <c r="IL158">
        <v>1</v>
      </c>
      <c r="IM158">
        <v>27</v>
      </c>
      <c r="IN158">
        <v>140.9</v>
      </c>
      <c r="IO158">
        <v>141</v>
      </c>
      <c r="IP158">
        <v>1.68823</v>
      </c>
      <c r="IQ158">
        <v>2.62573</v>
      </c>
      <c r="IR158">
        <v>1.54785</v>
      </c>
      <c r="IS158">
        <v>2.30225</v>
      </c>
      <c r="IT158">
        <v>1.34644</v>
      </c>
      <c r="IU158">
        <v>2.43286</v>
      </c>
      <c r="IV158">
        <v>38.5504</v>
      </c>
      <c r="IW158">
        <v>24.0175</v>
      </c>
      <c r="IX158">
        <v>18</v>
      </c>
      <c r="IY158">
        <v>501.542</v>
      </c>
      <c r="IZ158">
        <v>407.189</v>
      </c>
      <c r="JA158">
        <v>34.2097</v>
      </c>
      <c r="JB158">
        <v>28.9427</v>
      </c>
      <c r="JC158">
        <v>29.9998</v>
      </c>
      <c r="JD158">
        <v>28.7251</v>
      </c>
      <c r="JE158">
        <v>28.6443</v>
      </c>
      <c r="JF158">
        <v>33.8089</v>
      </c>
      <c r="JG158">
        <v>0</v>
      </c>
      <c r="JH158">
        <v>100</v>
      </c>
      <c r="JI158">
        <v>34.1992</v>
      </c>
      <c r="JJ158">
        <v>776.444</v>
      </c>
      <c r="JK158">
        <v>30.6832</v>
      </c>
      <c r="JL158">
        <v>101.991</v>
      </c>
      <c r="JM158">
        <v>102.351</v>
      </c>
    </row>
    <row r="159" spans="1:273">
      <c r="A159">
        <v>143</v>
      </c>
      <c r="B159">
        <v>1510790184</v>
      </c>
      <c r="C159">
        <v>1463.40000009537</v>
      </c>
      <c r="D159" t="s">
        <v>697</v>
      </c>
      <c r="E159" t="s">
        <v>698</v>
      </c>
      <c r="F159">
        <v>5</v>
      </c>
      <c r="G159" t="s">
        <v>405</v>
      </c>
      <c r="H159" t="s">
        <v>406</v>
      </c>
      <c r="I159">
        <v>1510790176.21429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783.60697482527</v>
      </c>
      <c r="AK159">
        <v>763.130903030303</v>
      </c>
      <c r="AL159">
        <v>3.4644425351072</v>
      </c>
      <c r="AM159">
        <v>64.1108677016949</v>
      </c>
      <c r="AN159">
        <f>(AP159 - AO159 + DI159*1E3/(8.314*(DK159+273.15)) * AR159/DH159 * AQ159) * DH159/(100*CV159) * 1000/(1000 - AP159)</f>
        <v>0</v>
      </c>
      <c r="AO159">
        <v>29.4620522170766</v>
      </c>
      <c r="AP159">
        <v>30.4253987878788</v>
      </c>
      <c r="AQ159">
        <v>-0.00707940728381876</v>
      </c>
      <c r="AR159">
        <v>117.015588663011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2.7</v>
      </c>
      <c r="CW159">
        <v>0.5</v>
      </c>
      <c r="CX159" t="s">
        <v>408</v>
      </c>
      <c r="CY159">
        <v>2</v>
      </c>
      <c r="CZ159" t="b">
        <v>1</v>
      </c>
      <c r="DA159">
        <v>1510790176.21429</v>
      </c>
      <c r="DB159">
        <v>715.391</v>
      </c>
      <c r="DC159">
        <v>743.421285714286</v>
      </c>
      <c r="DD159">
        <v>30.4828678571429</v>
      </c>
      <c r="DE159">
        <v>29.4652107142857</v>
      </c>
      <c r="DF159">
        <v>707.05025</v>
      </c>
      <c r="DG159">
        <v>29.8211892857143</v>
      </c>
      <c r="DH159">
        <v>500.098392857143</v>
      </c>
      <c r="DI159">
        <v>90.8404107142857</v>
      </c>
      <c r="DJ159">
        <v>0.0999794035714286</v>
      </c>
      <c r="DK159">
        <v>34.1281928571429</v>
      </c>
      <c r="DL159">
        <v>35.0166178571429</v>
      </c>
      <c r="DM159">
        <v>999.9</v>
      </c>
      <c r="DN159">
        <v>0</v>
      </c>
      <c r="DO159">
        <v>0</v>
      </c>
      <c r="DP159">
        <v>9999.30821428571</v>
      </c>
      <c r="DQ159">
        <v>0</v>
      </c>
      <c r="DR159">
        <v>3.30984</v>
      </c>
      <c r="DS159">
        <v>-28.0302035714286</v>
      </c>
      <c r="DT159">
        <v>737.883428571429</v>
      </c>
      <c r="DU159">
        <v>765.991357142857</v>
      </c>
      <c r="DV159">
        <v>1.01766121428571</v>
      </c>
      <c r="DW159">
        <v>743.421285714286</v>
      </c>
      <c r="DX159">
        <v>29.4652107142857</v>
      </c>
      <c r="DY159">
        <v>2.76907642857143</v>
      </c>
      <c r="DZ159">
        <v>2.67663142857143</v>
      </c>
      <c r="EA159">
        <v>22.700875</v>
      </c>
      <c r="EB159">
        <v>22.1423464285714</v>
      </c>
      <c r="EC159">
        <v>1999.99392857143</v>
      </c>
      <c r="ED159">
        <v>0.979996107142857</v>
      </c>
      <c r="EE159">
        <v>0.0200040857142857</v>
      </c>
      <c r="EF159">
        <v>0</v>
      </c>
      <c r="EG159">
        <v>2.21743214285714</v>
      </c>
      <c r="EH159">
        <v>0</v>
      </c>
      <c r="EI159">
        <v>5672.32535714286</v>
      </c>
      <c r="EJ159">
        <v>17300.0678571429</v>
      </c>
      <c r="EK159">
        <v>40.25</v>
      </c>
      <c r="EL159">
        <v>40.31425</v>
      </c>
      <c r="EM159">
        <v>39.812</v>
      </c>
      <c r="EN159">
        <v>39.125</v>
      </c>
      <c r="EO159">
        <v>40.0132857142857</v>
      </c>
      <c r="EP159">
        <v>1959.98392857143</v>
      </c>
      <c r="EQ159">
        <v>40.01</v>
      </c>
      <c r="ER159">
        <v>0</v>
      </c>
      <c r="ES159">
        <v>1678813787</v>
      </c>
      <c r="ET159">
        <v>0</v>
      </c>
      <c r="EU159">
        <v>2.22027307692308</v>
      </c>
      <c r="EV159">
        <v>-0.0377128165706539</v>
      </c>
      <c r="EW159">
        <v>-3.62940170218655</v>
      </c>
      <c r="EX159">
        <v>5672.36230769231</v>
      </c>
      <c r="EY159">
        <v>15</v>
      </c>
      <c r="EZ159">
        <v>0</v>
      </c>
      <c r="FA159" t="s">
        <v>409</v>
      </c>
      <c r="FB159">
        <v>1510781724.6</v>
      </c>
      <c r="FC159">
        <v>1510781718.6</v>
      </c>
      <c r="FD159">
        <v>0</v>
      </c>
      <c r="FE159">
        <v>0.193</v>
      </c>
      <c r="FF159">
        <v>0.167</v>
      </c>
      <c r="FG159">
        <v>6.707</v>
      </c>
      <c r="FH159">
        <v>0.869</v>
      </c>
      <c r="FI159">
        <v>420</v>
      </c>
      <c r="FJ159">
        <v>32</v>
      </c>
      <c r="FK159">
        <v>0.3</v>
      </c>
      <c r="FL159">
        <v>0.13</v>
      </c>
      <c r="FM159">
        <v>1.0442639</v>
      </c>
      <c r="FN159">
        <v>-0.463386461538463</v>
      </c>
      <c r="FO159">
        <v>0.044580556082669</v>
      </c>
      <c r="FP159">
        <v>1</v>
      </c>
      <c r="FQ159">
        <v>1</v>
      </c>
      <c r="FR159">
        <v>1</v>
      </c>
      <c r="FS159" t="s">
        <v>410</v>
      </c>
      <c r="FT159">
        <v>2.97109</v>
      </c>
      <c r="FU159">
        <v>2.75375</v>
      </c>
      <c r="FV159">
        <v>0.13656</v>
      </c>
      <c r="FW159">
        <v>0.141146</v>
      </c>
      <c r="FX159">
        <v>0.121461</v>
      </c>
      <c r="FY159">
        <v>0.119883</v>
      </c>
      <c r="FZ159">
        <v>33510.8</v>
      </c>
      <c r="GA159">
        <v>36297.2</v>
      </c>
      <c r="GB159">
        <v>35181.4</v>
      </c>
      <c r="GC159">
        <v>38340.2</v>
      </c>
      <c r="GD159">
        <v>43798.3</v>
      </c>
      <c r="GE159">
        <v>48726.9</v>
      </c>
      <c r="GF159">
        <v>54972.5</v>
      </c>
      <c r="GG159">
        <v>61486.3</v>
      </c>
      <c r="GH159">
        <v>1.95875</v>
      </c>
      <c r="GI159">
        <v>1.81317</v>
      </c>
      <c r="GJ159">
        <v>0.185668</v>
      </c>
      <c r="GK159">
        <v>0</v>
      </c>
      <c r="GL159">
        <v>32.0104</v>
      </c>
      <c r="GM159">
        <v>999.9</v>
      </c>
      <c r="GN159">
        <v>53.956</v>
      </c>
      <c r="GO159">
        <v>32.76</v>
      </c>
      <c r="GP159">
        <v>29.6039</v>
      </c>
      <c r="GQ159">
        <v>60.0202</v>
      </c>
      <c r="GR159">
        <v>47.9087</v>
      </c>
      <c r="GS159">
        <v>1</v>
      </c>
      <c r="GT159">
        <v>0.11951</v>
      </c>
      <c r="GU159">
        <v>-1.9503</v>
      </c>
      <c r="GV159">
        <v>20.1045</v>
      </c>
      <c r="GW159">
        <v>5.19737</v>
      </c>
      <c r="GX159">
        <v>12.005</v>
      </c>
      <c r="GY159">
        <v>4.97505</v>
      </c>
      <c r="GZ159">
        <v>3.2937</v>
      </c>
      <c r="HA159">
        <v>9999</v>
      </c>
      <c r="HB159">
        <v>9999</v>
      </c>
      <c r="HC159">
        <v>9999</v>
      </c>
      <c r="HD159">
        <v>999.9</v>
      </c>
      <c r="HE159">
        <v>1.86357</v>
      </c>
      <c r="HF159">
        <v>1.86844</v>
      </c>
      <c r="HG159">
        <v>1.86819</v>
      </c>
      <c r="HH159">
        <v>1.86935</v>
      </c>
      <c r="HI159">
        <v>1.87012</v>
      </c>
      <c r="HJ159">
        <v>1.86618</v>
      </c>
      <c r="HK159">
        <v>1.86728</v>
      </c>
      <c r="HL159">
        <v>1.86859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8.501</v>
      </c>
      <c r="IA159">
        <v>0.6617</v>
      </c>
      <c r="IB159">
        <v>4.00718980108695</v>
      </c>
      <c r="IC159">
        <v>0.0057595372652325</v>
      </c>
      <c r="ID159">
        <v>9.86007892650461e-07</v>
      </c>
      <c r="IE159">
        <v>-6.54605500343952e-10</v>
      </c>
      <c r="IF159">
        <v>0.661683471666172</v>
      </c>
      <c r="IG159">
        <v>0</v>
      </c>
      <c r="IH159">
        <v>0</v>
      </c>
      <c r="II159">
        <v>0</v>
      </c>
      <c r="IJ159">
        <v>-3</v>
      </c>
      <c r="IK159">
        <v>1614</v>
      </c>
      <c r="IL159">
        <v>1</v>
      </c>
      <c r="IM159">
        <v>27</v>
      </c>
      <c r="IN159">
        <v>141</v>
      </c>
      <c r="IO159">
        <v>141.1</v>
      </c>
      <c r="IP159">
        <v>1.71753</v>
      </c>
      <c r="IQ159">
        <v>2.61963</v>
      </c>
      <c r="IR159">
        <v>1.54785</v>
      </c>
      <c r="IS159">
        <v>2.30225</v>
      </c>
      <c r="IT159">
        <v>1.34644</v>
      </c>
      <c r="IU159">
        <v>2.48047</v>
      </c>
      <c r="IV159">
        <v>38.5504</v>
      </c>
      <c r="IW159">
        <v>24.0262</v>
      </c>
      <c r="IX159">
        <v>18</v>
      </c>
      <c r="IY159">
        <v>501.622</v>
      </c>
      <c r="IZ159">
        <v>407.129</v>
      </c>
      <c r="JA159">
        <v>34.188</v>
      </c>
      <c r="JB159">
        <v>28.9402</v>
      </c>
      <c r="JC159">
        <v>29.9999</v>
      </c>
      <c r="JD159">
        <v>28.7248</v>
      </c>
      <c r="JE159">
        <v>28.6439</v>
      </c>
      <c r="JF159">
        <v>34.4426</v>
      </c>
      <c r="JG159">
        <v>0</v>
      </c>
      <c r="JH159">
        <v>100</v>
      </c>
      <c r="JI159">
        <v>34.1813</v>
      </c>
      <c r="JJ159">
        <v>789.845</v>
      </c>
      <c r="JK159">
        <v>30.6832</v>
      </c>
      <c r="JL159">
        <v>101.991</v>
      </c>
      <c r="JM159">
        <v>102.351</v>
      </c>
    </row>
    <row r="160" spans="1:273">
      <c r="A160">
        <v>144</v>
      </c>
      <c r="B160">
        <v>1510790189</v>
      </c>
      <c r="C160">
        <v>1468.40000009537</v>
      </c>
      <c r="D160" t="s">
        <v>699</v>
      </c>
      <c r="E160" t="s">
        <v>700</v>
      </c>
      <c r="F160">
        <v>5</v>
      </c>
      <c r="G160" t="s">
        <v>405</v>
      </c>
      <c r="H160" t="s">
        <v>406</v>
      </c>
      <c r="I160">
        <v>1510790181.5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800.902192540378</v>
      </c>
      <c r="AK160">
        <v>780.534084848485</v>
      </c>
      <c r="AL160">
        <v>3.48906393118466</v>
      </c>
      <c r="AM160">
        <v>64.1108677016949</v>
      </c>
      <c r="AN160">
        <f>(AP160 - AO160 + DI160*1E3/(8.314*(DK160+273.15)) * AR160/DH160 * AQ160) * DH160/(100*CV160) * 1000/(1000 - AP160)</f>
        <v>0</v>
      </c>
      <c r="AO160">
        <v>29.4585470571926</v>
      </c>
      <c r="AP160">
        <v>30.3868206060606</v>
      </c>
      <c r="AQ160">
        <v>-0.00829504121870678</v>
      </c>
      <c r="AR160">
        <v>117.015588663011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2.7</v>
      </c>
      <c r="CW160">
        <v>0.5</v>
      </c>
      <c r="CX160" t="s">
        <v>408</v>
      </c>
      <c r="CY160">
        <v>2</v>
      </c>
      <c r="CZ160" t="b">
        <v>1</v>
      </c>
      <c r="DA160">
        <v>1510790181.5</v>
      </c>
      <c r="DB160">
        <v>733.198444444444</v>
      </c>
      <c r="DC160">
        <v>761.197666666667</v>
      </c>
      <c r="DD160">
        <v>30.4412074074074</v>
      </c>
      <c r="DE160">
        <v>29.4622518518518</v>
      </c>
      <c r="DF160">
        <v>724.748444444444</v>
      </c>
      <c r="DG160">
        <v>29.7795296296296</v>
      </c>
      <c r="DH160">
        <v>500.097888888889</v>
      </c>
      <c r="DI160">
        <v>90.8408074074074</v>
      </c>
      <c r="DJ160">
        <v>0.0999659222222222</v>
      </c>
      <c r="DK160">
        <v>34.1280074074074</v>
      </c>
      <c r="DL160">
        <v>35.0173481481482</v>
      </c>
      <c r="DM160">
        <v>999.9</v>
      </c>
      <c r="DN160">
        <v>0</v>
      </c>
      <c r="DO160">
        <v>0</v>
      </c>
      <c r="DP160">
        <v>9998.28259259259</v>
      </c>
      <c r="DQ160">
        <v>0</v>
      </c>
      <c r="DR160">
        <v>3.30984</v>
      </c>
      <c r="DS160">
        <v>-27.9992111111111</v>
      </c>
      <c r="DT160">
        <v>756.218222222222</v>
      </c>
      <c r="DU160">
        <v>784.304925925926</v>
      </c>
      <c r="DV160">
        <v>0.978953407407407</v>
      </c>
      <c r="DW160">
        <v>761.197666666667</v>
      </c>
      <c r="DX160">
        <v>29.4622518518518</v>
      </c>
      <c r="DY160">
        <v>2.76530407407407</v>
      </c>
      <c r="DZ160">
        <v>2.67637444444444</v>
      </c>
      <c r="EA160">
        <v>22.6783962962963</v>
      </c>
      <c r="EB160">
        <v>22.1407703703704</v>
      </c>
      <c r="EC160">
        <v>2000.0137037037</v>
      </c>
      <c r="ED160">
        <v>0.979996222222222</v>
      </c>
      <c r="EE160">
        <v>0.020003962962963</v>
      </c>
      <c r="EF160">
        <v>0</v>
      </c>
      <c r="EG160">
        <v>2.21992222222222</v>
      </c>
      <c r="EH160">
        <v>0</v>
      </c>
      <c r="EI160">
        <v>5672.01259259259</v>
      </c>
      <c r="EJ160">
        <v>17300.2407407407</v>
      </c>
      <c r="EK160">
        <v>40.25</v>
      </c>
      <c r="EL160">
        <v>40.312</v>
      </c>
      <c r="EM160">
        <v>39.812</v>
      </c>
      <c r="EN160">
        <v>39.125</v>
      </c>
      <c r="EO160">
        <v>40.0045925925926</v>
      </c>
      <c r="EP160">
        <v>1960.0037037037</v>
      </c>
      <c r="EQ160">
        <v>40.01</v>
      </c>
      <c r="ER160">
        <v>0</v>
      </c>
      <c r="ES160">
        <v>1678813792.4</v>
      </c>
      <c r="ET160">
        <v>0</v>
      </c>
      <c r="EU160">
        <v>2.21454</v>
      </c>
      <c r="EV160">
        <v>-0.112976912312087</v>
      </c>
      <c r="EW160">
        <v>-5.15461536108155</v>
      </c>
      <c r="EX160">
        <v>5672.042</v>
      </c>
      <c r="EY160">
        <v>15</v>
      </c>
      <c r="EZ160">
        <v>0</v>
      </c>
      <c r="FA160" t="s">
        <v>409</v>
      </c>
      <c r="FB160">
        <v>1510781724.6</v>
      </c>
      <c r="FC160">
        <v>1510781718.6</v>
      </c>
      <c r="FD160">
        <v>0</v>
      </c>
      <c r="FE160">
        <v>0.193</v>
      </c>
      <c r="FF160">
        <v>0.167</v>
      </c>
      <c r="FG160">
        <v>6.707</v>
      </c>
      <c r="FH160">
        <v>0.869</v>
      </c>
      <c r="FI160">
        <v>420</v>
      </c>
      <c r="FJ160">
        <v>32</v>
      </c>
      <c r="FK160">
        <v>0.3</v>
      </c>
      <c r="FL160">
        <v>0.13</v>
      </c>
      <c r="FM160">
        <v>0.999390425</v>
      </c>
      <c r="FN160">
        <v>-0.442457662288934</v>
      </c>
      <c r="FO160">
        <v>0.0425889321613535</v>
      </c>
      <c r="FP160">
        <v>1</v>
      </c>
      <c r="FQ160">
        <v>1</v>
      </c>
      <c r="FR160">
        <v>1</v>
      </c>
      <c r="FS160" t="s">
        <v>410</v>
      </c>
      <c r="FT160">
        <v>2.97134</v>
      </c>
      <c r="FU160">
        <v>2.75394</v>
      </c>
      <c r="FV160">
        <v>0.138667</v>
      </c>
      <c r="FW160">
        <v>0.143161</v>
      </c>
      <c r="FX160">
        <v>0.121351</v>
      </c>
      <c r="FY160">
        <v>0.119877</v>
      </c>
      <c r="FZ160">
        <v>33429.2</v>
      </c>
      <c r="GA160">
        <v>36212.6</v>
      </c>
      <c r="GB160">
        <v>35181.6</v>
      </c>
      <c r="GC160">
        <v>38340.8</v>
      </c>
      <c r="GD160">
        <v>43804</v>
      </c>
      <c r="GE160">
        <v>48727.9</v>
      </c>
      <c r="GF160">
        <v>54972.7</v>
      </c>
      <c r="GG160">
        <v>61487.1</v>
      </c>
      <c r="GH160">
        <v>1.95875</v>
      </c>
      <c r="GI160">
        <v>1.81327</v>
      </c>
      <c r="GJ160">
        <v>0.185996</v>
      </c>
      <c r="GK160">
        <v>0</v>
      </c>
      <c r="GL160">
        <v>32.0076</v>
      </c>
      <c r="GM160">
        <v>999.9</v>
      </c>
      <c r="GN160">
        <v>53.956</v>
      </c>
      <c r="GO160">
        <v>32.76</v>
      </c>
      <c r="GP160">
        <v>29.6049</v>
      </c>
      <c r="GQ160">
        <v>60.1802</v>
      </c>
      <c r="GR160">
        <v>47.5601</v>
      </c>
      <c r="GS160">
        <v>1</v>
      </c>
      <c r="GT160">
        <v>0.119243</v>
      </c>
      <c r="GU160">
        <v>-1.95836</v>
      </c>
      <c r="GV160">
        <v>20.1045</v>
      </c>
      <c r="GW160">
        <v>5.19812</v>
      </c>
      <c r="GX160">
        <v>12.0044</v>
      </c>
      <c r="GY160">
        <v>4.97525</v>
      </c>
      <c r="GZ160">
        <v>3.29383</v>
      </c>
      <c r="HA160">
        <v>9999</v>
      </c>
      <c r="HB160">
        <v>9999</v>
      </c>
      <c r="HC160">
        <v>9999</v>
      </c>
      <c r="HD160">
        <v>999.9</v>
      </c>
      <c r="HE160">
        <v>1.86356</v>
      </c>
      <c r="HF160">
        <v>1.86844</v>
      </c>
      <c r="HG160">
        <v>1.86822</v>
      </c>
      <c r="HH160">
        <v>1.86935</v>
      </c>
      <c r="HI160">
        <v>1.87013</v>
      </c>
      <c r="HJ160">
        <v>1.86619</v>
      </c>
      <c r="HK160">
        <v>1.86728</v>
      </c>
      <c r="HL160">
        <v>1.86859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8.604</v>
      </c>
      <c r="IA160">
        <v>0.6617</v>
      </c>
      <c r="IB160">
        <v>4.00718980108695</v>
      </c>
      <c r="IC160">
        <v>0.0057595372652325</v>
      </c>
      <c r="ID160">
        <v>9.86007892650461e-07</v>
      </c>
      <c r="IE160">
        <v>-6.54605500343952e-10</v>
      </c>
      <c r="IF160">
        <v>0.661683471666172</v>
      </c>
      <c r="IG160">
        <v>0</v>
      </c>
      <c r="IH160">
        <v>0</v>
      </c>
      <c r="II160">
        <v>0</v>
      </c>
      <c r="IJ160">
        <v>-3</v>
      </c>
      <c r="IK160">
        <v>1614</v>
      </c>
      <c r="IL160">
        <v>1</v>
      </c>
      <c r="IM160">
        <v>27</v>
      </c>
      <c r="IN160">
        <v>141.1</v>
      </c>
      <c r="IO160">
        <v>141.2</v>
      </c>
      <c r="IP160">
        <v>1.74683</v>
      </c>
      <c r="IQ160">
        <v>2.62451</v>
      </c>
      <c r="IR160">
        <v>1.54785</v>
      </c>
      <c r="IS160">
        <v>2.30225</v>
      </c>
      <c r="IT160">
        <v>1.34644</v>
      </c>
      <c r="IU160">
        <v>2.47437</v>
      </c>
      <c r="IV160">
        <v>38.5504</v>
      </c>
      <c r="IW160">
        <v>24.0262</v>
      </c>
      <c r="IX160">
        <v>18</v>
      </c>
      <c r="IY160">
        <v>501.604</v>
      </c>
      <c r="IZ160">
        <v>407.176</v>
      </c>
      <c r="JA160">
        <v>34.1688</v>
      </c>
      <c r="JB160">
        <v>28.9371</v>
      </c>
      <c r="JC160">
        <v>29.9998</v>
      </c>
      <c r="JD160">
        <v>28.7227</v>
      </c>
      <c r="JE160">
        <v>28.6424</v>
      </c>
      <c r="JF160">
        <v>34.9796</v>
      </c>
      <c r="JG160">
        <v>0</v>
      </c>
      <c r="JH160">
        <v>100</v>
      </c>
      <c r="JI160">
        <v>34.1664</v>
      </c>
      <c r="JJ160">
        <v>803.309</v>
      </c>
      <c r="JK160">
        <v>30.6832</v>
      </c>
      <c r="JL160">
        <v>101.992</v>
      </c>
      <c r="JM160">
        <v>102.353</v>
      </c>
    </row>
    <row r="161" spans="1:273">
      <c r="A161">
        <v>145</v>
      </c>
      <c r="B161">
        <v>1510790194</v>
      </c>
      <c r="C161">
        <v>1473.40000009537</v>
      </c>
      <c r="D161" t="s">
        <v>701</v>
      </c>
      <c r="E161" t="s">
        <v>702</v>
      </c>
      <c r="F161">
        <v>5</v>
      </c>
      <c r="G161" t="s">
        <v>405</v>
      </c>
      <c r="H161" t="s">
        <v>406</v>
      </c>
      <c r="I161">
        <v>1510790186.21429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817.614218775917</v>
      </c>
      <c r="AK161">
        <v>797.520981818182</v>
      </c>
      <c r="AL161">
        <v>3.38879420918877</v>
      </c>
      <c r="AM161">
        <v>64.1108677016949</v>
      </c>
      <c r="AN161">
        <f>(AP161 - AO161 + DI161*1E3/(8.314*(DK161+273.15)) * AR161/DH161 * AQ161) * DH161/(100*CV161) * 1000/(1000 - AP161)</f>
        <v>0</v>
      </c>
      <c r="AO161">
        <v>29.4549304844284</v>
      </c>
      <c r="AP161">
        <v>30.3504375757576</v>
      </c>
      <c r="AQ161">
        <v>-0.006519826081028</v>
      </c>
      <c r="AR161">
        <v>117.015588663011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2.7</v>
      </c>
      <c r="CW161">
        <v>0.5</v>
      </c>
      <c r="CX161" t="s">
        <v>408</v>
      </c>
      <c r="CY161">
        <v>2</v>
      </c>
      <c r="CZ161" t="b">
        <v>1</v>
      </c>
      <c r="DA161">
        <v>1510790186.21429</v>
      </c>
      <c r="DB161">
        <v>749.021428571428</v>
      </c>
      <c r="DC161">
        <v>776.88275</v>
      </c>
      <c r="DD161">
        <v>30.4044392857143</v>
      </c>
      <c r="DE161">
        <v>29.4595714285714</v>
      </c>
      <c r="DF161">
        <v>740.474714285714</v>
      </c>
      <c r="DG161">
        <v>29.7427642857143</v>
      </c>
      <c r="DH161">
        <v>500.097035714286</v>
      </c>
      <c r="DI161">
        <v>90.8410214285714</v>
      </c>
      <c r="DJ161">
        <v>0.0999762857142857</v>
      </c>
      <c r="DK161">
        <v>34.1264214285714</v>
      </c>
      <c r="DL161">
        <v>35.0150785714286</v>
      </c>
      <c r="DM161">
        <v>999.9</v>
      </c>
      <c r="DN161">
        <v>0</v>
      </c>
      <c r="DO161">
        <v>0</v>
      </c>
      <c r="DP161">
        <v>9994.16714285714</v>
      </c>
      <c r="DQ161">
        <v>0</v>
      </c>
      <c r="DR161">
        <v>3.30984</v>
      </c>
      <c r="DS161">
        <v>-27.8612928571429</v>
      </c>
      <c r="DT161">
        <v>772.508714285714</v>
      </c>
      <c r="DU161">
        <v>800.464</v>
      </c>
      <c r="DV161">
        <v>0.944867821428571</v>
      </c>
      <c r="DW161">
        <v>776.88275</v>
      </c>
      <c r="DX161">
        <v>29.4595714285714</v>
      </c>
      <c r="DY161">
        <v>2.76197071428571</v>
      </c>
      <c r="DZ161">
        <v>2.67613678571429</v>
      </c>
      <c r="EA161">
        <v>22.6585214285714</v>
      </c>
      <c r="EB161">
        <v>22.1393214285714</v>
      </c>
      <c r="EC161">
        <v>2000.005</v>
      </c>
      <c r="ED161">
        <v>0.979996107142857</v>
      </c>
      <c r="EE161">
        <v>0.0200040857142857</v>
      </c>
      <c r="EF161">
        <v>0</v>
      </c>
      <c r="EG161">
        <v>2.21519285714286</v>
      </c>
      <c r="EH161">
        <v>0</v>
      </c>
      <c r="EI161">
        <v>5671.70321428571</v>
      </c>
      <c r="EJ161">
        <v>17300.1678571429</v>
      </c>
      <c r="EK161">
        <v>40.25</v>
      </c>
      <c r="EL161">
        <v>40.312</v>
      </c>
      <c r="EM161">
        <v>39.812</v>
      </c>
      <c r="EN161">
        <v>39.125</v>
      </c>
      <c r="EO161">
        <v>40.0044285714286</v>
      </c>
      <c r="EP161">
        <v>1959.995</v>
      </c>
      <c r="EQ161">
        <v>40.01</v>
      </c>
      <c r="ER161">
        <v>0</v>
      </c>
      <c r="ES161">
        <v>1678813797.2</v>
      </c>
      <c r="ET161">
        <v>0</v>
      </c>
      <c r="EU161">
        <v>2.214092</v>
      </c>
      <c r="EV161">
        <v>0.334261545257693</v>
      </c>
      <c r="EW161">
        <v>-2.70461538265207</v>
      </c>
      <c r="EX161">
        <v>5671.672</v>
      </c>
      <c r="EY161">
        <v>15</v>
      </c>
      <c r="EZ161">
        <v>0</v>
      </c>
      <c r="FA161" t="s">
        <v>409</v>
      </c>
      <c r="FB161">
        <v>1510781724.6</v>
      </c>
      <c r="FC161">
        <v>1510781718.6</v>
      </c>
      <c r="FD161">
        <v>0</v>
      </c>
      <c r="FE161">
        <v>0.193</v>
      </c>
      <c r="FF161">
        <v>0.167</v>
      </c>
      <c r="FG161">
        <v>6.707</v>
      </c>
      <c r="FH161">
        <v>0.869</v>
      </c>
      <c r="FI161">
        <v>420</v>
      </c>
      <c r="FJ161">
        <v>32</v>
      </c>
      <c r="FK161">
        <v>0.3</v>
      </c>
      <c r="FL161">
        <v>0.13</v>
      </c>
      <c r="FM161">
        <v>0.969989525</v>
      </c>
      <c r="FN161">
        <v>-0.43477201125704</v>
      </c>
      <c r="FO161">
        <v>0.0418486745506877</v>
      </c>
      <c r="FP161">
        <v>1</v>
      </c>
      <c r="FQ161">
        <v>1</v>
      </c>
      <c r="FR161">
        <v>1</v>
      </c>
      <c r="FS161" t="s">
        <v>410</v>
      </c>
      <c r="FT161">
        <v>2.97108</v>
      </c>
      <c r="FU161">
        <v>2.75396</v>
      </c>
      <c r="FV161">
        <v>0.140703</v>
      </c>
      <c r="FW161">
        <v>0.145187</v>
      </c>
      <c r="FX161">
        <v>0.121252</v>
      </c>
      <c r="FY161">
        <v>0.119865</v>
      </c>
      <c r="FZ161">
        <v>33350.5</v>
      </c>
      <c r="GA161">
        <v>36127.2</v>
      </c>
      <c r="GB161">
        <v>35181.9</v>
      </c>
      <c r="GC161">
        <v>38341</v>
      </c>
      <c r="GD161">
        <v>43809.5</v>
      </c>
      <c r="GE161">
        <v>48729.1</v>
      </c>
      <c r="GF161">
        <v>54973.3</v>
      </c>
      <c r="GG161">
        <v>61487.7</v>
      </c>
      <c r="GH161">
        <v>1.95895</v>
      </c>
      <c r="GI161">
        <v>1.81345</v>
      </c>
      <c r="GJ161">
        <v>0.185773</v>
      </c>
      <c r="GK161">
        <v>0</v>
      </c>
      <c r="GL161">
        <v>32.0044</v>
      </c>
      <c r="GM161">
        <v>999.9</v>
      </c>
      <c r="GN161">
        <v>53.931</v>
      </c>
      <c r="GO161">
        <v>32.76</v>
      </c>
      <c r="GP161">
        <v>29.5911</v>
      </c>
      <c r="GQ161">
        <v>60.2802</v>
      </c>
      <c r="GR161">
        <v>48.0369</v>
      </c>
      <c r="GS161">
        <v>1</v>
      </c>
      <c r="GT161">
        <v>0.118882</v>
      </c>
      <c r="GU161">
        <v>-1.93727</v>
      </c>
      <c r="GV161">
        <v>20.1049</v>
      </c>
      <c r="GW161">
        <v>5.19797</v>
      </c>
      <c r="GX161">
        <v>12.0047</v>
      </c>
      <c r="GY161">
        <v>4.97525</v>
      </c>
      <c r="GZ161">
        <v>3.2938</v>
      </c>
      <c r="HA161">
        <v>9999</v>
      </c>
      <c r="HB161">
        <v>9999</v>
      </c>
      <c r="HC161">
        <v>9999</v>
      </c>
      <c r="HD161">
        <v>999.9</v>
      </c>
      <c r="HE161">
        <v>1.86356</v>
      </c>
      <c r="HF161">
        <v>1.86844</v>
      </c>
      <c r="HG161">
        <v>1.8682</v>
      </c>
      <c r="HH161">
        <v>1.86935</v>
      </c>
      <c r="HI161">
        <v>1.87012</v>
      </c>
      <c r="HJ161">
        <v>1.8662</v>
      </c>
      <c r="HK161">
        <v>1.86725</v>
      </c>
      <c r="HL161">
        <v>1.86861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8.705</v>
      </c>
      <c r="IA161">
        <v>0.6617</v>
      </c>
      <c r="IB161">
        <v>4.00718980108695</v>
      </c>
      <c r="IC161">
        <v>0.0057595372652325</v>
      </c>
      <c r="ID161">
        <v>9.86007892650461e-07</v>
      </c>
      <c r="IE161">
        <v>-6.54605500343952e-10</v>
      </c>
      <c r="IF161">
        <v>0.661683471666172</v>
      </c>
      <c r="IG161">
        <v>0</v>
      </c>
      <c r="IH161">
        <v>0</v>
      </c>
      <c r="II161">
        <v>0</v>
      </c>
      <c r="IJ161">
        <v>-3</v>
      </c>
      <c r="IK161">
        <v>1614</v>
      </c>
      <c r="IL161">
        <v>1</v>
      </c>
      <c r="IM161">
        <v>27</v>
      </c>
      <c r="IN161">
        <v>141.2</v>
      </c>
      <c r="IO161">
        <v>141.3</v>
      </c>
      <c r="IP161">
        <v>1.77734</v>
      </c>
      <c r="IQ161">
        <v>2.62207</v>
      </c>
      <c r="IR161">
        <v>1.54785</v>
      </c>
      <c r="IS161">
        <v>2.30225</v>
      </c>
      <c r="IT161">
        <v>1.34644</v>
      </c>
      <c r="IU161">
        <v>2.40356</v>
      </c>
      <c r="IV161">
        <v>38.5504</v>
      </c>
      <c r="IW161">
        <v>24.0262</v>
      </c>
      <c r="IX161">
        <v>18</v>
      </c>
      <c r="IY161">
        <v>501.729</v>
      </c>
      <c r="IZ161">
        <v>407.268</v>
      </c>
      <c r="JA161">
        <v>34.1528</v>
      </c>
      <c r="JB161">
        <v>28.9341</v>
      </c>
      <c r="JC161">
        <v>29.9999</v>
      </c>
      <c r="JD161">
        <v>28.7217</v>
      </c>
      <c r="JE161">
        <v>28.6414</v>
      </c>
      <c r="JF161">
        <v>35.6281</v>
      </c>
      <c r="JG161">
        <v>0</v>
      </c>
      <c r="JH161">
        <v>100</v>
      </c>
      <c r="JI161">
        <v>34.1478</v>
      </c>
      <c r="JJ161">
        <v>823.436</v>
      </c>
      <c r="JK161">
        <v>30.6832</v>
      </c>
      <c r="JL161">
        <v>101.993</v>
      </c>
      <c r="JM161">
        <v>102.354</v>
      </c>
    </row>
    <row r="162" spans="1:273">
      <c r="A162">
        <v>146</v>
      </c>
      <c r="B162">
        <v>1510790199</v>
      </c>
      <c r="C162">
        <v>1478.40000009537</v>
      </c>
      <c r="D162" t="s">
        <v>703</v>
      </c>
      <c r="E162" t="s">
        <v>704</v>
      </c>
      <c r="F162">
        <v>5</v>
      </c>
      <c r="G162" t="s">
        <v>405</v>
      </c>
      <c r="H162" t="s">
        <v>406</v>
      </c>
      <c r="I162">
        <v>1510790191.5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835.439733491161</v>
      </c>
      <c r="AK162">
        <v>814.959757575757</v>
      </c>
      <c r="AL162">
        <v>3.49475708516948</v>
      </c>
      <c r="AM162">
        <v>64.1108677016949</v>
      </c>
      <c r="AN162">
        <f>(AP162 - AO162 + DI162*1E3/(8.314*(DK162+273.15)) * AR162/DH162 * AQ162) * DH162/(100*CV162) * 1000/(1000 - AP162)</f>
        <v>0</v>
      </c>
      <c r="AO162">
        <v>29.4507882513468</v>
      </c>
      <c r="AP162">
        <v>30.3128775757576</v>
      </c>
      <c r="AQ162">
        <v>-0.0081524790426274</v>
      </c>
      <c r="AR162">
        <v>117.015588663011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2.7</v>
      </c>
      <c r="CW162">
        <v>0.5</v>
      </c>
      <c r="CX162" t="s">
        <v>408</v>
      </c>
      <c r="CY162">
        <v>2</v>
      </c>
      <c r="CZ162" t="b">
        <v>1</v>
      </c>
      <c r="DA162">
        <v>1510790191.5</v>
      </c>
      <c r="DB162">
        <v>766.742185185185</v>
      </c>
      <c r="DC162">
        <v>794.606518518519</v>
      </c>
      <c r="DD162">
        <v>30.3651703703704</v>
      </c>
      <c r="DE162">
        <v>29.4558814814815</v>
      </c>
      <c r="DF162">
        <v>758.087296296296</v>
      </c>
      <c r="DG162">
        <v>29.7034925925926</v>
      </c>
      <c r="DH162">
        <v>500.092148148148</v>
      </c>
      <c r="DI162">
        <v>90.8412592592593</v>
      </c>
      <c r="DJ162">
        <v>0.100026733333333</v>
      </c>
      <c r="DK162">
        <v>34.1247185185185</v>
      </c>
      <c r="DL162">
        <v>35.0112111111111</v>
      </c>
      <c r="DM162">
        <v>999.9</v>
      </c>
      <c r="DN162">
        <v>0</v>
      </c>
      <c r="DO162">
        <v>0</v>
      </c>
      <c r="DP162">
        <v>9990.03888888889</v>
      </c>
      <c r="DQ162">
        <v>0</v>
      </c>
      <c r="DR162">
        <v>3.30984</v>
      </c>
      <c r="DS162">
        <v>-27.8643740740741</v>
      </c>
      <c r="DT162">
        <v>790.753037037037</v>
      </c>
      <c r="DU162">
        <v>818.722592592593</v>
      </c>
      <c r="DV162">
        <v>0.909294888888889</v>
      </c>
      <c r="DW162">
        <v>794.606518518519</v>
      </c>
      <c r="DX162">
        <v>29.4558814814815</v>
      </c>
      <c r="DY162">
        <v>2.75841037037037</v>
      </c>
      <c r="DZ162">
        <v>2.67580777777778</v>
      </c>
      <c r="EA162">
        <v>22.6372777777778</v>
      </c>
      <c r="EB162">
        <v>22.1373</v>
      </c>
      <c r="EC162">
        <v>2000.01518518519</v>
      </c>
      <c r="ED162">
        <v>0.979996111111111</v>
      </c>
      <c r="EE162">
        <v>0.0200040814814815</v>
      </c>
      <c r="EF162">
        <v>0</v>
      </c>
      <c r="EG162">
        <v>2.17454814814815</v>
      </c>
      <c r="EH162">
        <v>0</v>
      </c>
      <c r="EI162">
        <v>5671.44814814815</v>
      </c>
      <c r="EJ162">
        <v>17300.2481481482</v>
      </c>
      <c r="EK162">
        <v>40.25</v>
      </c>
      <c r="EL162">
        <v>40.312</v>
      </c>
      <c r="EM162">
        <v>39.812</v>
      </c>
      <c r="EN162">
        <v>39.125</v>
      </c>
      <c r="EO162">
        <v>40.0045925925926</v>
      </c>
      <c r="EP162">
        <v>1960.00518518519</v>
      </c>
      <c r="EQ162">
        <v>40.01</v>
      </c>
      <c r="ER162">
        <v>0</v>
      </c>
      <c r="ES162">
        <v>1678813802</v>
      </c>
      <c r="ET162">
        <v>0</v>
      </c>
      <c r="EU162">
        <v>2.17392</v>
      </c>
      <c r="EV162">
        <v>-0.84718461079726</v>
      </c>
      <c r="EW162">
        <v>-2.11153847479049</v>
      </c>
      <c r="EX162">
        <v>5671.4268</v>
      </c>
      <c r="EY162">
        <v>15</v>
      </c>
      <c r="EZ162">
        <v>0</v>
      </c>
      <c r="FA162" t="s">
        <v>409</v>
      </c>
      <c r="FB162">
        <v>1510781724.6</v>
      </c>
      <c r="FC162">
        <v>1510781718.6</v>
      </c>
      <c r="FD162">
        <v>0</v>
      </c>
      <c r="FE162">
        <v>0.193</v>
      </c>
      <c r="FF162">
        <v>0.167</v>
      </c>
      <c r="FG162">
        <v>6.707</v>
      </c>
      <c r="FH162">
        <v>0.869</v>
      </c>
      <c r="FI162">
        <v>420</v>
      </c>
      <c r="FJ162">
        <v>32</v>
      </c>
      <c r="FK162">
        <v>0.3</v>
      </c>
      <c r="FL162">
        <v>0.13</v>
      </c>
      <c r="FM162">
        <v>0.927927775</v>
      </c>
      <c r="FN162">
        <v>-0.406046195121951</v>
      </c>
      <c r="FO162">
        <v>0.0390833767965919</v>
      </c>
      <c r="FP162">
        <v>1</v>
      </c>
      <c r="FQ162">
        <v>1</v>
      </c>
      <c r="FR162">
        <v>1</v>
      </c>
      <c r="FS162" t="s">
        <v>410</v>
      </c>
      <c r="FT162">
        <v>2.97135</v>
      </c>
      <c r="FU162">
        <v>2.75375</v>
      </c>
      <c r="FV162">
        <v>0.142771</v>
      </c>
      <c r="FW162">
        <v>0.147203</v>
      </c>
      <c r="FX162">
        <v>0.121148</v>
      </c>
      <c r="FY162">
        <v>0.119852</v>
      </c>
      <c r="FZ162">
        <v>33270.4</v>
      </c>
      <c r="GA162">
        <v>36042.3</v>
      </c>
      <c r="GB162">
        <v>35182.1</v>
      </c>
      <c r="GC162">
        <v>38341.3</v>
      </c>
      <c r="GD162">
        <v>43814.9</v>
      </c>
      <c r="GE162">
        <v>48730.1</v>
      </c>
      <c r="GF162">
        <v>54973.3</v>
      </c>
      <c r="GG162">
        <v>61488.1</v>
      </c>
      <c r="GH162">
        <v>1.959</v>
      </c>
      <c r="GI162">
        <v>1.81365</v>
      </c>
      <c r="GJ162">
        <v>0.185505</v>
      </c>
      <c r="GK162">
        <v>0</v>
      </c>
      <c r="GL162">
        <v>32.0009</v>
      </c>
      <c r="GM162">
        <v>999.9</v>
      </c>
      <c r="GN162">
        <v>53.931</v>
      </c>
      <c r="GO162">
        <v>32.78</v>
      </c>
      <c r="GP162">
        <v>29.6227</v>
      </c>
      <c r="GQ162">
        <v>60.4702</v>
      </c>
      <c r="GR162">
        <v>47.4639</v>
      </c>
      <c r="GS162">
        <v>1</v>
      </c>
      <c r="GT162">
        <v>0.118852</v>
      </c>
      <c r="GU162">
        <v>-1.9693</v>
      </c>
      <c r="GV162">
        <v>20.1045</v>
      </c>
      <c r="GW162">
        <v>5.19752</v>
      </c>
      <c r="GX162">
        <v>12.0044</v>
      </c>
      <c r="GY162">
        <v>4.97505</v>
      </c>
      <c r="GZ162">
        <v>3.29378</v>
      </c>
      <c r="HA162">
        <v>9999</v>
      </c>
      <c r="HB162">
        <v>9999</v>
      </c>
      <c r="HC162">
        <v>9999</v>
      </c>
      <c r="HD162">
        <v>999.9</v>
      </c>
      <c r="HE162">
        <v>1.86356</v>
      </c>
      <c r="HF162">
        <v>1.86844</v>
      </c>
      <c r="HG162">
        <v>1.86819</v>
      </c>
      <c r="HH162">
        <v>1.86935</v>
      </c>
      <c r="HI162">
        <v>1.87012</v>
      </c>
      <c r="HJ162">
        <v>1.86619</v>
      </c>
      <c r="HK162">
        <v>1.86725</v>
      </c>
      <c r="HL162">
        <v>1.86859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8.808</v>
      </c>
      <c r="IA162">
        <v>0.6617</v>
      </c>
      <c r="IB162">
        <v>4.00718980108695</v>
      </c>
      <c r="IC162">
        <v>0.0057595372652325</v>
      </c>
      <c r="ID162">
        <v>9.86007892650461e-07</v>
      </c>
      <c r="IE162">
        <v>-6.54605500343952e-10</v>
      </c>
      <c r="IF162">
        <v>0.661683471666172</v>
      </c>
      <c r="IG162">
        <v>0</v>
      </c>
      <c r="IH162">
        <v>0</v>
      </c>
      <c r="II162">
        <v>0</v>
      </c>
      <c r="IJ162">
        <v>-3</v>
      </c>
      <c r="IK162">
        <v>1614</v>
      </c>
      <c r="IL162">
        <v>1</v>
      </c>
      <c r="IM162">
        <v>27</v>
      </c>
      <c r="IN162">
        <v>141.2</v>
      </c>
      <c r="IO162">
        <v>141.3</v>
      </c>
      <c r="IP162">
        <v>1.8042</v>
      </c>
      <c r="IQ162">
        <v>2.62573</v>
      </c>
      <c r="IR162">
        <v>1.54785</v>
      </c>
      <c r="IS162">
        <v>2.30225</v>
      </c>
      <c r="IT162">
        <v>1.34644</v>
      </c>
      <c r="IU162">
        <v>2.4585</v>
      </c>
      <c r="IV162">
        <v>38.5504</v>
      </c>
      <c r="IW162">
        <v>24.0262</v>
      </c>
      <c r="IX162">
        <v>18</v>
      </c>
      <c r="IY162">
        <v>501.749</v>
      </c>
      <c r="IZ162">
        <v>407.371</v>
      </c>
      <c r="JA162">
        <v>34.1365</v>
      </c>
      <c r="JB162">
        <v>28.931</v>
      </c>
      <c r="JC162">
        <v>29.9999</v>
      </c>
      <c r="JD162">
        <v>28.7202</v>
      </c>
      <c r="JE162">
        <v>28.64</v>
      </c>
      <c r="JF162">
        <v>36.1601</v>
      </c>
      <c r="JG162">
        <v>0</v>
      </c>
      <c r="JH162">
        <v>100</v>
      </c>
      <c r="JI162">
        <v>34.1384</v>
      </c>
      <c r="JJ162">
        <v>836.856</v>
      </c>
      <c r="JK162">
        <v>30.6832</v>
      </c>
      <c r="JL162">
        <v>101.993</v>
      </c>
      <c r="JM162">
        <v>102.354</v>
      </c>
    </row>
    <row r="163" spans="1:273">
      <c r="A163">
        <v>147</v>
      </c>
      <c r="B163">
        <v>1510790204</v>
      </c>
      <c r="C163">
        <v>1483.40000009537</v>
      </c>
      <c r="D163" t="s">
        <v>705</v>
      </c>
      <c r="E163" t="s">
        <v>706</v>
      </c>
      <c r="F163">
        <v>5</v>
      </c>
      <c r="G163" t="s">
        <v>405</v>
      </c>
      <c r="H163" t="s">
        <v>406</v>
      </c>
      <c r="I163">
        <v>1510790196.21429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852.356266444668</v>
      </c>
      <c r="AK163">
        <v>832.288921212121</v>
      </c>
      <c r="AL163">
        <v>3.46253473247406</v>
      </c>
      <c r="AM163">
        <v>64.1108677016949</v>
      </c>
      <c r="AN163">
        <f>(AP163 - AO163 + DI163*1E3/(8.314*(DK163+273.15)) * AR163/DH163 * AQ163) * DH163/(100*CV163) * 1000/(1000 - AP163)</f>
        <v>0</v>
      </c>
      <c r="AO163">
        <v>29.4478115614056</v>
      </c>
      <c r="AP163">
        <v>30.283636969697</v>
      </c>
      <c r="AQ163">
        <v>-0.00582102403562126</v>
      </c>
      <c r="AR163">
        <v>117.015588663011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2.7</v>
      </c>
      <c r="CW163">
        <v>0.5</v>
      </c>
      <c r="CX163" t="s">
        <v>408</v>
      </c>
      <c r="CY163">
        <v>2</v>
      </c>
      <c r="CZ163" t="b">
        <v>1</v>
      </c>
      <c r="DA163">
        <v>1510790196.21429</v>
      </c>
      <c r="DB163">
        <v>782.564214285714</v>
      </c>
      <c r="DC163">
        <v>810.337035714285</v>
      </c>
      <c r="DD163">
        <v>30.33135</v>
      </c>
      <c r="DE163">
        <v>29.4524178571429</v>
      </c>
      <c r="DF163">
        <v>773.813214285714</v>
      </c>
      <c r="DG163">
        <v>29.669675</v>
      </c>
      <c r="DH163">
        <v>500.086678571429</v>
      </c>
      <c r="DI163">
        <v>90.8409107142857</v>
      </c>
      <c r="DJ163">
        <v>0.100026903571429</v>
      </c>
      <c r="DK163">
        <v>34.1224</v>
      </c>
      <c r="DL163">
        <v>35.0051857142857</v>
      </c>
      <c r="DM163">
        <v>999.9</v>
      </c>
      <c r="DN163">
        <v>0</v>
      </c>
      <c r="DO163">
        <v>0</v>
      </c>
      <c r="DP163">
        <v>9990.17321428572</v>
      </c>
      <c r="DQ163">
        <v>0</v>
      </c>
      <c r="DR163">
        <v>3.30984</v>
      </c>
      <c r="DS163">
        <v>-27.7728178571429</v>
      </c>
      <c r="DT163">
        <v>807.042321428572</v>
      </c>
      <c r="DU163">
        <v>834.927535714286</v>
      </c>
      <c r="DV163">
        <v>0.878944607142857</v>
      </c>
      <c r="DW163">
        <v>810.337035714285</v>
      </c>
      <c r="DX163">
        <v>29.4524178571429</v>
      </c>
      <c r="DY163">
        <v>2.75532821428571</v>
      </c>
      <c r="DZ163">
        <v>2.67548214285714</v>
      </c>
      <c r="EA163">
        <v>22.6188571428571</v>
      </c>
      <c r="EB163">
        <v>22.1353142857143</v>
      </c>
      <c r="EC163">
        <v>2000.01571428571</v>
      </c>
      <c r="ED163">
        <v>0.979996107142857</v>
      </c>
      <c r="EE163">
        <v>0.0200040857142857</v>
      </c>
      <c r="EF163">
        <v>0</v>
      </c>
      <c r="EG163">
        <v>2.20119285714286</v>
      </c>
      <c r="EH163">
        <v>0</v>
      </c>
      <c r="EI163">
        <v>5671.35928571429</v>
      </c>
      <c r="EJ163">
        <v>17300.25</v>
      </c>
      <c r="EK163">
        <v>40.25</v>
      </c>
      <c r="EL163">
        <v>40.312</v>
      </c>
      <c r="EM163">
        <v>39.812</v>
      </c>
      <c r="EN163">
        <v>39.125</v>
      </c>
      <c r="EO163">
        <v>40.0044285714286</v>
      </c>
      <c r="EP163">
        <v>1960.00571428571</v>
      </c>
      <c r="EQ163">
        <v>40.01</v>
      </c>
      <c r="ER163">
        <v>0</v>
      </c>
      <c r="ES163">
        <v>1678813807.4</v>
      </c>
      <c r="ET163">
        <v>0</v>
      </c>
      <c r="EU163">
        <v>2.21026538461538</v>
      </c>
      <c r="EV163">
        <v>-0.162013679410551</v>
      </c>
      <c r="EW163">
        <v>-1.77367524094157</v>
      </c>
      <c r="EX163">
        <v>5671.26</v>
      </c>
      <c r="EY163">
        <v>15</v>
      </c>
      <c r="EZ163">
        <v>0</v>
      </c>
      <c r="FA163" t="s">
        <v>409</v>
      </c>
      <c r="FB163">
        <v>1510781724.6</v>
      </c>
      <c r="FC163">
        <v>1510781718.6</v>
      </c>
      <c r="FD163">
        <v>0</v>
      </c>
      <c r="FE163">
        <v>0.193</v>
      </c>
      <c r="FF163">
        <v>0.167</v>
      </c>
      <c r="FG163">
        <v>6.707</v>
      </c>
      <c r="FH163">
        <v>0.869</v>
      </c>
      <c r="FI163">
        <v>420</v>
      </c>
      <c r="FJ163">
        <v>32</v>
      </c>
      <c r="FK163">
        <v>0.3</v>
      </c>
      <c r="FL163">
        <v>0.13</v>
      </c>
      <c r="FM163">
        <v>0.901779</v>
      </c>
      <c r="FN163">
        <v>-0.390719099437146</v>
      </c>
      <c r="FO163">
        <v>0.037635750278824</v>
      </c>
      <c r="FP163">
        <v>1</v>
      </c>
      <c r="FQ163">
        <v>1</v>
      </c>
      <c r="FR163">
        <v>1</v>
      </c>
      <c r="FS163" t="s">
        <v>410</v>
      </c>
      <c r="FT163">
        <v>2.97121</v>
      </c>
      <c r="FU163">
        <v>2.75379</v>
      </c>
      <c r="FV163">
        <v>0.144797</v>
      </c>
      <c r="FW163">
        <v>0.149181</v>
      </c>
      <c r="FX163">
        <v>0.121063</v>
      </c>
      <c r="FY163">
        <v>0.119847</v>
      </c>
      <c r="FZ163">
        <v>33192</v>
      </c>
      <c r="GA163">
        <v>35958.9</v>
      </c>
      <c r="GB163">
        <v>35182.3</v>
      </c>
      <c r="GC163">
        <v>38341.5</v>
      </c>
      <c r="GD163">
        <v>43819.8</v>
      </c>
      <c r="GE163">
        <v>48730.8</v>
      </c>
      <c r="GF163">
        <v>54974.1</v>
      </c>
      <c r="GG163">
        <v>61488.4</v>
      </c>
      <c r="GH163">
        <v>1.95882</v>
      </c>
      <c r="GI163">
        <v>1.81338</v>
      </c>
      <c r="GJ163">
        <v>0.185221</v>
      </c>
      <c r="GK163">
        <v>0</v>
      </c>
      <c r="GL163">
        <v>31.9962</v>
      </c>
      <c r="GM163">
        <v>999.9</v>
      </c>
      <c r="GN163">
        <v>53.931</v>
      </c>
      <c r="GO163">
        <v>32.76</v>
      </c>
      <c r="GP163">
        <v>29.591</v>
      </c>
      <c r="GQ163">
        <v>60.5402</v>
      </c>
      <c r="GR163">
        <v>48.097</v>
      </c>
      <c r="GS163">
        <v>1</v>
      </c>
      <c r="GT163">
        <v>0.118321</v>
      </c>
      <c r="GU163">
        <v>-2.00751</v>
      </c>
      <c r="GV163">
        <v>20.1039</v>
      </c>
      <c r="GW163">
        <v>5.19752</v>
      </c>
      <c r="GX163">
        <v>12.004</v>
      </c>
      <c r="GY163">
        <v>4.9753</v>
      </c>
      <c r="GZ163">
        <v>3.29385</v>
      </c>
      <c r="HA163">
        <v>9999</v>
      </c>
      <c r="HB163">
        <v>9999</v>
      </c>
      <c r="HC163">
        <v>9999</v>
      </c>
      <c r="HD163">
        <v>999.9</v>
      </c>
      <c r="HE163">
        <v>1.86357</v>
      </c>
      <c r="HF163">
        <v>1.86844</v>
      </c>
      <c r="HG163">
        <v>1.86818</v>
      </c>
      <c r="HH163">
        <v>1.86935</v>
      </c>
      <c r="HI163">
        <v>1.87012</v>
      </c>
      <c r="HJ163">
        <v>1.86618</v>
      </c>
      <c r="HK163">
        <v>1.86724</v>
      </c>
      <c r="HL163">
        <v>1.86859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8.91</v>
      </c>
      <c r="IA163">
        <v>0.6617</v>
      </c>
      <c r="IB163">
        <v>4.00718980108695</v>
      </c>
      <c r="IC163">
        <v>0.0057595372652325</v>
      </c>
      <c r="ID163">
        <v>9.86007892650461e-07</v>
      </c>
      <c r="IE163">
        <v>-6.54605500343952e-10</v>
      </c>
      <c r="IF163">
        <v>0.661683471666172</v>
      </c>
      <c r="IG163">
        <v>0</v>
      </c>
      <c r="IH163">
        <v>0</v>
      </c>
      <c r="II163">
        <v>0</v>
      </c>
      <c r="IJ163">
        <v>-3</v>
      </c>
      <c r="IK163">
        <v>1614</v>
      </c>
      <c r="IL163">
        <v>1</v>
      </c>
      <c r="IM163">
        <v>27</v>
      </c>
      <c r="IN163">
        <v>141.3</v>
      </c>
      <c r="IO163">
        <v>141.4</v>
      </c>
      <c r="IP163">
        <v>1.82983</v>
      </c>
      <c r="IQ163">
        <v>2.62329</v>
      </c>
      <c r="IR163">
        <v>1.54785</v>
      </c>
      <c r="IS163">
        <v>2.30225</v>
      </c>
      <c r="IT163">
        <v>1.34644</v>
      </c>
      <c r="IU163">
        <v>2.35596</v>
      </c>
      <c r="IV163">
        <v>38.5259</v>
      </c>
      <c r="IW163">
        <v>24.0175</v>
      </c>
      <c r="IX163">
        <v>18</v>
      </c>
      <c r="IY163">
        <v>501.611</v>
      </c>
      <c r="IZ163">
        <v>407.208</v>
      </c>
      <c r="JA163">
        <v>34.1298</v>
      </c>
      <c r="JB163">
        <v>28.9278</v>
      </c>
      <c r="JC163">
        <v>29.9997</v>
      </c>
      <c r="JD163">
        <v>28.7178</v>
      </c>
      <c r="JE163">
        <v>28.639</v>
      </c>
      <c r="JF163">
        <v>36.7595</v>
      </c>
      <c r="JG163">
        <v>0</v>
      </c>
      <c r="JH163">
        <v>100</v>
      </c>
      <c r="JI163">
        <v>34.1356</v>
      </c>
      <c r="JJ163">
        <v>857.206</v>
      </c>
      <c r="JK163">
        <v>30.6832</v>
      </c>
      <c r="JL163">
        <v>101.994</v>
      </c>
      <c r="JM163">
        <v>102.355</v>
      </c>
    </row>
    <row r="164" spans="1:273">
      <c r="A164">
        <v>148</v>
      </c>
      <c r="B164">
        <v>1510790209</v>
      </c>
      <c r="C164">
        <v>1488.40000009537</v>
      </c>
      <c r="D164" t="s">
        <v>707</v>
      </c>
      <c r="E164" t="s">
        <v>708</v>
      </c>
      <c r="F164">
        <v>5</v>
      </c>
      <c r="G164" t="s">
        <v>405</v>
      </c>
      <c r="H164" t="s">
        <v>406</v>
      </c>
      <c r="I164">
        <v>1510790201.5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869.6275304584</v>
      </c>
      <c r="AK164">
        <v>849.533448484849</v>
      </c>
      <c r="AL164">
        <v>3.42676223043744</v>
      </c>
      <c r="AM164">
        <v>64.1108677016949</v>
      </c>
      <c r="AN164">
        <f>(AP164 - AO164 + DI164*1E3/(8.314*(DK164+273.15)) * AR164/DH164 * AQ164) * DH164/(100*CV164) * 1000/(1000 - AP164)</f>
        <v>0</v>
      </c>
      <c r="AO164">
        <v>29.4462604308454</v>
      </c>
      <c r="AP164">
        <v>30.2545709090909</v>
      </c>
      <c r="AQ164">
        <v>-0.0060116790148791</v>
      </c>
      <c r="AR164">
        <v>117.015588663011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2.7</v>
      </c>
      <c r="CW164">
        <v>0.5</v>
      </c>
      <c r="CX164" t="s">
        <v>408</v>
      </c>
      <c r="CY164">
        <v>2</v>
      </c>
      <c r="CZ164" t="b">
        <v>1</v>
      </c>
      <c r="DA164">
        <v>1510790201.5</v>
      </c>
      <c r="DB164">
        <v>800.338518518519</v>
      </c>
      <c r="DC164">
        <v>828.067037037037</v>
      </c>
      <c r="DD164">
        <v>30.2967814814815</v>
      </c>
      <c r="DE164">
        <v>29.4490333333333</v>
      </c>
      <c r="DF164">
        <v>791.479777777778</v>
      </c>
      <c r="DG164">
        <v>29.6351</v>
      </c>
      <c r="DH164">
        <v>500.081925925926</v>
      </c>
      <c r="DI164">
        <v>90.8403370370371</v>
      </c>
      <c r="DJ164">
        <v>0.0999921444444445</v>
      </c>
      <c r="DK164">
        <v>34.1197888888889</v>
      </c>
      <c r="DL164">
        <v>35.0019666666667</v>
      </c>
      <c r="DM164">
        <v>999.9</v>
      </c>
      <c r="DN164">
        <v>0</v>
      </c>
      <c r="DO164">
        <v>0</v>
      </c>
      <c r="DP164">
        <v>9994.55851851852</v>
      </c>
      <c r="DQ164">
        <v>0</v>
      </c>
      <c r="DR164">
        <v>3.30984</v>
      </c>
      <c r="DS164">
        <v>-27.7284925925926</v>
      </c>
      <c r="DT164">
        <v>825.343222222222</v>
      </c>
      <c r="DU164">
        <v>853.192592592593</v>
      </c>
      <c r="DV164">
        <v>0.847755037037037</v>
      </c>
      <c r="DW164">
        <v>828.067037037037</v>
      </c>
      <c r="DX164">
        <v>29.4490333333333</v>
      </c>
      <c r="DY164">
        <v>2.75217</v>
      </c>
      <c r="DZ164">
        <v>2.67515814814815</v>
      </c>
      <c r="EA164">
        <v>22.599962962963</v>
      </c>
      <c r="EB164">
        <v>22.1333259259259</v>
      </c>
      <c r="EC164">
        <v>2000.01296296296</v>
      </c>
      <c r="ED164">
        <v>0.979996</v>
      </c>
      <c r="EE164">
        <v>0.0200042</v>
      </c>
      <c r="EF164">
        <v>0</v>
      </c>
      <c r="EG164">
        <v>2.19964814814815</v>
      </c>
      <c r="EH164">
        <v>0</v>
      </c>
      <c r="EI164">
        <v>5671.2237037037</v>
      </c>
      <c r="EJ164">
        <v>17300.2296296296</v>
      </c>
      <c r="EK164">
        <v>40.25</v>
      </c>
      <c r="EL164">
        <v>40.312</v>
      </c>
      <c r="EM164">
        <v>39.812</v>
      </c>
      <c r="EN164">
        <v>39.125</v>
      </c>
      <c r="EO164">
        <v>40</v>
      </c>
      <c r="EP164">
        <v>1960.00296296296</v>
      </c>
      <c r="EQ164">
        <v>40.01</v>
      </c>
      <c r="ER164">
        <v>0</v>
      </c>
      <c r="ES164">
        <v>1678813812.2</v>
      </c>
      <c r="ET164">
        <v>0</v>
      </c>
      <c r="EU164">
        <v>2.19255384615385</v>
      </c>
      <c r="EV164">
        <v>1.159774349418</v>
      </c>
      <c r="EW164">
        <v>0.57572647896713</v>
      </c>
      <c r="EX164">
        <v>5671.21846153846</v>
      </c>
      <c r="EY164">
        <v>15</v>
      </c>
      <c r="EZ164">
        <v>0</v>
      </c>
      <c r="FA164" t="s">
        <v>409</v>
      </c>
      <c r="FB164">
        <v>1510781724.6</v>
      </c>
      <c r="FC164">
        <v>1510781718.6</v>
      </c>
      <c r="FD164">
        <v>0</v>
      </c>
      <c r="FE164">
        <v>0.193</v>
      </c>
      <c r="FF164">
        <v>0.167</v>
      </c>
      <c r="FG164">
        <v>6.707</v>
      </c>
      <c r="FH164">
        <v>0.869</v>
      </c>
      <c r="FI164">
        <v>420</v>
      </c>
      <c r="FJ164">
        <v>32</v>
      </c>
      <c r="FK164">
        <v>0.3</v>
      </c>
      <c r="FL164">
        <v>0.13</v>
      </c>
      <c r="FM164">
        <v>0.870181025</v>
      </c>
      <c r="FN164">
        <v>-0.359058045028143</v>
      </c>
      <c r="FO164">
        <v>0.034565111330276</v>
      </c>
      <c r="FP164">
        <v>1</v>
      </c>
      <c r="FQ164">
        <v>1</v>
      </c>
      <c r="FR164">
        <v>1</v>
      </c>
      <c r="FS164" t="s">
        <v>410</v>
      </c>
      <c r="FT164">
        <v>2.97105</v>
      </c>
      <c r="FU164">
        <v>2.75395</v>
      </c>
      <c r="FV164">
        <v>0.146787</v>
      </c>
      <c r="FW164">
        <v>0.151055</v>
      </c>
      <c r="FX164">
        <v>0.120983</v>
      </c>
      <c r="FY164">
        <v>0.119842</v>
      </c>
      <c r="FZ164">
        <v>33115.2</v>
      </c>
      <c r="GA164">
        <v>35880.2</v>
      </c>
      <c r="GB164">
        <v>35182.7</v>
      </c>
      <c r="GC164">
        <v>38342</v>
      </c>
      <c r="GD164">
        <v>43824.3</v>
      </c>
      <c r="GE164">
        <v>48731.6</v>
      </c>
      <c r="GF164">
        <v>54974.6</v>
      </c>
      <c r="GG164">
        <v>61489</v>
      </c>
      <c r="GH164">
        <v>1.95877</v>
      </c>
      <c r="GI164">
        <v>1.81385</v>
      </c>
      <c r="GJ164">
        <v>0.186764</v>
      </c>
      <c r="GK164">
        <v>0</v>
      </c>
      <c r="GL164">
        <v>31.9939</v>
      </c>
      <c r="GM164">
        <v>999.9</v>
      </c>
      <c r="GN164">
        <v>53.931</v>
      </c>
      <c r="GO164">
        <v>32.76</v>
      </c>
      <c r="GP164">
        <v>29.5924</v>
      </c>
      <c r="GQ164">
        <v>60.5802</v>
      </c>
      <c r="GR164">
        <v>47.5921</v>
      </c>
      <c r="GS164">
        <v>1</v>
      </c>
      <c r="GT164">
        <v>0.118283</v>
      </c>
      <c r="GU164">
        <v>-2.21338</v>
      </c>
      <c r="GV164">
        <v>20.1015</v>
      </c>
      <c r="GW164">
        <v>5.19797</v>
      </c>
      <c r="GX164">
        <v>12.0046</v>
      </c>
      <c r="GY164">
        <v>4.97515</v>
      </c>
      <c r="GZ164">
        <v>3.29388</v>
      </c>
      <c r="HA164">
        <v>9999</v>
      </c>
      <c r="HB164">
        <v>9999</v>
      </c>
      <c r="HC164">
        <v>9999</v>
      </c>
      <c r="HD164">
        <v>999.9</v>
      </c>
      <c r="HE164">
        <v>1.86357</v>
      </c>
      <c r="HF164">
        <v>1.86845</v>
      </c>
      <c r="HG164">
        <v>1.86818</v>
      </c>
      <c r="HH164">
        <v>1.86935</v>
      </c>
      <c r="HI164">
        <v>1.87013</v>
      </c>
      <c r="HJ164">
        <v>1.86616</v>
      </c>
      <c r="HK164">
        <v>1.86722</v>
      </c>
      <c r="HL164">
        <v>1.86859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9.01</v>
      </c>
      <c r="IA164">
        <v>0.6617</v>
      </c>
      <c r="IB164">
        <v>4.00718980108695</v>
      </c>
      <c r="IC164">
        <v>0.0057595372652325</v>
      </c>
      <c r="ID164">
        <v>9.86007892650461e-07</v>
      </c>
      <c r="IE164">
        <v>-6.54605500343952e-10</v>
      </c>
      <c r="IF164">
        <v>0.661683471666172</v>
      </c>
      <c r="IG164">
        <v>0</v>
      </c>
      <c r="IH164">
        <v>0</v>
      </c>
      <c r="II164">
        <v>0</v>
      </c>
      <c r="IJ164">
        <v>-3</v>
      </c>
      <c r="IK164">
        <v>1614</v>
      </c>
      <c r="IL164">
        <v>1</v>
      </c>
      <c r="IM164">
        <v>27</v>
      </c>
      <c r="IN164">
        <v>141.4</v>
      </c>
      <c r="IO164">
        <v>141.5</v>
      </c>
      <c r="IP164">
        <v>1.86157</v>
      </c>
      <c r="IQ164">
        <v>2.61475</v>
      </c>
      <c r="IR164">
        <v>1.54785</v>
      </c>
      <c r="IS164">
        <v>2.30225</v>
      </c>
      <c r="IT164">
        <v>1.34644</v>
      </c>
      <c r="IU164">
        <v>2.48535</v>
      </c>
      <c r="IV164">
        <v>38.5504</v>
      </c>
      <c r="IW164">
        <v>24.0262</v>
      </c>
      <c r="IX164">
        <v>18</v>
      </c>
      <c r="IY164">
        <v>501.564</v>
      </c>
      <c r="IZ164">
        <v>407.46</v>
      </c>
      <c r="JA164">
        <v>34.1468</v>
      </c>
      <c r="JB164">
        <v>28.9242</v>
      </c>
      <c r="JC164">
        <v>29.9999</v>
      </c>
      <c r="JD164">
        <v>28.7162</v>
      </c>
      <c r="JE164">
        <v>28.6366</v>
      </c>
      <c r="JF164">
        <v>37.3071</v>
      </c>
      <c r="JG164">
        <v>0</v>
      </c>
      <c r="JH164">
        <v>100</v>
      </c>
      <c r="JI164">
        <v>34.1803</v>
      </c>
      <c r="JJ164">
        <v>870.711</v>
      </c>
      <c r="JK164">
        <v>30.6832</v>
      </c>
      <c r="JL164">
        <v>101.995</v>
      </c>
      <c r="JM164">
        <v>102.356</v>
      </c>
    </row>
    <row r="165" spans="1:273">
      <c r="A165">
        <v>149</v>
      </c>
      <c r="B165">
        <v>1510790214</v>
      </c>
      <c r="C165">
        <v>1493.40000009537</v>
      </c>
      <c r="D165" t="s">
        <v>709</v>
      </c>
      <c r="E165" t="s">
        <v>710</v>
      </c>
      <c r="F165">
        <v>5</v>
      </c>
      <c r="G165" t="s">
        <v>405</v>
      </c>
      <c r="H165" t="s">
        <v>406</v>
      </c>
      <c r="I165">
        <v>1510790206.21429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886.15966450848</v>
      </c>
      <c r="AK165">
        <v>866.375715151515</v>
      </c>
      <c r="AL165">
        <v>3.37106749183666</v>
      </c>
      <c r="AM165">
        <v>64.1108677016949</v>
      </c>
      <c r="AN165">
        <f>(AP165 - AO165 + DI165*1E3/(8.314*(DK165+273.15)) * AR165/DH165 * AQ165) * DH165/(100*CV165) * 1000/(1000 - AP165)</f>
        <v>0</v>
      </c>
      <c r="AO165">
        <v>29.4465669188085</v>
      </c>
      <c r="AP165">
        <v>30.2285521212121</v>
      </c>
      <c r="AQ165">
        <v>-0.00546007861134856</v>
      </c>
      <c r="AR165">
        <v>117.015588663011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2.7</v>
      </c>
      <c r="CW165">
        <v>0.5</v>
      </c>
      <c r="CX165" t="s">
        <v>408</v>
      </c>
      <c r="CY165">
        <v>2</v>
      </c>
      <c r="CZ165" t="b">
        <v>1</v>
      </c>
      <c r="DA165">
        <v>1510790206.21429</v>
      </c>
      <c r="DB165">
        <v>816.107464285714</v>
      </c>
      <c r="DC165">
        <v>843.516428571429</v>
      </c>
      <c r="DD165">
        <v>30.2685785714286</v>
      </c>
      <c r="DE165">
        <v>29.4473071428571</v>
      </c>
      <c r="DF165">
        <v>807.153357142857</v>
      </c>
      <c r="DG165">
        <v>29.6068964285714</v>
      </c>
      <c r="DH165">
        <v>500.082785714286</v>
      </c>
      <c r="DI165">
        <v>90.8397964285714</v>
      </c>
      <c r="DJ165">
        <v>0.099966325</v>
      </c>
      <c r="DK165">
        <v>34.1169821428571</v>
      </c>
      <c r="DL165">
        <v>35.0038</v>
      </c>
      <c r="DM165">
        <v>999.9</v>
      </c>
      <c r="DN165">
        <v>0</v>
      </c>
      <c r="DO165">
        <v>0</v>
      </c>
      <c r="DP165">
        <v>10001.0928571429</v>
      </c>
      <c r="DQ165">
        <v>0</v>
      </c>
      <c r="DR165">
        <v>3.30984</v>
      </c>
      <c r="DS165">
        <v>-27.4089464285714</v>
      </c>
      <c r="DT165">
        <v>841.580321428571</v>
      </c>
      <c r="DU165">
        <v>869.109214285714</v>
      </c>
      <c r="DV165">
        <v>0.821271035714286</v>
      </c>
      <c r="DW165">
        <v>843.516428571429</v>
      </c>
      <c r="DX165">
        <v>29.4473071428571</v>
      </c>
      <c r="DY165">
        <v>2.74959142857143</v>
      </c>
      <c r="DZ165">
        <v>2.67498607142857</v>
      </c>
      <c r="EA165">
        <v>22.584525</v>
      </c>
      <c r="EB165">
        <v>22.1322785714286</v>
      </c>
      <c r="EC165">
        <v>2000.01607142857</v>
      </c>
      <c r="ED165">
        <v>0.979996</v>
      </c>
      <c r="EE165">
        <v>0.0200042</v>
      </c>
      <c r="EF165">
        <v>0</v>
      </c>
      <c r="EG165">
        <v>2.21543571428571</v>
      </c>
      <c r="EH165">
        <v>0</v>
      </c>
      <c r="EI165">
        <v>5671.36464285714</v>
      </c>
      <c r="EJ165">
        <v>17300.2642857143</v>
      </c>
      <c r="EK165">
        <v>40.2455</v>
      </c>
      <c r="EL165">
        <v>40.312</v>
      </c>
      <c r="EM165">
        <v>39.8053571428571</v>
      </c>
      <c r="EN165">
        <v>39.125</v>
      </c>
      <c r="EO165">
        <v>40</v>
      </c>
      <c r="EP165">
        <v>1960.00607142857</v>
      </c>
      <c r="EQ165">
        <v>40.01</v>
      </c>
      <c r="ER165">
        <v>0</v>
      </c>
      <c r="ES165">
        <v>1678813817</v>
      </c>
      <c r="ET165">
        <v>0</v>
      </c>
      <c r="EU165">
        <v>2.2215</v>
      </c>
      <c r="EV165">
        <v>-0.27614359251347</v>
      </c>
      <c r="EW165">
        <v>2.17914529056412</v>
      </c>
      <c r="EX165">
        <v>5671.35923076923</v>
      </c>
      <c r="EY165">
        <v>15</v>
      </c>
      <c r="EZ165">
        <v>0</v>
      </c>
      <c r="FA165" t="s">
        <v>409</v>
      </c>
      <c r="FB165">
        <v>1510781724.6</v>
      </c>
      <c r="FC165">
        <v>1510781718.6</v>
      </c>
      <c r="FD165">
        <v>0</v>
      </c>
      <c r="FE165">
        <v>0.193</v>
      </c>
      <c r="FF165">
        <v>0.167</v>
      </c>
      <c r="FG165">
        <v>6.707</v>
      </c>
      <c r="FH165">
        <v>0.869</v>
      </c>
      <c r="FI165">
        <v>420</v>
      </c>
      <c r="FJ165">
        <v>32</v>
      </c>
      <c r="FK165">
        <v>0.3</v>
      </c>
      <c r="FL165">
        <v>0.13</v>
      </c>
      <c r="FM165">
        <v>0.835311125</v>
      </c>
      <c r="FN165">
        <v>-0.337431883677299</v>
      </c>
      <c r="FO165">
        <v>0.0324788526838522</v>
      </c>
      <c r="FP165">
        <v>1</v>
      </c>
      <c r="FQ165">
        <v>1</v>
      </c>
      <c r="FR165">
        <v>1</v>
      </c>
      <c r="FS165" t="s">
        <v>410</v>
      </c>
      <c r="FT165">
        <v>2.97123</v>
      </c>
      <c r="FU165">
        <v>2.7539</v>
      </c>
      <c r="FV165">
        <v>0.148716</v>
      </c>
      <c r="FW165">
        <v>0.152904</v>
      </c>
      <c r="FX165">
        <v>0.120913</v>
      </c>
      <c r="FY165">
        <v>0.119842</v>
      </c>
      <c r="FZ165">
        <v>33040.7</v>
      </c>
      <c r="GA165">
        <v>35802.1</v>
      </c>
      <c r="GB165">
        <v>35183.1</v>
      </c>
      <c r="GC165">
        <v>38342</v>
      </c>
      <c r="GD165">
        <v>43828.4</v>
      </c>
      <c r="GE165">
        <v>48731.9</v>
      </c>
      <c r="GF165">
        <v>54975.3</v>
      </c>
      <c r="GG165">
        <v>61489.4</v>
      </c>
      <c r="GH165">
        <v>1.95893</v>
      </c>
      <c r="GI165">
        <v>1.81383</v>
      </c>
      <c r="GJ165">
        <v>0.186011</v>
      </c>
      <c r="GK165">
        <v>0</v>
      </c>
      <c r="GL165">
        <v>31.9935</v>
      </c>
      <c r="GM165">
        <v>999.9</v>
      </c>
      <c r="GN165">
        <v>53.907</v>
      </c>
      <c r="GO165">
        <v>32.78</v>
      </c>
      <c r="GP165">
        <v>29.6122</v>
      </c>
      <c r="GQ165">
        <v>60.0502</v>
      </c>
      <c r="GR165">
        <v>48.0208</v>
      </c>
      <c r="GS165">
        <v>1</v>
      </c>
      <c r="GT165">
        <v>0.117894</v>
      </c>
      <c r="GU165">
        <v>-2.06867</v>
      </c>
      <c r="GV165">
        <v>20.1031</v>
      </c>
      <c r="GW165">
        <v>5.19722</v>
      </c>
      <c r="GX165">
        <v>12.0041</v>
      </c>
      <c r="GY165">
        <v>4.975</v>
      </c>
      <c r="GZ165">
        <v>3.29373</v>
      </c>
      <c r="HA165">
        <v>9999</v>
      </c>
      <c r="HB165">
        <v>9999</v>
      </c>
      <c r="HC165">
        <v>9999</v>
      </c>
      <c r="HD165">
        <v>999.9</v>
      </c>
      <c r="HE165">
        <v>1.86356</v>
      </c>
      <c r="HF165">
        <v>1.86844</v>
      </c>
      <c r="HG165">
        <v>1.86819</v>
      </c>
      <c r="HH165">
        <v>1.86935</v>
      </c>
      <c r="HI165">
        <v>1.87012</v>
      </c>
      <c r="HJ165">
        <v>1.86618</v>
      </c>
      <c r="HK165">
        <v>1.86727</v>
      </c>
      <c r="HL165">
        <v>1.86859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9.109</v>
      </c>
      <c r="IA165">
        <v>0.6617</v>
      </c>
      <c r="IB165">
        <v>4.00718980108695</v>
      </c>
      <c r="IC165">
        <v>0.0057595372652325</v>
      </c>
      <c r="ID165">
        <v>9.86007892650461e-07</v>
      </c>
      <c r="IE165">
        <v>-6.54605500343952e-10</v>
      </c>
      <c r="IF165">
        <v>0.661683471666172</v>
      </c>
      <c r="IG165">
        <v>0</v>
      </c>
      <c r="IH165">
        <v>0</v>
      </c>
      <c r="II165">
        <v>0</v>
      </c>
      <c r="IJ165">
        <v>-3</v>
      </c>
      <c r="IK165">
        <v>1614</v>
      </c>
      <c r="IL165">
        <v>1</v>
      </c>
      <c r="IM165">
        <v>27</v>
      </c>
      <c r="IN165">
        <v>141.5</v>
      </c>
      <c r="IO165">
        <v>141.6</v>
      </c>
      <c r="IP165">
        <v>1.88843</v>
      </c>
      <c r="IQ165">
        <v>2.62939</v>
      </c>
      <c r="IR165">
        <v>1.54785</v>
      </c>
      <c r="IS165">
        <v>2.30225</v>
      </c>
      <c r="IT165">
        <v>1.34644</v>
      </c>
      <c r="IU165">
        <v>2.36328</v>
      </c>
      <c r="IV165">
        <v>38.5504</v>
      </c>
      <c r="IW165">
        <v>24.0175</v>
      </c>
      <c r="IX165">
        <v>18</v>
      </c>
      <c r="IY165">
        <v>501.653</v>
      </c>
      <c r="IZ165">
        <v>407.44</v>
      </c>
      <c r="JA165">
        <v>34.1772</v>
      </c>
      <c r="JB165">
        <v>28.9204</v>
      </c>
      <c r="JC165">
        <v>29.9998</v>
      </c>
      <c r="JD165">
        <v>28.7149</v>
      </c>
      <c r="JE165">
        <v>28.6357</v>
      </c>
      <c r="JF165">
        <v>37.9214</v>
      </c>
      <c r="JG165">
        <v>0</v>
      </c>
      <c r="JH165">
        <v>100</v>
      </c>
      <c r="JI165">
        <v>34.169</v>
      </c>
      <c r="JJ165">
        <v>890.893</v>
      </c>
      <c r="JK165">
        <v>30.6832</v>
      </c>
      <c r="JL165">
        <v>101.996</v>
      </c>
      <c r="JM165">
        <v>102.356</v>
      </c>
    </row>
    <row r="166" spans="1:273">
      <c r="A166">
        <v>150</v>
      </c>
      <c r="B166">
        <v>1510790219</v>
      </c>
      <c r="C166">
        <v>1498.40000009537</v>
      </c>
      <c r="D166" t="s">
        <v>711</v>
      </c>
      <c r="E166" t="s">
        <v>712</v>
      </c>
      <c r="F166">
        <v>5</v>
      </c>
      <c r="G166" t="s">
        <v>405</v>
      </c>
      <c r="H166" t="s">
        <v>406</v>
      </c>
      <c r="I166">
        <v>1510790211.5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903.030725619925</v>
      </c>
      <c r="AK166">
        <v>883.224842424242</v>
      </c>
      <c r="AL166">
        <v>3.41038569166852</v>
      </c>
      <c r="AM166">
        <v>64.1108677016949</v>
      </c>
      <c r="AN166">
        <f>(AP166 - AO166 + DI166*1E3/(8.314*(DK166+273.15)) * AR166/DH166 * AQ166) * DH166/(100*CV166) * 1000/(1000 - AP166)</f>
        <v>0</v>
      </c>
      <c r="AO166">
        <v>29.441954245699</v>
      </c>
      <c r="AP166">
        <v>30.2036793939394</v>
      </c>
      <c r="AQ166">
        <v>-0.00540643013659728</v>
      </c>
      <c r="AR166">
        <v>117.015588663011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2.7</v>
      </c>
      <c r="CW166">
        <v>0.5</v>
      </c>
      <c r="CX166" t="s">
        <v>408</v>
      </c>
      <c r="CY166">
        <v>2</v>
      </c>
      <c r="CZ166" t="b">
        <v>1</v>
      </c>
      <c r="DA166">
        <v>1510790211.5</v>
      </c>
      <c r="DB166">
        <v>833.57737037037</v>
      </c>
      <c r="DC166">
        <v>860.858259259259</v>
      </c>
      <c r="DD166">
        <v>30.2398518518519</v>
      </c>
      <c r="DE166">
        <v>29.4454777777778</v>
      </c>
      <c r="DF166">
        <v>824.518</v>
      </c>
      <c r="DG166">
        <v>29.578162962963</v>
      </c>
      <c r="DH166">
        <v>500.098407407407</v>
      </c>
      <c r="DI166">
        <v>90.8396703703704</v>
      </c>
      <c r="DJ166">
        <v>0.0999730777777778</v>
      </c>
      <c r="DK166">
        <v>34.1149740740741</v>
      </c>
      <c r="DL166">
        <v>35.0058259259259</v>
      </c>
      <c r="DM166">
        <v>999.9</v>
      </c>
      <c r="DN166">
        <v>0</v>
      </c>
      <c r="DO166">
        <v>0</v>
      </c>
      <c r="DP166">
        <v>10007.5507407407</v>
      </c>
      <c r="DQ166">
        <v>0</v>
      </c>
      <c r="DR166">
        <v>3.30984</v>
      </c>
      <c r="DS166">
        <v>-27.2809148148148</v>
      </c>
      <c r="DT166">
        <v>859.570259259259</v>
      </c>
      <c r="DU166">
        <v>886.975666666667</v>
      </c>
      <c r="DV166">
        <v>0.794368481481482</v>
      </c>
      <c r="DW166">
        <v>860.858259259259</v>
      </c>
      <c r="DX166">
        <v>29.4454777777778</v>
      </c>
      <c r="DY166">
        <v>2.74697740740741</v>
      </c>
      <c r="DZ166">
        <v>2.6748162962963</v>
      </c>
      <c r="EA166">
        <v>22.568862962963</v>
      </c>
      <c r="EB166">
        <v>22.1312296296296</v>
      </c>
      <c r="EC166">
        <v>2000.00740740741</v>
      </c>
      <c r="ED166">
        <v>0.979995888888889</v>
      </c>
      <c r="EE166">
        <v>0.0200043148148148</v>
      </c>
      <c r="EF166">
        <v>0</v>
      </c>
      <c r="EG166">
        <v>2.25163703703704</v>
      </c>
      <c r="EH166">
        <v>0</v>
      </c>
      <c r="EI166">
        <v>5671.6262962963</v>
      </c>
      <c r="EJ166">
        <v>17300.2</v>
      </c>
      <c r="EK166">
        <v>40.2313333333333</v>
      </c>
      <c r="EL166">
        <v>40.312</v>
      </c>
      <c r="EM166">
        <v>39.7982222222222</v>
      </c>
      <c r="EN166">
        <v>39.125</v>
      </c>
      <c r="EO166">
        <v>40</v>
      </c>
      <c r="EP166">
        <v>1959.99740740741</v>
      </c>
      <c r="EQ166">
        <v>40.01</v>
      </c>
      <c r="ER166">
        <v>0</v>
      </c>
      <c r="ES166">
        <v>1678813822.4</v>
      </c>
      <c r="ET166">
        <v>0</v>
      </c>
      <c r="EU166">
        <v>2.264836</v>
      </c>
      <c r="EV166">
        <v>1.07386154044573</v>
      </c>
      <c r="EW166">
        <v>3.26846151511354</v>
      </c>
      <c r="EX166">
        <v>5671.6656</v>
      </c>
      <c r="EY166">
        <v>15</v>
      </c>
      <c r="EZ166">
        <v>0</v>
      </c>
      <c r="FA166" t="s">
        <v>409</v>
      </c>
      <c r="FB166">
        <v>1510781724.6</v>
      </c>
      <c r="FC166">
        <v>1510781718.6</v>
      </c>
      <c r="FD166">
        <v>0</v>
      </c>
      <c r="FE166">
        <v>0.193</v>
      </c>
      <c r="FF166">
        <v>0.167</v>
      </c>
      <c r="FG166">
        <v>6.707</v>
      </c>
      <c r="FH166">
        <v>0.869</v>
      </c>
      <c r="FI166">
        <v>420</v>
      </c>
      <c r="FJ166">
        <v>32</v>
      </c>
      <c r="FK166">
        <v>0.3</v>
      </c>
      <c r="FL166">
        <v>0.13</v>
      </c>
      <c r="FM166">
        <v>0.81391005</v>
      </c>
      <c r="FN166">
        <v>-0.31166638649156</v>
      </c>
      <c r="FO166">
        <v>0.0300349770209251</v>
      </c>
      <c r="FP166">
        <v>1</v>
      </c>
      <c r="FQ166">
        <v>1</v>
      </c>
      <c r="FR166">
        <v>1</v>
      </c>
      <c r="FS166" t="s">
        <v>410</v>
      </c>
      <c r="FT166">
        <v>2.97124</v>
      </c>
      <c r="FU166">
        <v>2.75395</v>
      </c>
      <c r="FV166">
        <v>0.150636</v>
      </c>
      <c r="FW166">
        <v>0.154927</v>
      </c>
      <c r="FX166">
        <v>0.120837</v>
      </c>
      <c r="FY166">
        <v>0.119828</v>
      </c>
      <c r="FZ166">
        <v>32966.5</v>
      </c>
      <c r="GA166">
        <v>35717.3</v>
      </c>
      <c r="GB166">
        <v>35183.4</v>
      </c>
      <c r="GC166">
        <v>38342.7</v>
      </c>
      <c r="GD166">
        <v>43832.6</v>
      </c>
      <c r="GE166">
        <v>48733.2</v>
      </c>
      <c r="GF166">
        <v>54975.7</v>
      </c>
      <c r="GG166">
        <v>61490</v>
      </c>
      <c r="GH166">
        <v>1.95907</v>
      </c>
      <c r="GI166">
        <v>1.81385</v>
      </c>
      <c r="GJ166">
        <v>0.186093</v>
      </c>
      <c r="GK166">
        <v>0</v>
      </c>
      <c r="GL166">
        <v>31.9935</v>
      </c>
      <c r="GM166">
        <v>999.9</v>
      </c>
      <c r="GN166">
        <v>53.907</v>
      </c>
      <c r="GO166">
        <v>32.78</v>
      </c>
      <c r="GP166">
        <v>29.6121</v>
      </c>
      <c r="GQ166">
        <v>60.1202</v>
      </c>
      <c r="GR166">
        <v>47.7644</v>
      </c>
      <c r="GS166">
        <v>1</v>
      </c>
      <c r="GT166">
        <v>0.117602</v>
      </c>
      <c r="GU166">
        <v>-2.03734</v>
      </c>
      <c r="GV166">
        <v>20.1036</v>
      </c>
      <c r="GW166">
        <v>5.19797</v>
      </c>
      <c r="GX166">
        <v>12.004</v>
      </c>
      <c r="GY166">
        <v>4.9754</v>
      </c>
      <c r="GZ166">
        <v>3.29395</v>
      </c>
      <c r="HA166">
        <v>9999</v>
      </c>
      <c r="HB166">
        <v>9999</v>
      </c>
      <c r="HC166">
        <v>9999</v>
      </c>
      <c r="HD166">
        <v>999.9</v>
      </c>
      <c r="HE166">
        <v>1.86356</v>
      </c>
      <c r="HF166">
        <v>1.86844</v>
      </c>
      <c r="HG166">
        <v>1.86821</v>
      </c>
      <c r="HH166">
        <v>1.86935</v>
      </c>
      <c r="HI166">
        <v>1.87012</v>
      </c>
      <c r="HJ166">
        <v>1.86619</v>
      </c>
      <c r="HK166">
        <v>1.86726</v>
      </c>
      <c r="HL166">
        <v>1.8686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9.207</v>
      </c>
      <c r="IA166">
        <v>0.6617</v>
      </c>
      <c r="IB166">
        <v>4.00718980108695</v>
      </c>
      <c r="IC166">
        <v>0.0057595372652325</v>
      </c>
      <c r="ID166">
        <v>9.86007892650461e-07</v>
      </c>
      <c r="IE166">
        <v>-6.54605500343952e-10</v>
      </c>
      <c r="IF166">
        <v>0.661683471666172</v>
      </c>
      <c r="IG166">
        <v>0</v>
      </c>
      <c r="IH166">
        <v>0</v>
      </c>
      <c r="II166">
        <v>0</v>
      </c>
      <c r="IJ166">
        <v>-3</v>
      </c>
      <c r="IK166">
        <v>1614</v>
      </c>
      <c r="IL166">
        <v>1</v>
      </c>
      <c r="IM166">
        <v>27</v>
      </c>
      <c r="IN166">
        <v>141.6</v>
      </c>
      <c r="IO166">
        <v>141.7</v>
      </c>
      <c r="IP166">
        <v>1.91895</v>
      </c>
      <c r="IQ166">
        <v>2.61475</v>
      </c>
      <c r="IR166">
        <v>1.54785</v>
      </c>
      <c r="IS166">
        <v>2.30225</v>
      </c>
      <c r="IT166">
        <v>1.34644</v>
      </c>
      <c r="IU166">
        <v>2.45972</v>
      </c>
      <c r="IV166">
        <v>38.5259</v>
      </c>
      <c r="IW166">
        <v>24.0262</v>
      </c>
      <c r="IX166">
        <v>18</v>
      </c>
      <c r="IY166">
        <v>501.735</v>
      </c>
      <c r="IZ166">
        <v>407.443</v>
      </c>
      <c r="JA166">
        <v>34.1697</v>
      </c>
      <c r="JB166">
        <v>28.917</v>
      </c>
      <c r="JC166">
        <v>29.9998</v>
      </c>
      <c r="JD166">
        <v>28.7129</v>
      </c>
      <c r="JE166">
        <v>28.6341</v>
      </c>
      <c r="JF166">
        <v>38.4689</v>
      </c>
      <c r="JG166">
        <v>0</v>
      </c>
      <c r="JH166">
        <v>100</v>
      </c>
      <c r="JI166">
        <v>34.1618</v>
      </c>
      <c r="JJ166">
        <v>904.352</v>
      </c>
      <c r="JK166">
        <v>30.6832</v>
      </c>
      <c r="JL166">
        <v>101.997</v>
      </c>
      <c r="JM166">
        <v>102.358</v>
      </c>
    </row>
    <row r="167" spans="1:273">
      <c r="A167">
        <v>151</v>
      </c>
      <c r="B167">
        <v>1510790224</v>
      </c>
      <c r="C167">
        <v>1503.40000009537</v>
      </c>
      <c r="D167" t="s">
        <v>713</v>
      </c>
      <c r="E167" t="s">
        <v>714</v>
      </c>
      <c r="F167">
        <v>5</v>
      </c>
      <c r="G167" t="s">
        <v>405</v>
      </c>
      <c r="H167" t="s">
        <v>406</v>
      </c>
      <c r="I167">
        <v>1510790216.21429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920.986860089535</v>
      </c>
      <c r="AK167">
        <v>900.66776969697</v>
      </c>
      <c r="AL167">
        <v>3.48366889097746</v>
      </c>
      <c r="AM167">
        <v>64.1108677016949</v>
      </c>
      <c r="AN167">
        <f>(AP167 - AO167 + DI167*1E3/(8.314*(DK167+273.15)) * AR167/DH167 * AQ167) * DH167/(100*CV167) * 1000/(1000 - AP167)</f>
        <v>0</v>
      </c>
      <c r="AO167">
        <v>29.4373285854535</v>
      </c>
      <c r="AP167">
        <v>30.1759145454545</v>
      </c>
      <c r="AQ167">
        <v>-0.00518042714536168</v>
      </c>
      <c r="AR167">
        <v>117.015588663011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2.7</v>
      </c>
      <c r="CW167">
        <v>0.5</v>
      </c>
      <c r="CX167" t="s">
        <v>408</v>
      </c>
      <c r="CY167">
        <v>2</v>
      </c>
      <c r="CZ167" t="b">
        <v>1</v>
      </c>
      <c r="DA167">
        <v>1510790216.21429</v>
      </c>
      <c r="DB167">
        <v>849.152321428571</v>
      </c>
      <c r="DC167">
        <v>876.502607142857</v>
      </c>
      <c r="DD167">
        <v>30.2147035714286</v>
      </c>
      <c r="DE167">
        <v>29.4429571428571</v>
      </c>
      <c r="DF167">
        <v>839.999321428571</v>
      </c>
      <c r="DG167">
        <v>29.5530107142857</v>
      </c>
      <c r="DH167">
        <v>500.09875</v>
      </c>
      <c r="DI167">
        <v>90.8389785714286</v>
      </c>
      <c r="DJ167">
        <v>0.1000201</v>
      </c>
      <c r="DK167">
        <v>34.1136607142857</v>
      </c>
      <c r="DL167">
        <v>35.004725</v>
      </c>
      <c r="DM167">
        <v>999.9</v>
      </c>
      <c r="DN167">
        <v>0</v>
      </c>
      <c r="DO167">
        <v>0</v>
      </c>
      <c r="DP167">
        <v>10005.0292857143</v>
      </c>
      <c r="DQ167">
        <v>0</v>
      </c>
      <c r="DR167">
        <v>3.30984</v>
      </c>
      <c r="DS167">
        <v>-27.3503285714286</v>
      </c>
      <c r="DT167">
        <v>875.608107142857</v>
      </c>
      <c r="DU167">
        <v>903.09225</v>
      </c>
      <c r="DV167">
        <v>0.771735964285714</v>
      </c>
      <c r="DW167">
        <v>876.502607142857</v>
      </c>
      <c r="DX167">
        <v>29.4429571428571</v>
      </c>
      <c r="DY167">
        <v>2.74467214285714</v>
      </c>
      <c r="DZ167">
        <v>2.67456785714286</v>
      </c>
      <c r="EA167">
        <v>22.5550392857143</v>
      </c>
      <c r="EB167">
        <v>22.1296964285714</v>
      </c>
      <c r="EC167">
        <v>2000.01857142857</v>
      </c>
      <c r="ED167">
        <v>0.979995892857143</v>
      </c>
      <c r="EE167">
        <v>0.0200043107142857</v>
      </c>
      <c r="EF167">
        <v>0</v>
      </c>
      <c r="EG167">
        <v>2.243875</v>
      </c>
      <c r="EH167">
        <v>0</v>
      </c>
      <c r="EI167">
        <v>5671.97607142857</v>
      </c>
      <c r="EJ167">
        <v>17300.2857142857</v>
      </c>
      <c r="EK167">
        <v>40.21175</v>
      </c>
      <c r="EL167">
        <v>40.3075714285714</v>
      </c>
      <c r="EM167">
        <v>39.7942857142857</v>
      </c>
      <c r="EN167">
        <v>39.125</v>
      </c>
      <c r="EO167">
        <v>40</v>
      </c>
      <c r="EP167">
        <v>1960.00857142857</v>
      </c>
      <c r="EQ167">
        <v>40.01</v>
      </c>
      <c r="ER167">
        <v>0</v>
      </c>
      <c r="ES167">
        <v>1678813827.2</v>
      </c>
      <c r="ET167">
        <v>0</v>
      </c>
      <c r="EU167">
        <v>2.244352</v>
      </c>
      <c r="EV167">
        <v>0.445523084310387</v>
      </c>
      <c r="EW167">
        <v>3.23999996216049</v>
      </c>
      <c r="EX167">
        <v>5671.98</v>
      </c>
      <c r="EY167">
        <v>15</v>
      </c>
      <c r="EZ167">
        <v>0</v>
      </c>
      <c r="FA167" t="s">
        <v>409</v>
      </c>
      <c r="FB167">
        <v>1510781724.6</v>
      </c>
      <c r="FC167">
        <v>1510781718.6</v>
      </c>
      <c r="FD167">
        <v>0</v>
      </c>
      <c r="FE167">
        <v>0.193</v>
      </c>
      <c r="FF167">
        <v>0.167</v>
      </c>
      <c r="FG167">
        <v>6.707</v>
      </c>
      <c r="FH167">
        <v>0.869</v>
      </c>
      <c r="FI167">
        <v>420</v>
      </c>
      <c r="FJ167">
        <v>32</v>
      </c>
      <c r="FK167">
        <v>0.3</v>
      </c>
      <c r="FL167">
        <v>0.13</v>
      </c>
      <c r="FM167">
        <v>0.783823875</v>
      </c>
      <c r="FN167">
        <v>-0.285232694183865</v>
      </c>
      <c r="FO167">
        <v>0.0274763568529267</v>
      </c>
      <c r="FP167">
        <v>1</v>
      </c>
      <c r="FQ167">
        <v>1</v>
      </c>
      <c r="FR167">
        <v>1</v>
      </c>
      <c r="FS167" t="s">
        <v>410</v>
      </c>
      <c r="FT167">
        <v>2.97134</v>
      </c>
      <c r="FU167">
        <v>2.7538</v>
      </c>
      <c r="FV167">
        <v>0.152587</v>
      </c>
      <c r="FW167">
        <v>0.156739</v>
      </c>
      <c r="FX167">
        <v>0.12076</v>
      </c>
      <c r="FY167">
        <v>0.119812</v>
      </c>
      <c r="FZ167">
        <v>32890.9</v>
      </c>
      <c r="GA167">
        <v>35641.1</v>
      </c>
      <c r="GB167">
        <v>35183.5</v>
      </c>
      <c r="GC167">
        <v>38343.2</v>
      </c>
      <c r="GD167">
        <v>43836.6</v>
      </c>
      <c r="GE167">
        <v>48734.9</v>
      </c>
      <c r="GF167">
        <v>54975.8</v>
      </c>
      <c r="GG167">
        <v>61490.9</v>
      </c>
      <c r="GH167">
        <v>1.95887</v>
      </c>
      <c r="GI167">
        <v>1.81408</v>
      </c>
      <c r="GJ167">
        <v>0.185356</v>
      </c>
      <c r="GK167">
        <v>0</v>
      </c>
      <c r="GL167">
        <v>31.9935</v>
      </c>
      <c r="GM167">
        <v>999.9</v>
      </c>
      <c r="GN167">
        <v>53.907</v>
      </c>
      <c r="GO167">
        <v>32.78</v>
      </c>
      <c r="GP167">
        <v>29.6134</v>
      </c>
      <c r="GQ167">
        <v>60.4002</v>
      </c>
      <c r="GR167">
        <v>47.508</v>
      </c>
      <c r="GS167">
        <v>1</v>
      </c>
      <c r="GT167">
        <v>0.11718</v>
      </c>
      <c r="GU167">
        <v>-2.0269</v>
      </c>
      <c r="GV167">
        <v>20.1036</v>
      </c>
      <c r="GW167">
        <v>5.19767</v>
      </c>
      <c r="GX167">
        <v>12.0046</v>
      </c>
      <c r="GY167">
        <v>4.9754</v>
      </c>
      <c r="GZ167">
        <v>3.29393</v>
      </c>
      <c r="HA167">
        <v>9999</v>
      </c>
      <c r="HB167">
        <v>9999</v>
      </c>
      <c r="HC167">
        <v>9999</v>
      </c>
      <c r="HD167">
        <v>999.9</v>
      </c>
      <c r="HE167">
        <v>1.86357</v>
      </c>
      <c r="HF167">
        <v>1.86844</v>
      </c>
      <c r="HG167">
        <v>1.8682</v>
      </c>
      <c r="HH167">
        <v>1.86935</v>
      </c>
      <c r="HI167">
        <v>1.87012</v>
      </c>
      <c r="HJ167">
        <v>1.86619</v>
      </c>
      <c r="HK167">
        <v>1.86723</v>
      </c>
      <c r="HL167">
        <v>1.86859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9.308</v>
      </c>
      <c r="IA167">
        <v>0.6616</v>
      </c>
      <c r="IB167">
        <v>4.00718980108695</v>
      </c>
      <c r="IC167">
        <v>0.0057595372652325</v>
      </c>
      <c r="ID167">
        <v>9.86007892650461e-07</v>
      </c>
      <c r="IE167">
        <v>-6.54605500343952e-10</v>
      </c>
      <c r="IF167">
        <v>0.661683471666172</v>
      </c>
      <c r="IG167">
        <v>0</v>
      </c>
      <c r="IH167">
        <v>0</v>
      </c>
      <c r="II167">
        <v>0</v>
      </c>
      <c r="IJ167">
        <v>-3</v>
      </c>
      <c r="IK167">
        <v>1614</v>
      </c>
      <c r="IL167">
        <v>1</v>
      </c>
      <c r="IM167">
        <v>27</v>
      </c>
      <c r="IN167">
        <v>141.7</v>
      </c>
      <c r="IO167">
        <v>141.8</v>
      </c>
      <c r="IP167">
        <v>1.94702</v>
      </c>
      <c r="IQ167">
        <v>2.62207</v>
      </c>
      <c r="IR167">
        <v>1.54785</v>
      </c>
      <c r="IS167">
        <v>2.30225</v>
      </c>
      <c r="IT167">
        <v>1.34644</v>
      </c>
      <c r="IU167">
        <v>2.44019</v>
      </c>
      <c r="IV167">
        <v>38.5259</v>
      </c>
      <c r="IW167">
        <v>24.0262</v>
      </c>
      <c r="IX167">
        <v>18</v>
      </c>
      <c r="IY167">
        <v>501.583</v>
      </c>
      <c r="IZ167">
        <v>407.554</v>
      </c>
      <c r="JA167">
        <v>34.1616</v>
      </c>
      <c r="JB167">
        <v>28.9136</v>
      </c>
      <c r="JC167">
        <v>29.9997</v>
      </c>
      <c r="JD167">
        <v>28.7107</v>
      </c>
      <c r="JE167">
        <v>28.6317</v>
      </c>
      <c r="JF167">
        <v>39.0792</v>
      </c>
      <c r="JG167">
        <v>0</v>
      </c>
      <c r="JH167">
        <v>100</v>
      </c>
      <c r="JI167">
        <v>34.1567</v>
      </c>
      <c r="JJ167">
        <v>924.46</v>
      </c>
      <c r="JK167">
        <v>30.6832</v>
      </c>
      <c r="JL167">
        <v>101.998</v>
      </c>
      <c r="JM167">
        <v>102.359</v>
      </c>
    </row>
    <row r="168" spans="1:273">
      <c r="A168">
        <v>152</v>
      </c>
      <c r="B168">
        <v>1510790229</v>
      </c>
      <c r="C168">
        <v>1508.40000009537</v>
      </c>
      <c r="D168" t="s">
        <v>715</v>
      </c>
      <c r="E168" t="s">
        <v>716</v>
      </c>
      <c r="F168">
        <v>5</v>
      </c>
      <c r="G168" t="s">
        <v>405</v>
      </c>
      <c r="H168" t="s">
        <v>406</v>
      </c>
      <c r="I168">
        <v>1510790221.5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937.701345267439</v>
      </c>
      <c r="AK168">
        <v>917.720387878788</v>
      </c>
      <c r="AL168">
        <v>3.42175735391417</v>
      </c>
      <c r="AM168">
        <v>64.1108677016949</v>
      </c>
      <c r="AN168">
        <f>(AP168 - AO168 + DI168*1E3/(8.314*(DK168+273.15)) * AR168/DH168 * AQ168) * DH168/(100*CV168) * 1000/(1000 - AP168)</f>
        <v>0</v>
      </c>
      <c r="AO168">
        <v>29.43302792323</v>
      </c>
      <c r="AP168">
        <v>30.1514666666667</v>
      </c>
      <c r="AQ168">
        <v>-0.00218924136495961</v>
      </c>
      <c r="AR168">
        <v>117.015588663011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2.7</v>
      </c>
      <c r="CW168">
        <v>0.5</v>
      </c>
      <c r="CX168" t="s">
        <v>408</v>
      </c>
      <c r="CY168">
        <v>2</v>
      </c>
      <c r="CZ168" t="b">
        <v>1</v>
      </c>
      <c r="DA168">
        <v>1510790221.5</v>
      </c>
      <c r="DB168">
        <v>866.670481481482</v>
      </c>
      <c r="DC168">
        <v>894.193407407407</v>
      </c>
      <c r="DD168">
        <v>30.1870296296296</v>
      </c>
      <c r="DE168">
        <v>29.4386259259259</v>
      </c>
      <c r="DF168">
        <v>857.412740740741</v>
      </c>
      <c r="DG168">
        <v>29.525337037037</v>
      </c>
      <c r="DH168">
        <v>500.096555555556</v>
      </c>
      <c r="DI168">
        <v>90.838362962963</v>
      </c>
      <c r="DJ168">
        <v>0.100011348148148</v>
      </c>
      <c r="DK168">
        <v>34.1119333333333</v>
      </c>
      <c r="DL168">
        <v>34.9996111111111</v>
      </c>
      <c r="DM168">
        <v>999.9</v>
      </c>
      <c r="DN168">
        <v>0</v>
      </c>
      <c r="DO168">
        <v>0</v>
      </c>
      <c r="DP168">
        <v>9998.52296296296</v>
      </c>
      <c r="DQ168">
        <v>0</v>
      </c>
      <c r="DR168">
        <v>3.30984</v>
      </c>
      <c r="DS168">
        <v>-27.5229666666667</v>
      </c>
      <c r="DT168">
        <v>893.64662962963</v>
      </c>
      <c r="DU168">
        <v>921.315629629629</v>
      </c>
      <c r="DV168">
        <v>0.748400777777778</v>
      </c>
      <c r="DW168">
        <v>894.193407407407</v>
      </c>
      <c r="DX168">
        <v>29.4386259259259</v>
      </c>
      <c r="DY168">
        <v>2.74214037037037</v>
      </c>
      <c r="DZ168">
        <v>2.6741562962963</v>
      </c>
      <c r="EA168">
        <v>22.539837037037</v>
      </c>
      <c r="EB168">
        <v>22.1271555555556</v>
      </c>
      <c r="EC168">
        <v>2000.00518518519</v>
      </c>
      <c r="ED168">
        <v>0.979995666666667</v>
      </c>
      <c r="EE168">
        <v>0.0200045444444444</v>
      </c>
      <c r="EF168">
        <v>0</v>
      </c>
      <c r="EG168">
        <v>2.27705185185185</v>
      </c>
      <c r="EH168">
        <v>0</v>
      </c>
      <c r="EI168">
        <v>5672.24333333333</v>
      </c>
      <c r="EJ168">
        <v>17300.1777777778</v>
      </c>
      <c r="EK168">
        <v>40.194</v>
      </c>
      <c r="EL168">
        <v>40.2913333333333</v>
      </c>
      <c r="EM168">
        <v>39.789037037037</v>
      </c>
      <c r="EN168">
        <v>39.125</v>
      </c>
      <c r="EO168">
        <v>40</v>
      </c>
      <c r="EP168">
        <v>1959.99518518519</v>
      </c>
      <c r="EQ168">
        <v>40.01</v>
      </c>
      <c r="ER168">
        <v>0</v>
      </c>
      <c r="ES168">
        <v>1678813832</v>
      </c>
      <c r="ET168">
        <v>0</v>
      </c>
      <c r="EU168">
        <v>2.274104</v>
      </c>
      <c r="EV168">
        <v>-0.82249998030205</v>
      </c>
      <c r="EW168">
        <v>1.70846150614092</v>
      </c>
      <c r="EX168">
        <v>5672.2144</v>
      </c>
      <c r="EY168">
        <v>15</v>
      </c>
      <c r="EZ168">
        <v>0</v>
      </c>
      <c r="FA168" t="s">
        <v>409</v>
      </c>
      <c r="FB168">
        <v>1510781724.6</v>
      </c>
      <c r="FC168">
        <v>1510781718.6</v>
      </c>
      <c r="FD168">
        <v>0</v>
      </c>
      <c r="FE168">
        <v>0.193</v>
      </c>
      <c r="FF168">
        <v>0.167</v>
      </c>
      <c r="FG168">
        <v>6.707</v>
      </c>
      <c r="FH168">
        <v>0.869</v>
      </c>
      <c r="FI168">
        <v>420</v>
      </c>
      <c r="FJ168">
        <v>32</v>
      </c>
      <c r="FK168">
        <v>0.3</v>
      </c>
      <c r="FL168">
        <v>0.13</v>
      </c>
      <c r="FM168">
        <v>0.76053925</v>
      </c>
      <c r="FN168">
        <v>-0.266444082551597</v>
      </c>
      <c r="FO168">
        <v>0.0256477223274797</v>
      </c>
      <c r="FP168">
        <v>1</v>
      </c>
      <c r="FQ168">
        <v>1</v>
      </c>
      <c r="FR168">
        <v>1</v>
      </c>
      <c r="FS168" t="s">
        <v>410</v>
      </c>
      <c r="FT168">
        <v>2.97098</v>
      </c>
      <c r="FU168">
        <v>2.75364</v>
      </c>
      <c r="FV168">
        <v>0.154493</v>
      </c>
      <c r="FW168">
        <v>0.158718</v>
      </c>
      <c r="FX168">
        <v>0.120694</v>
      </c>
      <c r="FY168">
        <v>0.119804</v>
      </c>
      <c r="FZ168">
        <v>32817.3</v>
      </c>
      <c r="GA168">
        <v>35557.6</v>
      </c>
      <c r="GB168">
        <v>35183.9</v>
      </c>
      <c r="GC168">
        <v>38343.3</v>
      </c>
      <c r="GD168">
        <v>43840.5</v>
      </c>
      <c r="GE168">
        <v>48735.6</v>
      </c>
      <c r="GF168">
        <v>54976.5</v>
      </c>
      <c r="GG168">
        <v>61491.3</v>
      </c>
      <c r="GH168">
        <v>1.95887</v>
      </c>
      <c r="GI168">
        <v>1.8143</v>
      </c>
      <c r="GJ168">
        <v>0.185348</v>
      </c>
      <c r="GK168">
        <v>0</v>
      </c>
      <c r="GL168">
        <v>31.9951</v>
      </c>
      <c r="GM168">
        <v>999.9</v>
      </c>
      <c r="GN168">
        <v>53.907</v>
      </c>
      <c r="GO168">
        <v>32.78</v>
      </c>
      <c r="GP168">
        <v>29.6114</v>
      </c>
      <c r="GQ168">
        <v>60.2902</v>
      </c>
      <c r="GR168">
        <v>48.2051</v>
      </c>
      <c r="GS168">
        <v>1</v>
      </c>
      <c r="GT168">
        <v>0.116923</v>
      </c>
      <c r="GU168">
        <v>-2.07994</v>
      </c>
      <c r="GV168">
        <v>20.1033</v>
      </c>
      <c r="GW168">
        <v>5.19827</v>
      </c>
      <c r="GX168">
        <v>12.0043</v>
      </c>
      <c r="GY168">
        <v>4.9754</v>
      </c>
      <c r="GZ168">
        <v>3.29388</v>
      </c>
      <c r="HA168">
        <v>9999</v>
      </c>
      <c r="HB168">
        <v>9999</v>
      </c>
      <c r="HC168">
        <v>9999</v>
      </c>
      <c r="HD168">
        <v>999.9</v>
      </c>
      <c r="HE168">
        <v>1.86356</v>
      </c>
      <c r="HF168">
        <v>1.86844</v>
      </c>
      <c r="HG168">
        <v>1.86823</v>
      </c>
      <c r="HH168">
        <v>1.86935</v>
      </c>
      <c r="HI168">
        <v>1.87012</v>
      </c>
      <c r="HJ168">
        <v>1.86618</v>
      </c>
      <c r="HK168">
        <v>1.86724</v>
      </c>
      <c r="HL168">
        <v>1.86859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9.407</v>
      </c>
      <c r="IA168">
        <v>0.6617</v>
      </c>
      <c r="IB168">
        <v>4.00718980108695</v>
      </c>
      <c r="IC168">
        <v>0.0057595372652325</v>
      </c>
      <c r="ID168">
        <v>9.86007892650461e-07</v>
      </c>
      <c r="IE168">
        <v>-6.54605500343952e-10</v>
      </c>
      <c r="IF168">
        <v>0.661683471666172</v>
      </c>
      <c r="IG168">
        <v>0</v>
      </c>
      <c r="IH168">
        <v>0</v>
      </c>
      <c r="II168">
        <v>0</v>
      </c>
      <c r="IJ168">
        <v>-3</v>
      </c>
      <c r="IK168">
        <v>1614</v>
      </c>
      <c r="IL168">
        <v>1</v>
      </c>
      <c r="IM168">
        <v>27</v>
      </c>
      <c r="IN168">
        <v>141.7</v>
      </c>
      <c r="IO168">
        <v>141.8</v>
      </c>
      <c r="IP168">
        <v>1.97632</v>
      </c>
      <c r="IQ168">
        <v>2.62573</v>
      </c>
      <c r="IR168">
        <v>1.54785</v>
      </c>
      <c r="IS168">
        <v>2.30225</v>
      </c>
      <c r="IT168">
        <v>1.34644</v>
      </c>
      <c r="IU168">
        <v>2.27539</v>
      </c>
      <c r="IV168">
        <v>38.5259</v>
      </c>
      <c r="IW168">
        <v>24.0262</v>
      </c>
      <c r="IX168">
        <v>18</v>
      </c>
      <c r="IY168">
        <v>501.567</v>
      </c>
      <c r="IZ168">
        <v>407.671</v>
      </c>
      <c r="JA168">
        <v>34.1582</v>
      </c>
      <c r="JB168">
        <v>28.9095</v>
      </c>
      <c r="JC168">
        <v>29.9998</v>
      </c>
      <c r="JD168">
        <v>28.7088</v>
      </c>
      <c r="JE168">
        <v>28.6303</v>
      </c>
      <c r="JF168">
        <v>39.6239</v>
      </c>
      <c r="JG168">
        <v>0</v>
      </c>
      <c r="JH168">
        <v>100</v>
      </c>
      <c r="JI168">
        <v>34.1645</v>
      </c>
      <c r="JJ168">
        <v>937.969</v>
      </c>
      <c r="JK168">
        <v>30.6832</v>
      </c>
      <c r="JL168">
        <v>101.999</v>
      </c>
      <c r="JM168">
        <v>102.36</v>
      </c>
    </row>
    <row r="169" spans="1:273">
      <c r="A169">
        <v>153</v>
      </c>
      <c r="B169">
        <v>1510790234</v>
      </c>
      <c r="C169">
        <v>1513.40000009537</v>
      </c>
      <c r="D169" t="s">
        <v>717</v>
      </c>
      <c r="E169" t="s">
        <v>718</v>
      </c>
      <c r="F169">
        <v>5</v>
      </c>
      <c r="G169" t="s">
        <v>405</v>
      </c>
      <c r="H169" t="s">
        <v>406</v>
      </c>
      <c r="I169">
        <v>1510790226.21429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955.631752464043</v>
      </c>
      <c r="AK169">
        <v>935.313781818181</v>
      </c>
      <c r="AL169">
        <v>3.50058706449125</v>
      </c>
      <c r="AM169">
        <v>64.1108677016949</v>
      </c>
      <c r="AN169">
        <f>(AP169 - AO169 + DI169*1E3/(8.314*(DK169+273.15)) * AR169/DH169 * AQ169) * DH169/(100*CV169) * 1000/(1000 - AP169)</f>
        <v>0</v>
      </c>
      <c r="AO169">
        <v>29.4310243084768</v>
      </c>
      <c r="AP169">
        <v>30.1256066666667</v>
      </c>
      <c r="AQ169">
        <v>-0.00529907127202292</v>
      </c>
      <c r="AR169">
        <v>117.015588663011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2.7</v>
      </c>
      <c r="CW169">
        <v>0.5</v>
      </c>
      <c r="CX169" t="s">
        <v>408</v>
      </c>
      <c r="CY169">
        <v>2</v>
      </c>
      <c r="CZ169" t="b">
        <v>1</v>
      </c>
      <c r="DA169">
        <v>1510790226.21429</v>
      </c>
      <c r="DB169">
        <v>882.525642857143</v>
      </c>
      <c r="DC169">
        <v>910.173821428572</v>
      </c>
      <c r="DD169">
        <v>30.1625785714286</v>
      </c>
      <c r="DE169">
        <v>29.4352714285714</v>
      </c>
      <c r="DF169">
        <v>873.173428571429</v>
      </c>
      <c r="DG169">
        <v>29.5008892857143</v>
      </c>
      <c r="DH169">
        <v>500.091642857143</v>
      </c>
      <c r="DI169">
        <v>90.8375214285714</v>
      </c>
      <c r="DJ169">
        <v>0.0999891678571429</v>
      </c>
      <c r="DK169">
        <v>34.1098642857143</v>
      </c>
      <c r="DL169">
        <v>34.9977714285714</v>
      </c>
      <c r="DM169">
        <v>999.9</v>
      </c>
      <c r="DN169">
        <v>0</v>
      </c>
      <c r="DO169">
        <v>0</v>
      </c>
      <c r="DP169">
        <v>9994.91071428571</v>
      </c>
      <c r="DQ169">
        <v>0</v>
      </c>
      <c r="DR169">
        <v>3.30984</v>
      </c>
      <c r="DS169">
        <v>-27.6481785714286</v>
      </c>
      <c r="DT169">
        <v>909.972357142857</v>
      </c>
      <c r="DU169">
        <v>937.7775</v>
      </c>
      <c r="DV169">
        <v>0.727297892857143</v>
      </c>
      <c r="DW169">
        <v>910.173821428572</v>
      </c>
      <c r="DX169">
        <v>29.4352714285714</v>
      </c>
      <c r="DY169">
        <v>2.73989392857143</v>
      </c>
      <c r="DZ169">
        <v>2.67382678571429</v>
      </c>
      <c r="EA169">
        <v>22.5263392857143</v>
      </c>
      <c r="EB169">
        <v>22.1251392857143</v>
      </c>
      <c r="EC169">
        <v>2000.00464285714</v>
      </c>
      <c r="ED169">
        <v>0.979995464285714</v>
      </c>
      <c r="EE169">
        <v>0.0200047535714286</v>
      </c>
      <c r="EF169">
        <v>0</v>
      </c>
      <c r="EG169">
        <v>2.25276428571429</v>
      </c>
      <c r="EH169">
        <v>0</v>
      </c>
      <c r="EI169">
        <v>5672.50857142857</v>
      </c>
      <c r="EJ169">
        <v>17300.1607142857</v>
      </c>
      <c r="EK169">
        <v>40.187</v>
      </c>
      <c r="EL169">
        <v>40.2787857142857</v>
      </c>
      <c r="EM169">
        <v>39.7787857142857</v>
      </c>
      <c r="EN169">
        <v>39.116</v>
      </c>
      <c r="EO169">
        <v>40</v>
      </c>
      <c r="EP169">
        <v>1959.99428571429</v>
      </c>
      <c r="EQ169">
        <v>40.0103571428571</v>
      </c>
      <c r="ER169">
        <v>0</v>
      </c>
      <c r="ES169">
        <v>1678813837.4</v>
      </c>
      <c r="ET169">
        <v>0</v>
      </c>
      <c r="EU169">
        <v>2.22749615384615</v>
      </c>
      <c r="EV169">
        <v>-0.363770934866727</v>
      </c>
      <c r="EW169">
        <v>3.79658119846386</v>
      </c>
      <c r="EX169">
        <v>5672.51192307692</v>
      </c>
      <c r="EY169">
        <v>15</v>
      </c>
      <c r="EZ169">
        <v>0</v>
      </c>
      <c r="FA169" t="s">
        <v>409</v>
      </c>
      <c r="FB169">
        <v>1510781724.6</v>
      </c>
      <c r="FC169">
        <v>1510781718.6</v>
      </c>
      <c r="FD169">
        <v>0</v>
      </c>
      <c r="FE169">
        <v>0.193</v>
      </c>
      <c r="FF169">
        <v>0.167</v>
      </c>
      <c r="FG169">
        <v>6.707</v>
      </c>
      <c r="FH169">
        <v>0.869</v>
      </c>
      <c r="FI169">
        <v>420</v>
      </c>
      <c r="FJ169">
        <v>32</v>
      </c>
      <c r="FK169">
        <v>0.3</v>
      </c>
      <c r="FL169">
        <v>0.13</v>
      </c>
      <c r="FM169">
        <v>0.73846255</v>
      </c>
      <c r="FN169">
        <v>-0.265313786116325</v>
      </c>
      <c r="FO169">
        <v>0.0255359167849423</v>
      </c>
      <c r="FP169">
        <v>1</v>
      </c>
      <c r="FQ169">
        <v>1</v>
      </c>
      <c r="FR169">
        <v>1</v>
      </c>
      <c r="FS169" t="s">
        <v>410</v>
      </c>
      <c r="FT169">
        <v>2.9712</v>
      </c>
      <c r="FU169">
        <v>2.75379</v>
      </c>
      <c r="FV169">
        <v>0.156418</v>
      </c>
      <c r="FW169">
        <v>0.160488</v>
      </c>
      <c r="FX169">
        <v>0.120621</v>
      </c>
      <c r="FY169">
        <v>0.119795</v>
      </c>
      <c r="FZ169">
        <v>32742.6</v>
      </c>
      <c r="GA169">
        <v>35483.3</v>
      </c>
      <c r="GB169">
        <v>35183.9</v>
      </c>
      <c r="GC169">
        <v>38343.8</v>
      </c>
      <c r="GD169">
        <v>43844</v>
      </c>
      <c r="GE169">
        <v>48737</v>
      </c>
      <c r="GF169">
        <v>54976.2</v>
      </c>
      <c r="GG169">
        <v>61492.2</v>
      </c>
      <c r="GH169">
        <v>1.95895</v>
      </c>
      <c r="GI169">
        <v>1.81428</v>
      </c>
      <c r="GJ169">
        <v>0.185601</v>
      </c>
      <c r="GK169">
        <v>0</v>
      </c>
      <c r="GL169">
        <v>31.9987</v>
      </c>
      <c r="GM169">
        <v>999.9</v>
      </c>
      <c r="GN169">
        <v>53.907</v>
      </c>
      <c r="GO169">
        <v>32.76</v>
      </c>
      <c r="GP169">
        <v>29.581</v>
      </c>
      <c r="GQ169">
        <v>60.2402</v>
      </c>
      <c r="GR169">
        <v>47.5601</v>
      </c>
      <c r="GS169">
        <v>1</v>
      </c>
      <c r="GT169">
        <v>0.116372</v>
      </c>
      <c r="GU169">
        <v>-2.09113</v>
      </c>
      <c r="GV169">
        <v>20.103</v>
      </c>
      <c r="GW169">
        <v>5.19782</v>
      </c>
      <c r="GX169">
        <v>12.004</v>
      </c>
      <c r="GY169">
        <v>4.9753</v>
      </c>
      <c r="GZ169">
        <v>3.2939</v>
      </c>
      <c r="HA169">
        <v>9999</v>
      </c>
      <c r="HB169">
        <v>9999</v>
      </c>
      <c r="HC169">
        <v>9999</v>
      </c>
      <c r="HD169">
        <v>999.9</v>
      </c>
      <c r="HE169">
        <v>1.86356</v>
      </c>
      <c r="HF169">
        <v>1.86844</v>
      </c>
      <c r="HG169">
        <v>1.86819</v>
      </c>
      <c r="HH169">
        <v>1.86935</v>
      </c>
      <c r="HI169">
        <v>1.87012</v>
      </c>
      <c r="HJ169">
        <v>1.86616</v>
      </c>
      <c r="HK169">
        <v>1.86723</v>
      </c>
      <c r="HL169">
        <v>1.86859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9.508</v>
      </c>
      <c r="IA169">
        <v>0.6617</v>
      </c>
      <c r="IB169">
        <v>4.00718980108695</v>
      </c>
      <c r="IC169">
        <v>0.0057595372652325</v>
      </c>
      <c r="ID169">
        <v>9.86007892650461e-07</v>
      </c>
      <c r="IE169">
        <v>-6.54605500343952e-10</v>
      </c>
      <c r="IF169">
        <v>0.661683471666172</v>
      </c>
      <c r="IG169">
        <v>0</v>
      </c>
      <c r="IH169">
        <v>0</v>
      </c>
      <c r="II169">
        <v>0</v>
      </c>
      <c r="IJ169">
        <v>-3</v>
      </c>
      <c r="IK169">
        <v>1614</v>
      </c>
      <c r="IL169">
        <v>1</v>
      </c>
      <c r="IM169">
        <v>27</v>
      </c>
      <c r="IN169">
        <v>141.8</v>
      </c>
      <c r="IO169">
        <v>141.9</v>
      </c>
      <c r="IP169">
        <v>2.00806</v>
      </c>
      <c r="IQ169">
        <v>2.61108</v>
      </c>
      <c r="IR169">
        <v>1.54785</v>
      </c>
      <c r="IS169">
        <v>2.30225</v>
      </c>
      <c r="IT169">
        <v>1.34644</v>
      </c>
      <c r="IU169">
        <v>2.44141</v>
      </c>
      <c r="IV169">
        <v>38.5504</v>
      </c>
      <c r="IW169">
        <v>24.0262</v>
      </c>
      <c r="IX169">
        <v>18</v>
      </c>
      <c r="IY169">
        <v>501.6</v>
      </c>
      <c r="IZ169">
        <v>407.64</v>
      </c>
      <c r="JA169">
        <v>34.1631</v>
      </c>
      <c r="JB169">
        <v>28.9056</v>
      </c>
      <c r="JC169">
        <v>29.9997</v>
      </c>
      <c r="JD169">
        <v>28.707</v>
      </c>
      <c r="JE169">
        <v>28.6278</v>
      </c>
      <c r="JF169">
        <v>40.213</v>
      </c>
      <c r="JG169">
        <v>0</v>
      </c>
      <c r="JH169">
        <v>100</v>
      </c>
      <c r="JI169">
        <v>34.1674</v>
      </c>
      <c r="JJ169">
        <v>958.053</v>
      </c>
      <c r="JK169">
        <v>30.6832</v>
      </c>
      <c r="JL169">
        <v>101.998</v>
      </c>
      <c r="JM169">
        <v>102.361</v>
      </c>
    </row>
    <row r="170" spans="1:273">
      <c r="A170">
        <v>154</v>
      </c>
      <c r="B170">
        <v>1510790239</v>
      </c>
      <c r="C170">
        <v>1518.40000009537</v>
      </c>
      <c r="D170" t="s">
        <v>719</v>
      </c>
      <c r="E170" t="s">
        <v>720</v>
      </c>
      <c r="F170">
        <v>5</v>
      </c>
      <c r="G170" t="s">
        <v>405</v>
      </c>
      <c r="H170" t="s">
        <v>406</v>
      </c>
      <c r="I170">
        <v>1510790231.5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971.879559986274</v>
      </c>
      <c r="AK170">
        <v>952.15663030303</v>
      </c>
      <c r="AL170">
        <v>3.37824655875144</v>
      </c>
      <c r="AM170">
        <v>64.1108677016949</v>
      </c>
      <c r="AN170">
        <f>(AP170 - AO170 + DI170*1E3/(8.314*(DK170+273.15)) * AR170/DH170 * AQ170) * DH170/(100*CV170) * 1000/(1000 - AP170)</f>
        <v>0</v>
      </c>
      <c r="AO170">
        <v>29.426880603391</v>
      </c>
      <c r="AP170">
        <v>30.103543030303</v>
      </c>
      <c r="AQ170">
        <v>-0.00130537310613307</v>
      </c>
      <c r="AR170">
        <v>117.015588663011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2.7</v>
      </c>
      <c r="CW170">
        <v>0.5</v>
      </c>
      <c r="CX170" t="s">
        <v>408</v>
      </c>
      <c r="CY170">
        <v>2</v>
      </c>
      <c r="CZ170" t="b">
        <v>1</v>
      </c>
      <c r="DA170">
        <v>1510790231.5</v>
      </c>
      <c r="DB170">
        <v>900.215777777778</v>
      </c>
      <c r="DC170">
        <v>927.699481481481</v>
      </c>
      <c r="DD170">
        <v>30.1363740740741</v>
      </c>
      <c r="DE170">
        <v>29.4312259259259</v>
      </c>
      <c r="DF170">
        <v>890.758666666667</v>
      </c>
      <c r="DG170">
        <v>29.4746925925926</v>
      </c>
      <c r="DH170">
        <v>500.074518518519</v>
      </c>
      <c r="DI170">
        <v>90.8376555555555</v>
      </c>
      <c r="DJ170">
        <v>0.0999754222222222</v>
      </c>
      <c r="DK170">
        <v>34.1084259259259</v>
      </c>
      <c r="DL170">
        <v>34.9964222222222</v>
      </c>
      <c r="DM170">
        <v>999.9</v>
      </c>
      <c r="DN170">
        <v>0</v>
      </c>
      <c r="DO170">
        <v>0</v>
      </c>
      <c r="DP170">
        <v>9987.42925925926</v>
      </c>
      <c r="DQ170">
        <v>0</v>
      </c>
      <c r="DR170">
        <v>3.30984</v>
      </c>
      <c r="DS170">
        <v>-27.4836814814815</v>
      </c>
      <c r="DT170">
        <v>928.187703703704</v>
      </c>
      <c r="DU170">
        <v>955.830777777778</v>
      </c>
      <c r="DV170">
        <v>0.70514637037037</v>
      </c>
      <c r="DW170">
        <v>927.699481481481</v>
      </c>
      <c r="DX170">
        <v>29.4312259259259</v>
      </c>
      <c r="DY170">
        <v>2.73751777777778</v>
      </c>
      <c r="DZ170">
        <v>2.67346259259259</v>
      </c>
      <c r="EA170">
        <v>22.512062962963</v>
      </c>
      <c r="EB170">
        <v>22.1229111111111</v>
      </c>
      <c r="EC170">
        <v>1999.98518518518</v>
      </c>
      <c r="ED170">
        <v>0.979995111111111</v>
      </c>
      <c r="EE170">
        <v>0.0200051185185185</v>
      </c>
      <c r="EF170">
        <v>0</v>
      </c>
      <c r="EG170">
        <v>2.24414814814815</v>
      </c>
      <c r="EH170">
        <v>0</v>
      </c>
      <c r="EI170">
        <v>5672.78333333333</v>
      </c>
      <c r="EJ170">
        <v>17300.0074074074</v>
      </c>
      <c r="EK170">
        <v>40.187</v>
      </c>
      <c r="EL170">
        <v>40.2614814814815</v>
      </c>
      <c r="EM170">
        <v>39.7637777777778</v>
      </c>
      <c r="EN170">
        <v>39.1086666666667</v>
      </c>
      <c r="EO170">
        <v>40</v>
      </c>
      <c r="EP170">
        <v>1959.97444444444</v>
      </c>
      <c r="EQ170">
        <v>40.0107407407407</v>
      </c>
      <c r="ER170">
        <v>0</v>
      </c>
      <c r="ES170">
        <v>1678813842.2</v>
      </c>
      <c r="ET170">
        <v>0</v>
      </c>
      <c r="EU170">
        <v>2.22530769230769</v>
      </c>
      <c r="EV170">
        <v>0.506666670252364</v>
      </c>
      <c r="EW170">
        <v>5.62598291827743</v>
      </c>
      <c r="EX170">
        <v>5672.79461538462</v>
      </c>
      <c r="EY170">
        <v>15</v>
      </c>
      <c r="EZ170">
        <v>0</v>
      </c>
      <c r="FA170" t="s">
        <v>409</v>
      </c>
      <c r="FB170">
        <v>1510781724.6</v>
      </c>
      <c r="FC170">
        <v>1510781718.6</v>
      </c>
      <c r="FD170">
        <v>0</v>
      </c>
      <c r="FE170">
        <v>0.193</v>
      </c>
      <c r="FF170">
        <v>0.167</v>
      </c>
      <c r="FG170">
        <v>6.707</v>
      </c>
      <c r="FH170">
        <v>0.869</v>
      </c>
      <c r="FI170">
        <v>420</v>
      </c>
      <c r="FJ170">
        <v>32</v>
      </c>
      <c r="FK170">
        <v>0.3</v>
      </c>
      <c r="FL170">
        <v>0.13</v>
      </c>
      <c r="FM170">
        <v>0.721114575</v>
      </c>
      <c r="FN170">
        <v>-0.255582225140714</v>
      </c>
      <c r="FO170">
        <v>0.0246010196677775</v>
      </c>
      <c r="FP170">
        <v>1</v>
      </c>
      <c r="FQ170">
        <v>1</v>
      </c>
      <c r="FR170">
        <v>1</v>
      </c>
      <c r="FS170" t="s">
        <v>410</v>
      </c>
      <c r="FT170">
        <v>2.97134</v>
      </c>
      <c r="FU170">
        <v>2.75365</v>
      </c>
      <c r="FV170">
        <v>0.158264</v>
      </c>
      <c r="FW170">
        <v>0.162406</v>
      </c>
      <c r="FX170">
        <v>0.120559</v>
      </c>
      <c r="FY170">
        <v>0.119789</v>
      </c>
      <c r="FZ170">
        <v>32671.3</v>
      </c>
      <c r="GA170">
        <v>35402.7</v>
      </c>
      <c r="GB170">
        <v>35184.2</v>
      </c>
      <c r="GC170">
        <v>38344.3</v>
      </c>
      <c r="GD170">
        <v>43847.6</v>
      </c>
      <c r="GE170">
        <v>48737.7</v>
      </c>
      <c r="GF170">
        <v>54976.8</v>
      </c>
      <c r="GG170">
        <v>61492.7</v>
      </c>
      <c r="GH170">
        <v>1.95905</v>
      </c>
      <c r="GI170">
        <v>1.81432</v>
      </c>
      <c r="GJ170">
        <v>0.184543</v>
      </c>
      <c r="GK170">
        <v>0</v>
      </c>
      <c r="GL170">
        <v>32.0019</v>
      </c>
      <c r="GM170">
        <v>999.9</v>
      </c>
      <c r="GN170">
        <v>53.907</v>
      </c>
      <c r="GO170">
        <v>32.78</v>
      </c>
      <c r="GP170">
        <v>29.6126</v>
      </c>
      <c r="GQ170">
        <v>60.2202</v>
      </c>
      <c r="GR170">
        <v>47.9247</v>
      </c>
      <c r="GS170">
        <v>1</v>
      </c>
      <c r="GT170">
        <v>0.116341</v>
      </c>
      <c r="GU170">
        <v>-2.07142</v>
      </c>
      <c r="GV170">
        <v>20.1033</v>
      </c>
      <c r="GW170">
        <v>5.19812</v>
      </c>
      <c r="GX170">
        <v>12.0041</v>
      </c>
      <c r="GY170">
        <v>4.9749</v>
      </c>
      <c r="GZ170">
        <v>3.29383</v>
      </c>
      <c r="HA170">
        <v>9999</v>
      </c>
      <c r="HB170">
        <v>9999</v>
      </c>
      <c r="HC170">
        <v>9999</v>
      </c>
      <c r="HD170">
        <v>999.9</v>
      </c>
      <c r="HE170">
        <v>1.86356</v>
      </c>
      <c r="HF170">
        <v>1.86844</v>
      </c>
      <c r="HG170">
        <v>1.86821</v>
      </c>
      <c r="HH170">
        <v>1.86934</v>
      </c>
      <c r="HI170">
        <v>1.87012</v>
      </c>
      <c r="HJ170">
        <v>1.86617</v>
      </c>
      <c r="HK170">
        <v>1.86723</v>
      </c>
      <c r="HL170">
        <v>1.86859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9.605</v>
      </c>
      <c r="IA170">
        <v>0.6616</v>
      </c>
      <c r="IB170">
        <v>4.00718980108695</v>
      </c>
      <c r="IC170">
        <v>0.0057595372652325</v>
      </c>
      <c r="ID170">
        <v>9.86007892650461e-07</v>
      </c>
      <c r="IE170">
        <v>-6.54605500343952e-10</v>
      </c>
      <c r="IF170">
        <v>0.661683471666172</v>
      </c>
      <c r="IG170">
        <v>0</v>
      </c>
      <c r="IH170">
        <v>0</v>
      </c>
      <c r="II170">
        <v>0</v>
      </c>
      <c r="IJ170">
        <v>-3</v>
      </c>
      <c r="IK170">
        <v>1614</v>
      </c>
      <c r="IL170">
        <v>1</v>
      </c>
      <c r="IM170">
        <v>27</v>
      </c>
      <c r="IN170">
        <v>141.9</v>
      </c>
      <c r="IO170">
        <v>142</v>
      </c>
      <c r="IP170">
        <v>2.03491</v>
      </c>
      <c r="IQ170">
        <v>2.62451</v>
      </c>
      <c r="IR170">
        <v>1.54785</v>
      </c>
      <c r="IS170">
        <v>2.30225</v>
      </c>
      <c r="IT170">
        <v>1.34644</v>
      </c>
      <c r="IU170">
        <v>2.38892</v>
      </c>
      <c r="IV170">
        <v>38.5259</v>
      </c>
      <c r="IW170">
        <v>24.0262</v>
      </c>
      <c r="IX170">
        <v>18</v>
      </c>
      <c r="IY170">
        <v>501.646</v>
      </c>
      <c r="IZ170">
        <v>407.656</v>
      </c>
      <c r="JA170">
        <v>34.1656</v>
      </c>
      <c r="JB170">
        <v>28.9021</v>
      </c>
      <c r="JC170">
        <v>29.9998</v>
      </c>
      <c r="JD170">
        <v>28.7045</v>
      </c>
      <c r="JE170">
        <v>28.626</v>
      </c>
      <c r="JF170">
        <v>40.7684</v>
      </c>
      <c r="JG170">
        <v>0</v>
      </c>
      <c r="JH170">
        <v>100</v>
      </c>
      <c r="JI170">
        <v>34.1643</v>
      </c>
      <c r="JJ170">
        <v>971.518</v>
      </c>
      <c r="JK170">
        <v>30.6832</v>
      </c>
      <c r="JL170">
        <v>101.999</v>
      </c>
      <c r="JM170">
        <v>102.362</v>
      </c>
    </row>
    <row r="171" spans="1:273">
      <c r="A171">
        <v>155</v>
      </c>
      <c r="B171">
        <v>1510790244</v>
      </c>
      <c r="C171">
        <v>1523.40000009537</v>
      </c>
      <c r="D171" t="s">
        <v>721</v>
      </c>
      <c r="E171" t="s">
        <v>722</v>
      </c>
      <c r="F171">
        <v>5</v>
      </c>
      <c r="G171" t="s">
        <v>405</v>
      </c>
      <c r="H171" t="s">
        <v>406</v>
      </c>
      <c r="I171">
        <v>1510790236.21429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990.167625658774</v>
      </c>
      <c r="AK171">
        <v>969.826</v>
      </c>
      <c r="AL171">
        <v>3.53711888185692</v>
      </c>
      <c r="AM171">
        <v>64.1108677016949</v>
      </c>
      <c r="AN171">
        <f>(AP171 - AO171 + DI171*1E3/(8.314*(DK171+273.15)) * AR171/DH171 * AQ171) * DH171/(100*CV171) * 1000/(1000 - AP171)</f>
        <v>0</v>
      </c>
      <c r="AO171">
        <v>29.4262319399491</v>
      </c>
      <c r="AP171">
        <v>30.0835036363636</v>
      </c>
      <c r="AQ171">
        <v>-0.000625128526211174</v>
      </c>
      <c r="AR171">
        <v>117.015588663011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2.7</v>
      </c>
      <c r="CW171">
        <v>0.5</v>
      </c>
      <c r="CX171" t="s">
        <v>408</v>
      </c>
      <c r="CY171">
        <v>2</v>
      </c>
      <c r="CZ171" t="b">
        <v>1</v>
      </c>
      <c r="DA171">
        <v>1510790236.21429</v>
      </c>
      <c r="DB171">
        <v>916.051107142857</v>
      </c>
      <c r="DC171">
        <v>943.664964285714</v>
      </c>
      <c r="DD171">
        <v>30.1145642857143</v>
      </c>
      <c r="DE171">
        <v>29.4287857142857</v>
      </c>
      <c r="DF171">
        <v>906.500357142857</v>
      </c>
      <c r="DG171">
        <v>29.4528821428571</v>
      </c>
      <c r="DH171">
        <v>500.08625</v>
      </c>
      <c r="DI171">
        <v>90.8378642857143</v>
      </c>
      <c r="DJ171">
        <v>0.0999773357142857</v>
      </c>
      <c r="DK171">
        <v>34.1065607142857</v>
      </c>
      <c r="DL171">
        <v>34.9965321428571</v>
      </c>
      <c r="DM171">
        <v>999.9</v>
      </c>
      <c r="DN171">
        <v>0</v>
      </c>
      <c r="DO171">
        <v>0</v>
      </c>
      <c r="DP171">
        <v>9992.47357142857</v>
      </c>
      <c r="DQ171">
        <v>0</v>
      </c>
      <c r="DR171">
        <v>3.30984</v>
      </c>
      <c r="DS171">
        <v>-27.6138714285714</v>
      </c>
      <c r="DT171">
        <v>944.493928571428</v>
      </c>
      <c r="DU171">
        <v>972.277928571429</v>
      </c>
      <c r="DV171">
        <v>0.685779642857143</v>
      </c>
      <c r="DW171">
        <v>943.664964285714</v>
      </c>
      <c r="DX171">
        <v>29.4287857142857</v>
      </c>
      <c r="DY171">
        <v>2.73554357142857</v>
      </c>
      <c r="DZ171">
        <v>2.67324785714286</v>
      </c>
      <c r="EA171">
        <v>22.5001928571429</v>
      </c>
      <c r="EB171">
        <v>22.1215928571429</v>
      </c>
      <c r="EC171">
        <v>1999.98535714286</v>
      </c>
      <c r="ED171">
        <v>0.979995035714286</v>
      </c>
      <c r="EE171">
        <v>0.0200051964285714</v>
      </c>
      <c r="EF171">
        <v>0</v>
      </c>
      <c r="EG171">
        <v>2.21517142857143</v>
      </c>
      <c r="EH171">
        <v>0</v>
      </c>
      <c r="EI171">
        <v>5673.16035714286</v>
      </c>
      <c r="EJ171">
        <v>17299.9928571429</v>
      </c>
      <c r="EK171">
        <v>40.187</v>
      </c>
      <c r="EL171">
        <v>40.2566428571429</v>
      </c>
      <c r="EM171">
        <v>39.7544285714286</v>
      </c>
      <c r="EN171">
        <v>39.0935</v>
      </c>
      <c r="EO171">
        <v>39.9955</v>
      </c>
      <c r="EP171">
        <v>1959.97464285714</v>
      </c>
      <c r="EQ171">
        <v>40.0107142857143</v>
      </c>
      <c r="ER171">
        <v>0</v>
      </c>
      <c r="ES171">
        <v>1678813847</v>
      </c>
      <c r="ET171">
        <v>0</v>
      </c>
      <c r="EU171">
        <v>2.23115769230769</v>
      </c>
      <c r="EV171">
        <v>0.118724771549293</v>
      </c>
      <c r="EW171">
        <v>5.63384616959489</v>
      </c>
      <c r="EX171">
        <v>5673.17423076923</v>
      </c>
      <c r="EY171">
        <v>15</v>
      </c>
      <c r="EZ171">
        <v>0</v>
      </c>
      <c r="FA171" t="s">
        <v>409</v>
      </c>
      <c r="FB171">
        <v>1510781724.6</v>
      </c>
      <c r="FC171">
        <v>1510781718.6</v>
      </c>
      <c r="FD171">
        <v>0</v>
      </c>
      <c r="FE171">
        <v>0.193</v>
      </c>
      <c r="FF171">
        <v>0.167</v>
      </c>
      <c r="FG171">
        <v>6.707</v>
      </c>
      <c r="FH171">
        <v>0.869</v>
      </c>
      <c r="FI171">
        <v>420</v>
      </c>
      <c r="FJ171">
        <v>32</v>
      </c>
      <c r="FK171">
        <v>0.3</v>
      </c>
      <c r="FL171">
        <v>0.13</v>
      </c>
      <c r="FM171">
        <v>0.696136775</v>
      </c>
      <c r="FN171">
        <v>-0.246302240150095</v>
      </c>
      <c r="FO171">
        <v>0.0237112606418211</v>
      </c>
      <c r="FP171">
        <v>1</v>
      </c>
      <c r="FQ171">
        <v>1</v>
      </c>
      <c r="FR171">
        <v>1</v>
      </c>
      <c r="FS171" t="s">
        <v>410</v>
      </c>
      <c r="FT171">
        <v>2.97108</v>
      </c>
      <c r="FU171">
        <v>2.7539</v>
      </c>
      <c r="FV171">
        <v>0.160167</v>
      </c>
      <c r="FW171">
        <v>0.164225</v>
      </c>
      <c r="FX171">
        <v>0.120505</v>
      </c>
      <c r="FY171">
        <v>0.119788</v>
      </c>
      <c r="FZ171">
        <v>32597.7</v>
      </c>
      <c r="GA171">
        <v>35326.1</v>
      </c>
      <c r="GB171">
        <v>35184.5</v>
      </c>
      <c r="GC171">
        <v>38344.5</v>
      </c>
      <c r="GD171">
        <v>43850.7</v>
      </c>
      <c r="GE171">
        <v>48738.3</v>
      </c>
      <c r="GF171">
        <v>54977.2</v>
      </c>
      <c r="GG171">
        <v>61493.3</v>
      </c>
      <c r="GH171">
        <v>1.959</v>
      </c>
      <c r="GI171">
        <v>1.81457</v>
      </c>
      <c r="GJ171">
        <v>0.18502</v>
      </c>
      <c r="GK171">
        <v>0</v>
      </c>
      <c r="GL171">
        <v>32.0036</v>
      </c>
      <c r="GM171">
        <v>999.9</v>
      </c>
      <c r="GN171">
        <v>53.907</v>
      </c>
      <c r="GO171">
        <v>32.78</v>
      </c>
      <c r="GP171">
        <v>29.6122</v>
      </c>
      <c r="GQ171">
        <v>60.2902</v>
      </c>
      <c r="GR171">
        <v>47.9127</v>
      </c>
      <c r="GS171">
        <v>1</v>
      </c>
      <c r="GT171">
        <v>0.115749</v>
      </c>
      <c r="GU171">
        <v>-2.08007</v>
      </c>
      <c r="GV171">
        <v>20.1032</v>
      </c>
      <c r="GW171">
        <v>5.19737</v>
      </c>
      <c r="GX171">
        <v>12.004</v>
      </c>
      <c r="GY171">
        <v>4.9752</v>
      </c>
      <c r="GZ171">
        <v>3.29388</v>
      </c>
      <c r="HA171">
        <v>9999</v>
      </c>
      <c r="HB171">
        <v>9999</v>
      </c>
      <c r="HC171">
        <v>9999</v>
      </c>
      <c r="HD171">
        <v>999.9</v>
      </c>
      <c r="HE171">
        <v>1.86356</v>
      </c>
      <c r="HF171">
        <v>1.86844</v>
      </c>
      <c r="HG171">
        <v>1.86817</v>
      </c>
      <c r="HH171">
        <v>1.86935</v>
      </c>
      <c r="HI171">
        <v>1.87012</v>
      </c>
      <c r="HJ171">
        <v>1.86618</v>
      </c>
      <c r="HK171">
        <v>1.86722</v>
      </c>
      <c r="HL171">
        <v>1.86859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9.705</v>
      </c>
      <c r="IA171">
        <v>0.6617</v>
      </c>
      <c r="IB171">
        <v>4.00718980108695</v>
      </c>
      <c r="IC171">
        <v>0.0057595372652325</v>
      </c>
      <c r="ID171">
        <v>9.86007892650461e-07</v>
      </c>
      <c r="IE171">
        <v>-6.54605500343952e-10</v>
      </c>
      <c r="IF171">
        <v>0.661683471666172</v>
      </c>
      <c r="IG171">
        <v>0</v>
      </c>
      <c r="IH171">
        <v>0</v>
      </c>
      <c r="II171">
        <v>0</v>
      </c>
      <c r="IJ171">
        <v>-3</v>
      </c>
      <c r="IK171">
        <v>1614</v>
      </c>
      <c r="IL171">
        <v>1</v>
      </c>
      <c r="IM171">
        <v>27</v>
      </c>
      <c r="IN171">
        <v>142</v>
      </c>
      <c r="IO171">
        <v>142.1</v>
      </c>
      <c r="IP171">
        <v>2.06665</v>
      </c>
      <c r="IQ171">
        <v>2.62695</v>
      </c>
      <c r="IR171">
        <v>1.54785</v>
      </c>
      <c r="IS171">
        <v>2.30225</v>
      </c>
      <c r="IT171">
        <v>1.34644</v>
      </c>
      <c r="IU171">
        <v>2.2876</v>
      </c>
      <c r="IV171">
        <v>38.5259</v>
      </c>
      <c r="IW171">
        <v>24.0175</v>
      </c>
      <c r="IX171">
        <v>18</v>
      </c>
      <c r="IY171">
        <v>501.597</v>
      </c>
      <c r="IZ171">
        <v>407.785</v>
      </c>
      <c r="JA171">
        <v>34.1639</v>
      </c>
      <c r="JB171">
        <v>28.8972</v>
      </c>
      <c r="JC171">
        <v>29.9998</v>
      </c>
      <c r="JD171">
        <v>28.7027</v>
      </c>
      <c r="JE171">
        <v>28.6242</v>
      </c>
      <c r="JF171">
        <v>41.3648</v>
      </c>
      <c r="JG171">
        <v>0</v>
      </c>
      <c r="JH171">
        <v>100</v>
      </c>
      <c r="JI171">
        <v>34.1646</v>
      </c>
      <c r="JJ171">
        <v>991.678</v>
      </c>
      <c r="JK171">
        <v>30.6832</v>
      </c>
      <c r="JL171">
        <v>102</v>
      </c>
      <c r="JM171">
        <v>102.363</v>
      </c>
    </row>
    <row r="172" spans="1:273">
      <c r="A172">
        <v>156</v>
      </c>
      <c r="B172">
        <v>1510790249</v>
      </c>
      <c r="C172">
        <v>1528.40000009537</v>
      </c>
      <c r="D172" t="s">
        <v>723</v>
      </c>
      <c r="E172" t="s">
        <v>724</v>
      </c>
      <c r="F172">
        <v>5</v>
      </c>
      <c r="G172" t="s">
        <v>405</v>
      </c>
      <c r="H172" t="s">
        <v>406</v>
      </c>
      <c r="I172">
        <v>1510790241.5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1007.19015521869</v>
      </c>
      <c r="AK172">
        <v>987.220927272727</v>
      </c>
      <c r="AL172">
        <v>3.4784773062918</v>
      </c>
      <c r="AM172">
        <v>64.1108677016949</v>
      </c>
      <c r="AN172">
        <f>(AP172 - AO172 + DI172*1E3/(8.314*(DK172+273.15)) * AR172/DH172 * AQ172) * DH172/(100*CV172) * 1000/(1000 - AP172)</f>
        <v>0</v>
      </c>
      <c r="AO172">
        <v>29.427566114036</v>
      </c>
      <c r="AP172">
        <v>30.0651818181818</v>
      </c>
      <c r="AQ172">
        <v>-0.00040934056018833</v>
      </c>
      <c r="AR172">
        <v>117.015588663011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2.7</v>
      </c>
      <c r="CW172">
        <v>0.5</v>
      </c>
      <c r="CX172" t="s">
        <v>408</v>
      </c>
      <c r="CY172">
        <v>2</v>
      </c>
      <c r="CZ172" t="b">
        <v>1</v>
      </c>
      <c r="DA172">
        <v>1510790241.5</v>
      </c>
      <c r="DB172">
        <v>933.822925925926</v>
      </c>
      <c r="DC172">
        <v>961.366962962963</v>
      </c>
      <c r="DD172">
        <v>30.0919296296296</v>
      </c>
      <c r="DE172">
        <v>29.4269518518518</v>
      </c>
      <c r="DF172">
        <v>924.16762962963</v>
      </c>
      <c r="DG172">
        <v>29.4302444444444</v>
      </c>
      <c r="DH172">
        <v>500.086888888889</v>
      </c>
      <c r="DI172">
        <v>90.8378777777778</v>
      </c>
      <c r="DJ172">
        <v>0.0999863925925926</v>
      </c>
      <c r="DK172">
        <v>34.1042962962963</v>
      </c>
      <c r="DL172">
        <v>34.9957</v>
      </c>
      <c r="DM172">
        <v>999.9</v>
      </c>
      <c r="DN172">
        <v>0</v>
      </c>
      <c r="DO172">
        <v>0</v>
      </c>
      <c r="DP172">
        <v>9995.09333333333</v>
      </c>
      <c r="DQ172">
        <v>0</v>
      </c>
      <c r="DR172">
        <v>3.30984</v>
      </c>
      <c r="DS172">
        <v>-27.5440222222222</v>
      </c>
      <c r="DT172">
        <v>962.795148148148</v>
      </c>
      <c r="DU172">
        <v>990.514740740741</v>
      </c>
      <c r="DV172">
        <v>0.664984962962963</v>
      </c>
      <c r="DW172">
        <v>961.366962962963</v>
      </c>
      <c r="DX172">
        <v>29.4269518518518</v>
      </c>
      <c r="DY172">
        <v>2.73348703703704</v>
      </c>
      <c r="DZ172">
        <v>2.67308222222222</v>
      </c>
      <c r="EA172">
        <v>22.4878296296296</v>
      </c>
      <c r="EB172">
        <v>22.120562962963</v>
      </c>
      <c r="EC172">
        <v>1999.97703703704</v>
      </c>
      <c r="ED172">
        <v>0.979994888888889</v>
      </c>
      <c r="EE172">
        <v>0.0200053481481481</v>
      </c>
      <c r="EF172">
        <v>0</v>
      </c>
      <c r="EG172">
        <v>2.20997407407407</v>
      </c>
      <c r="EH172">
        <v>0</v>
      </c>
      <c r="EI172">
        <v>5673.62888888889</v>
      </c>
      <c r="EJ172">
        <v>17299.9148148148</v>
      </c>
      <c r="EK172">
        <v>40.187</v>
      </c>
      <c r="EL172">
        <v>40.25</v>
      </c>
      <c r="EM172">
        <v>39.75</v>
      </c>
      <c r="EN172">
        <v>39.0806666666667</v>
      </c>
      <c r="EO172">
        <v>39.993</v>
      </c>
      <c r="EP172">
        <v>1959.9662962963</v>
      </c>
      <c r="EQ172">
        <v>40.0107407407407</v>
      </c>
      <c r="ER172">
        <v>0</v>
      </c>
      <c r="ES172">
        <v>1678813852.4</v>
      </c>
      <c r="ET172">
        <v>0</v>
      </c>
      <c r="EU172">
        <v>2.248332</v>
      </c>
      <c r="EV172">
        <v>0.208323063117662</v>
      </c>
      <c r="EW172">
        <v>4.9846154000786</v>
      </c>
      <c r="EX172">
        <v>5673.6828</v>
      </c>
      <c r="EY172">
        <v>15</v>
      </c>
      <c r="EZ172">
        <v>0</v>
      </c>
      <c r="FA172" t="s">
        <v>409</v>
      </c>
      <c r="FB172">
        <v>1510781724.6</v>
      </c>
      <c r="FC172">
        <v>1510781718.6</v>
      </c>
      <c r="FD172">
        <v>0</v>
      </c>
      <c r="FE172">
        <v>0.193</v>
      </c>
      <c r="FF172">
        <v>0.167</v>
      </c>
      <c r="FG172">
        <v>6.707</v>
      </c>
      <c r="FH172">
        <v>0.869</v>
      </c>
      <c r="FI172">
        <v>420</v>
      </c>
      <c r="FJ172">
        <v>32</v>
      </c>
      <c r="FK172">
        <v>0.3</v>
      </c>
      <c r="FL172">
        <v>0.13</v>
      </c>
      <c r="FM172">
        <v>0.679938425</v>
      </c>
      <c r="FN172">
        <v>-0.238984604127581</v>
      </c>
      <c r="FO172">
        <v>0.023006883330742</v>
      </c>
      <c r="FP172">
        <v>1</v>
      </c>
      <c r="FQ172">
        <v>1</v>
      </c>
      <c r="FR172">
        <v>1</v>
      </c>
      <c r="FS172" t="s">
        <v>410</v>
      </c>
      <c r="FT172">
        <v>2.97127</v>
      </c>
      <c r="FU172">
        <v>2.75379</v>
      </c>
      <c r="FV172">
        <v>0.162025</v>
      </c>
      <c r="FW172">
        <v>0.166073</v>
      </c>
      <c r="FX172">
        <v>0.120451</v>
      </c>
      <c r="FY172">
        <v>0.119793</v>
      </c>
      <c r="FZ172">
        <v>32526</v>
      </c>
      <c r="GA172">
        <v>35248.4</v>
      </c>
      <c r="GB172">
        <v>35184.9</v>
      </c>
      <c r="GC172">
        <v>38344.9</v>
      </c>
      <c r="GD172">
        <v>43854.1</v>
      </c>
      <c r="GE172">
        <v>48738.5</v>
      </c>
      <c r="GF172">
        <v>54978</v>
      </c>
      <c r="GG172">
        <v>61493.8</v>
      </c>
      <c r="GH172">
        <v>1.95905</v>
      </c>
      <c r="GI172">
        <v>1.81463</v>
      </c>
      <c r="GJ172">
        <v>0.18511</v>
      </c>
      <c r="GK172">
        <v>0</v>
      </c>
      <c r="GL172">
        <v>32.0047</v>
      </c>
      <c r="GM172">
        <v>999.9</v>
      </c>
      <c r="GN172">
        <v>53.907</v>
      </c>
      <c r="GO172">
        <v>32.76</v>
      </c>
      <c r="GP172">
        <v>29.5846</v>
      </c>
      <c r="GQ172">
        <v>60.2702</v>
      </c>
      <c r="GR172">
        <v>47.5881</v>
      </c>
      <c r="GS172">
        <v>1</v>
      </c>
      <c r="GT172">
        <v>0.115653</v>
      </c>
      <c r="GU172">
        <v>-2.09155</v>
      </c>
      <c r="GV172">
        <v>20.103</v>
      </c>
      <c r="GW172">
        <v>5.19812</v>
      </c>
      <c r="GX172">
        <v>12.0041</v>
      </c>
      <c r="GY172">
        <v>4.97535</v>
      </c>
      <c r="GZ172">
        <v>3.29393</v>
      </c>
      <c r="HA172">
        <v>9999</v>
      </c>
      <c r="HB172">
        <v>9999</v>
      </c>
      <c r="HC172">
        <v>9999</v>
      </c>
      <c r="HD172">
        <v>999.9</v>
      </c>
      <c r="HE172">
        <v>1.86356</v>
      </c>
      <c r="HF172">
        <v>1.86844</v>
      </c>
      <c r="HG172">
        <v>1.86821</v>
      </c>
      <c r="HH172">
        <v>1.86935</v>
      </c>
      <c r="HI172">
        <v>1.87013</v>
      </c>
      <c r="HJ172">
        <v>1.86618</v>
      </c>
      <c r="HK172">
        <v>1.86723</v>
      </c>
      <c r="HL172">
        <v>1.86859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9.804</v>
      </c>
      <c r="IA172">
        <v>0.6617</v>
      </c>
      <c r="IB172">
        <v>4.00718980108695</v>
      </c>
      <c r="IC172">
        <v>0.0057595372652325</v>
      </c>
      <c r="ID172">
        <v>9.86007892650461e-07</v>
      </c>
      <c r="IE172">
        <v>-6.54605500343952e-10</v>
      </c>
      <c r="IF172">
        <v>0.661683471666172</v>
      </c>
      <c r="IG172">
        <v>0</v>
      </c>
      <c r="IH172">
        <v>0</v>
      </c>
      <c r="II172">
        <v>0</v>
      </c>
      <c r="IJ172">
        <v>-3</v>
      </c>
      <c r="IK172">
        <v>1614</v>
      </c>
      <c r="IL172">
        <v>1</v>
      </c>
      <c r="IM172">
        <v>27</v>
      </c>
      <c r="IN172">
        <v>142.1</v>
      </c>
      <c r="IO172">
        <v>142.2</v>
      </c>
      <c r="IP172">
        <v>2.08984</v>
      </c>
      <c r="IQ172">
        <v>2.62207</v>
      </c>
      <c r="IR172">
        <v>1.54785</v>
      </c>
      <c r="IS172">
        <v>2.30225</v>
      </c>
      <c r="IT172">
        <v>1.34644</v>
      </c>
      <c r="IU172">
        <v>2.44629</v>
      </c>
      <c r="IV172">
        <v>38.5259</v>
      </c>
      <c r="IW172">
        <v>24.0262</v>
      </c>
      <c r="IX172">
        <v>18</v>
      </c>
      <c r="IY172">
        <v>501.603</v>
      </c>
      <c r="IZ172">
        <v>407.796</v>
      </c>
      <c r="JA172">
        <v>34.1644</v>
      </c>
      <c r="JB172">
        <v>28.8932</v>
      </c>
      <c r="JC172">
        <v>29.9997</v>
      </c>
      <c r="JD172">
        <v>28.6996</v>
      </c>
      <c r="JE172">
        <v>28.6218</v>
      </c>
      <c r="JF172">
        <v>41.889</v>
      </c>
      <c r="JG172">
        <v>0</v>
      </c>
      <c r="JH172">
        <v>100</v>
      </c>
      <c r="JI172">
        <v>34.1665</v>
      </c>
      <c r="JJ172">
        <v>1005.1</v>
      </c>
      <c r="JK172">
        <v>30.6832</v>
      </c>
      <c r="JL172">
        <v>102.002</v>
      </c>
      <c r="JM172">
        <v>102.364</v>
      </c>
    </row>
    <row r="173" spans="1:273">
      <c r="A173">
        <v>157</v>
      </c>
      <c r="B173">
        <v>1510790254</v>
      </c>
      <c r="C173">
        <v>1533.40000009537</v>
      </c>
      <c r="D173" t="s">
        <v>725</v>
      </c>
      <c r="E173" t="s">
        <v>726</v>
      </c>
      <c r="F173">
        <v>5</v>
      </c>
      <c r="G173" t="s">
        <v>405</v>
      </c>
      <c r="H173" t="s">
        <v>406</v>
      </c>
      <c r="I173">
        <v>1510790246.21429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1024.51126725164</v>
      </c>
      <c r="AK173">
        <v>1004.55093333333</v>
      </c>
      <c r="AL173">
        <v>3.43723850853889</v>
      </c>
      <c r="AM173">
        <v>64.1108677016949</v>
      </c>
      <c r="AN173">
        <f>(AP173 - AO173 + DI173*1E3/(8.314*(DK173+273.15)) * AR173/DH173 * AQ173) * DH173/(100*CV173) * 1000/(1000 - AP173)</f>
        <v>0</v>
      </c>
      <c r="AO173">
        <v>29.4283148638583</v>
      </c>
      <c r="AP173">
        <v>30.046163030303</v>
      </c>
      <c r="AQ173">
        <v>-0.000337371481700226</v>
      </c>
      <c r="AR173">
        <v>117.015588663011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2.7</v>
      </c>
      <c r="CW173">
        <v>0.5</v>
      </c>
      <c r="CX173" t="s">
        <v>408</v>
      </c>
      <c r="CY173">
        <v>2</v>
      </c>
      <c r="CZ173" t="b">
        <v>1</v>
      </c>
      <c r="DA173">
        <v>1510790246.21429</v>
      </c>
      <c r="DB173">
        <v>949.782642857143</v>
      </c>
      <c r="DC173">
        <v>977.363607142857</v>
      </c>
      <c r="DD173">
        <v>30.0734607142857</v>
      </c>
      <c r="DE173">
        <v>29.4273035714286</v>
      </c>
      <c r="DF173">
        <v>940.033857142857</v>
      </c>
      <c r="DG173">
        <v>29.4117678571429</v>
      </c>
      <c r="DH173">
        <v>500.10375</v>
      </c>
      <c r="DI173">
        <v>90.8374535714286</v>
      </c>
      <c r="DJ173">
        <v>0.100018535714286</v>
      </c>
      <c r="DK173">
        <v>34.1034642857143</v>
      </c>
      <c r="DL173">
        <v>34.9967571428571</v>
      </c>
      <c r="DM173">
        <v>999.9</v>
      </c>
      <c r="DN173">
        <v>0</v>
      </c>
      <c r="DO173">
        <v>0</v>
      </c>
      <c r="DP173">
        <v>9998.63607142857</v>
      </c>
      <c r="DQ173">
        <v>0</v>
      </c>
      <c r="DR173">
        <v>3.30984</v>
      </c>
      <c r="DS173">
        <v>-27.5810857142857</v>
      </c>
      <c r="DT173">
        <v>979.231321428571</v>
      </c>
      <c r="DU173">
        <v>1006.99692857143</v>
      </c>
      <c r="DV173">
        <v>0.646156392857143</v>
      </c>
      <c r="DW173">
        <v>977.363607142857</v>
      </c>
      <c r="DX173">
        <v>29.4273035714286</v>
      </c>
      <c r="DY173">
        <v>2.73179642857143</v>
      </c>
      <c r="DZ173">
        <v>2.67310178571429</v>
      </c>
      <c r="EA173">
        <v>22.4776428571429</v>
      </c>
      <c r="EB173">
        <v>22.1206821428571</v>
      </c>
      <c r="EC173">
        <v>1999.99035714286</v>
      </c>
      <c r="ED173">
        <v>0.979994821428572</v>
      </c>
      <c r="EE173">
        <v>0.0200054178571429</v>
      </c>
      <c r="EF173">
        <v>0</v>
      </c>
      <c r="EG173">
        <v>2.22271071428571</v>
      </c>
      <c r="EH173">
        <v>0</v>
      </c>
      <c r="EI173">
        <v>5674.20678571429</v>
      </c>
      <c r="EJ173">
        <v>17300.0285714286</v>
      </c>
      <c r="EK173">
        <v>40.187</v>
      </c>
      <c r="EL173">
        <v>40.25</v>
      </c>
      <c r="EM173">
        <v>39.75</v>
      </c>
      <c r="EN173">
        <v>39.0665</v>
      </c>
      <c r="EO173">
        <v>39.97525</v>
      </c>
      <c r="EP173">
        <v>1959.97892857143</v>
      </c>
      <c r="EQ173">
        <v>40.0114285714286</v>
      </c>
      <c r="ER173">
        <v>0</v>
      </c>
      <c r="ES173">
        <v>1678813857.2</v>
      </c>
      <c r="ET173">
        <v>0</v>
      </c>
      <c r="EU173">
        <v>2.243796</v>
      </c>
      <c r="EV173">
        <v>0.412638442467421</v>
      </c>
      <c r="EW173">
        <v>7.5546153866274</v>
      </c>
      <c r="EX173">
        <v>5674.2224</v>
      </c>
      <c r="EY173">
        <v>15</v>
      </c>
      <c r="EZ173">
        <v>0</v>
      </c>
      <c r="FA173" t="s">
        <v>409</v>
      </c>
      <c r="FB173">
        <v>1510781724.6</v>
      </c>
      <c r="FC173">
        <v>1510781718.6</v>
      </c>
      <c r="FD173">
        <v>0</v>
      </c>
      <c r="FE173">
        <v>0.193</v>
      </c>
      <c r="FF173">
        <v>0.167</v>
      </c>
      <c r="FG173">
        <v>6.707</v>
      </c>
      <c r="FH173">
        <v>0.869</v>
      </c>
      <c r="FI173">
        <v>420</v>
      </c>
      <c r="FJ173">
        <v>32</v>
      </c>
      <c r="FK173">
        <v>0.3</v>
      </c>
      <c r="FL173">
        <v>0.13</v>
      </c>
      <c r="FM173">
        <v>0.6598536</v>
      </c>
      <c r="FN173">
        <v>-0.238033666041278</v>
      </c>
      <c r="FO173">
        <v>0.0229056427619921</v>
      </c>
      <c r="FP173">
        <v>1</v>
      </c>
      <c r="FQ173">
        <v>1</v>
      </c>
      <c r="FR173">
        <v>1</v>
      </c>
      <c r="FS173" t="s">
        <v>410</v>
      </c>
      <c r="FT173">
        <v>2.97121</v>
      </c>
      <c r="FU173">
        <v>2.75396</v>
      </c>
      <c r="FV173">
        <v>0.163853</v>
      </c>
      <c r="FW173">
        <v>0.16781</v>
      </c>
      <c r="FX173">
        <v>0.120399</v>
      </c>
      <c r="FY173">
        <v>0.119791</v>
      </c>
      <c r="FZ173">
        <v>32455.3</v>
      </c>
      <c r="GA173">
        <v>35175.3</v>
      </c>
      <c r="GB173">
        <v>35185.2</v>
      </c>
      <c r="GC173">
        <v>38345.4</v>
      </c>
      <c r="GD173">
        <v>43856.9</v>
      </c>
      <c r="GE173">
        <v>48738.7</v>
      </c>
      <c r="GF173">
        <v>54978.1</v>
      </c>
      <c r="GG173">
        <v>61493.8</v>
      </c>
      <c r="GH173">
        <v>1.9591</v>
      </c>
      <c r="GI173">
        <v>1.81478</v>
      </c>
      <c r="GJ173">
        <v>0.184469</v>
      </c>
      <c r="GK173">
        <v>0</v>
      </c>
      <c r="GL173">
        <v>32.0076</v>
      </c>
      <c r="GM173">
        <v>999.9</v>
      </c>
      <c r="GN173">
        <v>53.907</v>
      </c>
      <c r="GO173">
        <v>32.78</v>
      </c>
      <c r="GP173">
        <v>29.6136</v>
      </c>
      <c r="GQ173">
        <v>60.3402</v>
      </c>
      <c r="GR173">
        <v>48.129</v>
      </c>
      <c r="GS173">
        <v>1</v>
      </c>
      <c r="GT173">
        <v>0.115124</v>
      </c>
      <c r="GU173">
        <v>-2.09593</v>
      </c>
      <c r="GV173">
        <v>20.1031</v>
      </c>
      <c r="GW173">
        <v>5.19767</v>
      </c>
      <c r="GX173">
        <v>12.004</v>
      </c>
      <c r="GY173">
        <v>4.9753</v>
      </c>
      <c r="GZ173">
        <v>3.29383</v>
      </c>
      <c r="HA173">
        <v>9999</v>
      </c>
      <c r="HB173">
        <v>9999</v>
      </c>
      <c r="HC173">
        <v>9999</v>
      </c>
      <c r="HD173">
        <v>999.9</v>
      </c>
      <c r="HE173">
        <v>1.86356</v>
      </c>
      <c r="HF173">
        <v>1.86844</v>
      </c>
      <c r="HG173">
        <v>1.8682</v>
      </c>
      <c r="HH173">
        <v>1.86935</v>
      </c>
      <c r="HI173">
        <v>1.87012</v>
      </c>
      <c r="HJ173">
        <v>1.86617</v>
      </c>
      <c r="HK173">
        <v>1.86722</v>
      </c>
      <c r="HL173">
        <v>1.86859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9.902</v>
      </c>
      <c r="IA173">
        <v>0.6617</v>
      </c>
      <c r="IB173">
        <v>4.00718980108695</v>
      </c>
      <c r="IC173">
        <v>0.0057595372652325</v>
      </c>
      <c r="ID173">
        <v>9.86007892650461e-07</v>
      </c>
      <c r="IE173">
        <v>-6.54605500343952e-10</v>
      </c>
      <c r="IF173">
        <v>0.661683471666172</v>
      </c>
      <c r="IG173">
        <v>0</v>
      </c>
      <c r="IH173">
        <v>0</v>
      </c>
      <c r="II173">
        <v>0</v>
      </c>
      <c r="IJ173">
        <v>-3</v>
      </c>
      <c r="IK173">
        <v>1614</v>
      </c>
      <c r="IL173">
        <v>1</v>
      </c>
      <c r="IM173">
        <v>27</v>
      </c>
      <c r="IN173">
        <v>142.2</v>
      </c>
      <c r="IO173">
        <v>142.3</v>
      </c>
      <c r="IP173">
        <v>2.1228</v>
      </c>
      <c r="IQ173">
        <v>2.62329</v>
      </c>
      <c r="IR173">
        <v>1.54785</v>
      </c>
      <c r="IS173">
        <v>2.30225</v>
      </c>
      <c r="IT173">
        <v>1.34644</v>
      </c>
      <c r="IU173">
        <v>2.39258</v>
      </c>
      <c r="IV173">
        <v>38.5259</v>
      </c>
      <c r="IW173">
        <v>24.0175</v>
      </c>
      <c r="IX173">
        <v>18</v>
      </c>
      <c r="IY173">
        <v>501.615</v>
      </c>
      <c r="IZ173">
        <v>407.864</v>
      </c>
      <c r="JA173">
        <v>34.1664</v>
      </c>
      <c r="JB173">
        <v>28.8895</v>
      </c>
      <c r="JC173">
        <v>29.9998</v>
      </c>
      <c r="JD173">
        <v>28.6972</v>
      </c>
      <c r="JE173">
        <v>28.6194</v>
      </c>
      <c r="JF173">
        <v>42.4961</v>
      </c>
      <c r="JG173">
        <v>0</v>
      </c>
      <c r="JH173">
        <v>100</v>
      </c>
      <c r="JI173">
        <v>34.168</v>
      </c>
      <c r="JJ173">
        <v>1025.2</v>
      </c>
      <c r="JK173">
        <v>30.6832</v>
      </c>
      <c r="JL173">
        <v>102.002</v>
      </c>
      <c r="JM173">
        <v>102.364</v>
      </c>
    </row>
    <row r="174" spans="1:273">
      <c r="A174">
        <v>158</v>
      </c>
      <c r="B174">
        <v>1510790259</v>
      </c>
      <c r="C174">
        <v>1538.40000009537</v>
      </c>
      <c r="D174" t="s">
        <v>727</v>
      </c>
      <c r="E174" t="s">
        <v>728</v>
      </c>
      <c r="F174">
        <v>5</v>
      </c>
      <c r="G174" t="s">
        <v>405</v>
      </c>
      <c r="H174" t="s">
        <v>406</v>
      </c>
      <c r="I174">
        <v>1510790251.5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1041.57060951535</v>
      </c>
      <c r="AK174">
        <v>1021.71363636364</v>
      </c>
      <c r="AL174">
        <v>3.45942376645713</v>
      </c>
      <c r="AM174">
        <v>64.1108677016949</v>
      </c>
      <c r="AN174">
        <f>(AP174 - AO174 + DI174*1E3/(8.314*(DK174+273.15)) * AR174/DH174 * AQ174) * DH174/(100*CV174) * 1000/(1000 - AP174)</f>
        <v>0</v>
      </c>
      <c r="AO174">
        <v>29.4255512963269</v>
      </c>
      <c r="AP174">
        <v>30.0302472727273</v>
      </c>
      <c r="AQ174">
        <v>-0.000311965762402711</v>
      </c>
      <c r="AR174">
        <v>117.015588663011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2.7</v>
      </c>
      <c r="CW174">
        <v>0.5</v>
      </c>
      <c r="CX174" t="s">
        <v>408</v>
      </c>
      <c r="CY174">
        <v>2</v>
      </c>
      <c r="CZ174" t="b">
        <v>1</v>
      </c>
      <c r="DA174">
        <v>1510790251.5</v>
      </c>
      <c r="DB174">
        <v>967.593111111111</v>
      </c>
      <c r="DC174">
        <v>995.024814814815</v>
      </c>
      <c r="DD174">
        <v>30.0546407407407</v>
      </c>
      <c r="DE174">
        <v>29.4272333333333</v>
      </c>
      <c r="DF174">
        <v>957.740629629629</v>
      </c>
      <c r="DG174">
        <v>29.3929444444444</v>
      </c>
      <c r="DH174">
        <v>500.106296296296</v>
      </c>
      <c r="DI174">
        <v>90.8363555555556</v>
      </c>
      <c r="DJ174">
        <v>0.0999663592592593</v>
      </c>
      <c r="DK174">
        <v>34.1046148148148</v>
      </c>
      <c r="DL174">
        <v>34.9985444444444</v>
      </c>
      <c r="DM174">
        <v>999.9</v>
      </c>
      <c r="DN174">
        <v>0</v>
      </c>
      <c r="DO174">
        <v>0</v>
      </c>
      <c r="DP174">
        <v>10010.0737037037</v>
      </c>
      <c r="DQ174">
        <v>0</v>
      </c>
      <c r="DR174">
        <v>3.30984</v>
      </c>
      <c r="DS174">
        <v>-27.4313407407407</v>
      </c>
      <c r="DT174">
        <v>997.574703703704</v>
      </c>
      <c r="DU174">
        <v>1025.19333333333</v>
      </c>
      <c r="DV174">
        <v>0.627404888888889</v>
      </c>
      <c r="DW174">
        <v>995.024814814815</v>
      </c>
      <c r="DX174">
        <v>29.4272333333333</v>
      </c>
      <c r="DY174">
        <v>2.73005333333333</v>
      </c>
      <c r="DZ174">
        <v>2.67306222222222</v>
      </c>
      <c r="EA174">
        <v>22.4671407407407</v>
      </c>
      <c r="EB174">
        <v>22.1204481481481</v>
      </c>
      <c r="EC174">
        <v>1999.99592592593</v>
      </c>
      <c r="ED174">
        <v>0.979995</v>
      </c>
      <c r="EE174">
        <v>0.0200052333333333</v>
      </c>
      <c r="EF174">
        <v>0</v>
      </c>
      <c r="EG174">
        <v>2.27760740740741</v>
      </c>
      <c r="EH174">
        <v>0</v>
      </c>
      <c r="EI174">
        <v>5674.82555555556</v>
      </c>
      <c r="EJ174">
        <v>17300.0851851852</v>
      </c>
      <c r="EK174">
        <v>40.187</v>
      </c>
      <c r="EL174">
        <v>40.25</v>
      </c>
      <c r="EM174">
        <v>39.75</v>
      </c>
      <c r="EN174">
        <v>39.062</v>
      </c>
      <c r="EO174">
        <v>39.965</v>
      </c>
      <c r="EP174">
        <v>1959.98481481481</v>
      </c>
      <c r="EQ174">
        <v>40.0111111111111</v>
      </c>
      <c r="ER174">
        <v>0</v>
      </c>
      <c r="ES174">
        <v>1678813862</v>
      </c>
      <c r="ET174">
        <v>0</v>
      </c>
      <c r="EU174">
        <v>2.286028</v>
      </c>
      <c r="EV174">
        <v>0.349299991318194</v>
      </c>
      <c r="EW174">
        <v>8.24307689895678</v>
      </c>
      <c r="EX174">
        <v>5674.824</v>
      </c>
      <c r="EY174">
        <v>15</v>
      </c>
      <c r="EZ174">
        <v>0</v>
      </c>
      <c r="FA174" t="s">
        <v>409</v>
      </c>
      <c r="FB174">
        <v>1510781724.6</v>
      </c>
      <c r="FC174">
        <v>1510781718.6</v>
      </c>
      <c r="FD174">
        <v>0</v>
      </c>
      <c r="FE174">
        <v>0.193</v>
      </c>
      <c r="FF174">
        <v>0.167</v>
      </c>
      <c r="FG174">
        <v>6.707</v>
      </c>
      <c r="FH174">
        <v>0.869</v>
      </c>
      <c r="FI174">
        <v>420</v>
      </c>
      <c r="FJ174">
        <v>32</v>
      </c>
      <c r="FK174">
        <v>0.3</v>
      </c>
      <c r="FL174">
        <v>0.13</v>
      </c>
      <c r="FM174">
        <v>0.63764735</v>
      </c>
      <c r="FN174">
        <v>-0.216543196998124</v>
      </c>
      <c r="FO174">
        <v>0.0209207612391973</v>
      </c>
      <c r="FP174">
        <v>1</v>
      </c>
      <c r="FQ174">
        <v>1</v>
      </c>
      <c r="FR174">
        <v>1</v>
      </c>
      <c r="FS174" t="s">
        <v>410</v>
      </c>
      <c r="FT174">
        <v>2.97129</v>
      </c>
      <c r="FU174">
        <v>2.75399</v>
      </c>
      <c r="FV174">
        <v>0.165659</v>
      </c>
      <c r="FW174">
        <v>0.169663</v>
      </c>
      <c r="FX174">
        <v>0.120351</v>
      </c>
      <c r="FY174">
        <v>0.119785</v>
      </c>
      <c r="FZ174">
        <v>32385.3</v>
      </c>
      <c r="GA174">
        <v>35097.4</v>
      </c>
      <c r="GB174">
        <v>35185.3</v>
      </c>
      <c r="GC174">
        <v>38345.8</v>
      </c>
      <c r="GD174">
        <v>43859.4</v>
      </c>
      <c r="GE174">
        <v>48739.9</v>
      </c>
      <c r="GF174">
        <v>54978.2</v>
      </c>
      <c r="GG174">
        <v>61494.8</v>
      </c>
      <c r="GH174">
        <v>1.9591</v>
      </c>
      <c r="GI174">
        <v>1.8149</v>
      </c>
      <c r="GJ174">
        <v>0.185043</v>
      </c>
      <c r="GK174">
        <v>0</v>
      </c>
      <c r="GL174">
        <v>32.0059</v>
      </c>
      <c r="GM174">
        <v>999.9</v>
      </c>
      <c r="GN174">
        <v>53.907</v>
      </c>
      <c r="GO174">
        <v>32.78</v>
      </c>
      <c r="GP174">
        <v>29.614</v>
      </c>
      <c r="GQ174">
        <v>60.1102</v>
      </c>
      <c r="GR174">
        <v>47.4479</v>
      </c>
      <c r="GS174">
        <v>1</v>
      </c>
      <c r="GT174">
        <v>0.114809</v>
      </c>
      <c r="GU174">
        <v>-2.104</v>
      </c>
      <c r="GV174">
        <v>20.103</v>
      </c>
      <c r="GW174">
        <v>5.19797</v>
      </c>
      <c r="GX174">
        <v>12.0044</v>
      </c>
      <c r="GY174">
        <v>4.97535</v>
      </c>
      <c r="GZ174">
        <v>3.29383</v>
      </c>
      <c r="HA174">
        <v>9999</v>
      </c>
      <c r="HB174">
        <v>9999</v>
      </c>
      <c r="HC174">
        <v>9999</v>
      </c>
      <c r="HD174">
        <v>999.9</v>
      </c>
      <c r="HE174">
        <v>1.86356</v>
      </c>
      <c r="HF174">
        <v>1.86844</v>
      </c>
      <c r="HG174">
        <v>1.86823</v>
      </c>
      <c r="HH174">
        <v>1.86935</v>
      </c>
      <c r="HI174">
        <v>1.87012</v>
      </c>
      <c r="HJ174">
        <v>1.86619</v>
      </c>
      <c r="HK174">
        <v>1.86723</v>
      </c>
      <c r="HL174">
        <v>1.86859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9.999</v>
      </c>
      <c r="IA174">
        <v>0.6616</v>
      </c>
      <c r="IB174">
        <v>4.00718980108695</v>
      </c>
      <c r="IC174">
        <v>0.0057595372652325</v>
      </c>
      <c r="ID174">
        <v>9.86007892650461e-07</v>
      </c>
      <c r="IE174">
        <v>-6.54605500343952e-10</v>
      </c>
      <c r="IF174">
        <v>0.661683471666172</v>
      </c>
      <c r="IG174">
        <v>0</v>
      </c>
      <c r="IH174">
        <v>0</v>
      </c>
      <c r="II174">
        <v>0</v>
      </c>
      <c r="IJ174">
        <v>-3</v>
      </c>
      <c r="IK174">
        <v>1614</v>
      </c>
      <c r="IL174">
        <v>1</v>
      </c>
      <c r="IM174">
        <v>27</v>
      </c>
      <c r="IN174">
        <v>142.2</v>
      </c>
      <c r="IO174">
        <v>142.3</v>
      </c>
      <c r="IP174">
        <v>2.14478</v>
      </c>
      <c r="IQ174">
        <v>2.61353</v>
      </c>
      <c r="IR174">
        <v>1.54785</v>
      </c>
      <c r="IS174">
        <v>2.30225</v>
      </c>
      <c r="IT174">
        <v>1.34644</v>
      </c>
      <c r="IU174">
        <v>2.46094</v>
      </c>
      <c r="IV174">
        <v>38.5259</v>
      </c>
      <c r="IW174">
        <v>24.0262</v>
      </c>
      <c r="IX174">
        <v>18</v>
      </c>
      <c r="IY174">
        <v>501.594</v>
      </c>
      <c r="IZ174">
        <v>407.914</v>
      </c>
      <c r="JA174">
        <v>34.1686</v>
      </c>
      <c r="JB174">
        <v>28.8848</v>
      </c>
      <c r="JC174">
        <v>29.9997</v>
      </c>
      <c r="JD174">
        <v>28.6948</v>
      </c>
      <c r="JE174">
        <v>28.6163</v>
      </c>
      <c r="JF174">
        <v>42.9894</v>
      </c>
      <c r="JG174">
        <v>0</v>
      </c>
      <c r="JH174">
        <v>100</v>
      </c>
      <c r="JI174">
        <v>34.1705</v>
      </c>
      <c r="JJ174">
        <v>1038.8</v>
      </c>
      <c r="JK174">
        <v>30.6832</v>
      </c>
      <c r="JL174">
        <v>102.002</v>
      </c>
      <c r="JM174">
        <v>102.366</v>
      </c>
    </row>
    <row r="175" spans="1:273">
      <c r="A175">
        <v>159</v>
      </c>
      <c r="B175">
        <v>1510790264</v>
      </c>
      <c r="C175">
        <v>1543.40000009537</v>
      </c>
      <c r="D175" t="s">
        <v>729</v>
      </c>
      <c r="E175" t="s">
        <v>730</v>
      </c>
      <c r="F175">
        <v>5</v>
      </c>
      <c r="G175" t="s">
        <v>405</v>
      </c>
      <c r="H175" t="s">
        <v>406</v>
      </c>
      <c r="I175">
        <v>1510790256.21429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1058.92747517981</v>
      </c>
      <c r="AK175">
        <v>1039.02751515151</v>
      </c>
      <c r="AL175">
        <v>3.43447180901014</v>
      </c>
      <c r="AM175">
        <v>64.1108677016949</v>
      </c>
      <c r="AN175">
        <f>(AP175 - AO175 + DI175*1E3/(8.314*(DK175+273.15)) * AR175/DH175 * AQ175) * DH175/(100*CV175) * 1000/(1000 - AP175)</f>
        <v>0</v>
      </c>
      <c r="AO175">
        <v>29.4237242353476</v>
      </c>
      <c r="AP175">
        <v>30.0142933333333</v>
      </c>
      <c r="AQ175">
        <v>-0.000182199424330639</v>
      </c>
      <c r="AR175">
        <v>117.015588663011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2.7</v>
      </c>
      <c r="CW175">
        <v>0.5</v>
      </c>
      <c r="CX175" t="s">
        <v>408</v>
      </c>
      <c r="CY175">
        <v>2</v>
      </c>
      <c r="CZ175" t="b">
        <v>1</v>
      </c>
      <c r="DA175">
        <v>1510790256.21429</v>
      </c>
      <c r="DB175">
        <v>983.440321428571</v>
      </c>
      <c r="DC175">
        <v>1010.78246428571</v>
      </c>
      <c r="DD175">
        <v>30.0383</v>
      </c>
      <c r="DE175">
        <v>29.4263178571429</v>
      </c>
      <c r="DF175">
        <v>973.495607142857</v>
      </c>
      <c r="DG175">
        <v>29.3766071428571</v>
      </c>
      <c r="DH175">
        <v>500.083642857143</v>
      </c>
      <c r="DI175">
        <v>90.8354821428571</v>
      </c>
      <c r="DJ175">
        <v>0.100009210714286</v>
      </c>
      <c r="DK175">
        <v>34.1060714285714</v>
      </c>
      <c r="DL175">
        <v>34.9974678571429</v>
      </c>
      <c r="DM175">
        <v>999.9</v>
      </c>
      <c r="DN175">
        <v>0</v>
      </c>
      <c r="DO175">
        <v>0</v>
      </c>
      <c r="DP175">
        <v>10004.3982142857</v>
      </c>
      <c r="DQ175">
        <v>0</v>
      </c>
      <c r="DR175">
        <v>3.30984</v>
      </c>
      <c r="DS175">
        <v>-27.3423785714286</v>
      </c>
      <c r="DT175">
        <v>1013.89525</v>
      </c>
      <c r="DU175">
        <v>1041.42821428571</v>
      </c>
      <c r="DV175">
        <v>0.611973035714286</v>
      </c>
      <c r="DW175">
        <v>1010.78246428571</v>
      </c>
      <c r="DX175">
        <v>29.4263178571429</v>
      </c>
      <c r="DY175">
        <v>2.7285425</v>
      </c>
      <c r="DZ175">
        <v>2.67295357142857</v>
      </c>
      <c r="EA175">
        <v>22.4580321428571</v>
      </c>
      <c r="EB175">
        <v>22.1197857142857</v>
      </c>
      <c r="EC175">
        <v>2000.00785714286</v>
      </c>
      <c r="ED175">
        <v>0.97999525</v>
      </c>
      <c r="EE175">
        <v>0.020004975</v>
      </c>
      <c r="EF175">
        <v>0</v>
      </c>
      <c r="EG175">
        <v>2.24483214285714</v>
      </c>
      <c r="EH175">
        <v>0</v>
      </c>
      <c r="EI175">
        <v>5675.465</v>
      </c>
      <c r="EJ175">
        <v>17300.1892857143</v>
      </c>
      <c r="EK175">
        <v>40.1847857142857</v>
      </c>
      <c r="EL175">
        <v>40.25</v>
      </c>
      <c r="EM175">
        <v>39.75</v>
      </c>
      <c r="EN175">
        <v>39.062</v>
      </c>
      <c r="EO175">
        <v>39.9505</v>
      </c>
      <c r="EP175">
        <v>1959.99714285714</v>
      </c>
      <c r="EQ175">
        <v>40.0107142857143</v>
      </c>
      <c r="ER175">
        <v>0</v>
      </c>
      <c r="ES175">
        <v>1678813867.4</v>
      </c>
      <c r="ET175">
        <v>0</v>
      </c>
      <c r="EU175">
        <v>2.22624230769231</v>
      </c>
      <c r="EV175">
        <v>-0.779162397147637</v>
      </c>
      <c r="EW175">
        <v>6.69264955189538</v>
      </c>
      <c r="EX175">
        <v>5675.51076923077</v>
      </c>
      <c r="EY175">
        <v>15</v>
      </c>
      <c r="EZ175">
        <v>0</v>
      </c>
      <c r="FA175" t="s">
        <v>409</v>
      </c>
      <c r="FB175">
        <v>1510781724.6</v>
      </c>
      <c r="FC175">
        <v>1510781718.6</v>
      </c>
      <c r="FD175">
        <v>0</v>
      </c>
      <c r="FE175">
        <v>0.193</v>
      </c>
      <c r="FF175">
        <v>0.167</v>
      </c>
      <c r="FG175">
        <v>6.707</v>
      </c>
      <c r="FH175">
        <v>0.869</v>
      </c>
      <c r="FI175">
        <v>420</v>
      </c>
      <c r="FJ175">
        <v>32</v>
      </c>
      <c r="FK175">
        <v>0.3</v>
      </c>
      <c r="FL175">
        <v>0.13</v>
      </c>
      <c r="FM175">
        <v>0.620453375</v>
      </c>
      <c r="FN175">
        <v>-0.195042337711072</v>
      </c>
      <c r="FO175">
        <v>0.0188590806320026</v>
      </c>
      <c r="FP175">
        <v>1</v>
      </c>
      <c r="FQ175">
        <v>1</v>
      </c>
      <c r="FR175">
        <v>1</v>
      </c>
      <c r="FS175" t="s">
        <v>410</v>
      </c>
      <c r="FT175">
        <v>2.97118</v>
      </c>
      <c r="FU175">
        <v>2.75374</v>
      </c>
      <c r="FV175">
        <v>0.167448</v>
      </c>
      <c r="FW175">
        <v>0.171314</v>
      </c>
      <c r="FX175">
        <v>0.120305</v>
      </c>
      <c r="FY175">
        <v>0.119778</v>
      </c>
      <c r="FZ175">
        <v>32316.2</v>
      </c>
      <c r="GA175">
        <v>35028</v>
      </c>
      <c r="GB175">
        <v>35185.7</v>
      </c>
      <c r="GC175">
        <v>38346.2</v>
      </c>
      <c r="GD175">
        <v>43861.9</v>
      </c>
      <c r="GE175">
        <v>48740.6</v>
      </c>
      <c r="GF175">
        <v>54978.4</v>
      </c>
      <c r="GG175">
        <v>61495.3</v>
      </c>
      <c r="GH175">
        <v>1.95917</v>
      </c>
      <c r="GI175">
        <v>1.81495</v>
      </c>
      <c r="GJ175">
        <v>0.184596</v>
      </c>
      <c r="GK175">
        <v>0</v>
      </c>
      <c r="GL175">
        <v>32.0047</v>
      </c>
      <c r="GM175">
        <v>999.9</v>
      </c>
      <c r="GN175">
        <v>53.907</v>
      </c>
      <c r="GO175">
        <v>32.76</v>
      </c>
      <c r="GP175">
        <v>29.5819</v>
      </c>
      <c r="GQ175">
        <v>60.4802</v>
      </c>
      <c r="GR175">
        <v>47.508</v>
      </c>
      <c r="GS175">
        <v>1</v>
      </c>
      <c r="GT175">
        <v>0.114499</v>
      </c>
      <c r="GU175">
        <v>-2.0856</v>
      </c>
      <c r="GV175">
        <v>20.1032</v>
      </c>
      <c r="GW175">
        <v>5.19767</v>
      </c>
      <c r="GX175">
        <v>12.0044</v>
      </c>
      <c r="GY175">
        <v>4.9754</v>
      </c>
      <c r="GZ175">
        <v>3.2939</v>
      </c>
      <c r="HA175">
        <v>9999</v>
      </c>
      <c r="HB175">
        <v>9999</v>
      </c>
      <c r="HC175">
        <v>9999</v>
      </c>
      <c r="HD175">
        <v>999.9</v>
      </c>
      <c r="HE175">
        <v>1.86356</v>
      </c>
      <c r="HF175">
        <v>1.86844</v>
      </c>
      <c r="HG175">
        <v>1.86819</v>
      </c>
      <c r="HH175">
        <v>1.86935</v>
      </c>
      <c r="HI175">
        <v>1.87013</v>
      </c>
      <c r="HJ175">
        <v>1.86618</v>
      </c>
      <c r="HK175">
        <v>1.86722</v>
      </c>
      <c r="HL175">
        <v>1.86859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10.09</v>
      </c>
      <c r="IA175">
        <v>0.6617</v>
      </c>
      <c r="IB175">
        <v>4.00718980108695</v>
      </c>
      <c r="IC175">
        <v>0.0057595372652325</v>
      </c>
      <c r="ID175">
        <v>9.86007892650461e-07</v>
      </c>
      <c r="IE175">
        <v>-6.54605500343952e-10</v>
      </c>
      <c r="IF175">
        <v>0.661683471666172</v>
      </c>
      <c r="IG175">
        <v>0</v>
      </c>
      <c r="IH175">
        <v>0</v>
      </c>
      <c r="II175">
        <v>0</v>
      </c>
      <c r="IJ175">
        <v>-3</v>
      </c>
      <c r="IK175">
        <v>1614</v>
      </c>
      <c r="IL175">
        <v>1</v>
      </c>
      <c r="IM175">
        <v>27</v>
      </c>
      <c r="IN175">
        <v>142.3</v>
      </c>
      <c r="IO175">
        <v>142.4</v>
      </c>
      <c r="IP175">
        <v>2.17163</v>
      </c>
      <c r="IQ175">
        <v>2.62329</v>
      </c>
      <c r="IR175">
        <v>1.54785</v>
      </c>
      <c r="IS175">
        <v>2.30225</v>
      </c>
      <c r="IT175">
        <v>1.34644</v>
      </c>
      <c r="IU175">
        <v>2.39014</v>
      </c>
      <c r="IV175">
        <v>38.5259</v>
      </c>
      <c r="IW175">
        <v>24.0175</v>
      </c>
      <c r="IX175">
        <v>18</v>
      </c>
      <c r="IY175">
        <v>501.623</v>
      </c>
      <c r="IZ175">
        <v>407.925</v>
      </c>
      <c r="JA175">
        <v>34.169</v>
      </c>
      <c r="JB175">
        <v>28.8808</v>
      </c>
      <c r="JC175">
        <v>29.9998</v>
      </c>
      <c r="JD175">
        <v>28.6923</v>
      </c>
      <c r="JE175">
        <v>28.6139</v>
      </c>
      <c r="JF175">
        <v>43.5175</v>
      </c>
      <c r="JG175">
        <v>0</v>
      </c>
      <c r="JH175">
        <v>100</v>
      </c>
      <c r="JI175">
        <v>34.167</v>
      </c>
      <c r="JJ175">
        <v>1059.16</v>
      </c>
      <c r="JK175">
        <v>30.6832</v>
      </c>
      <c r="JL175">
        <v>102.003</v>
      </c>
      <c r="JM175">
        <v>102.367</v>
      </c>
    </row>
    <row r="176" spans="1:273">
      <c r="A176">
        <v>160</v>
      </c>
      <c r="B176">
        <v>1510790269</v>
      </c>
      <c r="C176">
        <v>1548.40000009537</v>
      </c>
      <c r="D176" t="s">
        <v>731</v>
      </c>
      <c r="E176" t="s">
        <v>732</v>
      </c>
      <c r="F176">
        <v>5</v>
      </c>
      <c r="G176" t="s">
        <v>405</v>
      </c>
      <c r="H176" t="s">
        <v>406</v>
      </c>
      <c r="I176">
        <v>1510790261.5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1075.76137497847</v>
      </c>
      <c r="AK176">
        <v>1056.06393939394</v>
      </c>
      <c r="AL176">
        <v>3.42102388620835</v>
      </c>
      <c r="AM176">
        <v>64.1108677016949</v>
      </c>
      <c r="AN176">
        <f>(AP176 - AO176 + DI176*1E3/(8.314*(DK176+273.15)) * AR176/DH176 * AQ176) * DH176/(100*CV176) * 1000/(1000 - AP176)</f>
        <v>0</v>
      </c>
      <c r="AO176">
        <v>29.4223222043947</v>
      </c>
      <c r="AP176">
        <v>30.0008024242424</v>
      </c>
      <c r="AQ176">
        <v>-0.000134004303793573</v>
      </c>
      <c r="AR176">
        <v>117.015588663011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2.7</v>
      </c>
      <c r="CW176">
        <v>0.5</v>
      </c>
      <c r="CX176" t="s">
        <v>408</v>
      </c>
      <c r="CY176">
        <v>2</v>
      </c>
      <c r="CZ176" t="b">
        <v>1</v>
      </c>
      <c r="DA176">
        <v>1510790261.5</v>
      </c>
      <c r="DB176">
        <v>1001.07118518519</v>
      </c>
      <c r="DC176">
        <v>1028.33592592593</v>
      </c>
      <c r="DD176">
        <v>30.0213333333333</v>
      </c>
      <c r="DE176">
        <v>29.4242740740741</v>
      </c>
      <c r="DF176">
        <v>991.025037037037</v>
      </c>
      <c r="DG176">
        <v>29.3596407407407</v>
      </c>
      <c r="DH176">
        <v>500.093148148148</v>
      </c>
      <c r="DI176">
        <v>90.8342407407408</v>
      </c>
      <c r="DJ176">
        <v>0.0999417148148148</v>
      </c>
      <c r="DK176">
        <v>34.105862962963</v>
      </c>
      <c r="DL176">
        <v>34.9960592592593</v>
      </c>
      <c r="DM176">
        <v>999.9</v>
      </c>
      <c r="DN176">
        <v>0</v>
      </c>
      <c r="DO176">
        <v>0</v>
      </c>
      <c r="DP176">
        <v>10010.3533333333</v>
      </c>
      <c r="DQ176">
        <v>0</v>
      </c>
      <c r="DR176">
        <v>3.30984</v>
      </c>
      <c r="DS176">
        <v>-27.2640925925926</v>
      </c>
      <c r="DT176">
        <v>1032.05407407407</v>
      </c>
      <c r="DU176">
        <v>1059.51037037037</v>
      </c>
      <c r="DV176">
        <v>0.59705</v>
      </c>
      <c r="DW176">
        <v>1028.33592592593</v>
      </c>
      <c r="DX176">
        <v>29.4242740740741</v>
      </c>
      <c r="DY176">
        <v>2.72696407407407</v>
      </c>
      <c r="DZ176">
        <v>2.67273148148148</v>
      </c>
      <c r="EA176">
        <v>22.4485111111111</v>
      </c>
      <c r="EB176">
        <v>22.1184222222222</v>
      </c>
      <c r="EC176">
        <v>2000</v>
      </c>
      <c r="ED176">
        <v>0.979995111111111</v>
      </c>
      <c r="EE176">
        <v>0.0200051185185185</v>
      </c>
      <c r="EF176">
        <v>0</v>
      </c>
      <c r="EG176">
        <v>2.20951111111111</v>
      </c>
      <c r="EH176">
        <v>0</v>
      </c>
      <c r="EI176">
        <v>5676.05555555556</v>
      </c>
      <c r="EJ176">
        <v>17300.1111111111</v>
      </c>
      <c r="EK176">
        <v>40.1732222222222</v>
      </c>
      <c r="EL176">
        <v>40.25</v>
      </c>
      <c r="EM176">
        <v>39.75</v>
      </c>
      <c r="EN176">
        <v>39.062</v>
      </c>
      <c r="EO176">
        <v>39.9463333333333</v>
      </c>
      <c r="EP176">
        <v>1959.98925925926</v>
      </c>
      <c r="EQ176">
        <v>40.0107407407407</v>
      </c>
      <c r="ER176">
        <v>0</v>
      </c>
      <c r="ES176">
        <v>1678813872.2</v>
      </c>
      <c r="ET176">
        <v>0</v>
      </c>
      <c r="EU176">
        <v>2.20145</v>
      </c>
      <c r="EV176">
        <v>-1.0266358981766</v>
      </c>
      <c r="EW176">
        <v>6.41435895506344</v>
      </c>
      <c r="EX176">
        <v>5676.00076923077</v>
      </c>
      <c r="EY176">
        <v>15</v>
      </c>
      <c r="EZ176">
        <v>0</v>
      </c>
      <c r="FA176" t="s">
        <v>409</v>
      </c>
      <c r="FB176">
        <v>1510781724.6</v>
      </c>
      <c r="FC176">
        <v>1510781718.6</v>
      </c>
      <c r="FD176">
        <v>0</v>
      </c>
      <c r="FE176">
        <v>0.193</v>
      </c>
      <c r="FF176">
        <v>0.167</v>
      </c>
      <c r="FG176">
        <v>6.707</v>
      </c>
      <c r="FH176">
        <v>0.869</v>
      </c>
      <c r="FI176">
        <v>420</v>
      </c>
      <c r="FJ176">
        <v>32</v>
      </c>
      <c r="FK176">
        <v>0.3</v>
      </c>
      <c r="FL176">
        <v>0.13</v>
      </c>
      <c r="FM176">
        <v>0.60769675</v>
      </c>
      <c r="FN176">
        <v>-0.175459609756097</v>
      </c>
      <c r="FO176">
        <v>0.0169228977154475</v>
      </c>
      <c r="FP176">
        <v>1</v>
      </c>
      <c r="FQ176">
        <v>1</v>
      </c>
      <c r="FR176">
        <v>1</v>
      </c>
      <c r="FS176" t="s">
        <v>410</v>
      </c>
      <c r="FT176">
        <v>2.97104</v>
      </c>
      <c r="FU176">
        <v>2.75392</v>
      </c>
      <c r="FV176">
        <v>0.169205</v>
      </c>
      <c r="FW176">
        <v>0.173108</v>
      </c>
      <c r="FX176">
        <v>0.120267</v>
      </c>
      <c r="FY176">
        <v>0.119773</v>
      </c>
      <c r="FZ176">
        <v>32248.3</v>
      </c>
      <c r="GA176">
        <v>34952.7</v>
      </c>
      <c r="GB176">
        <v>35185.9</v>
      </c>
      <c r="GC176">
        <v>38346.7</v>
      </c>
      <c r="GD176">
        <v>43864.2</v>
      </c>
      <c r="GE176">
        <v>48741.4</v>
      </c>
      <c r="GF176">
        <v>54978.9</v>
      </c>
      <c r="GG176">
        <v>61495.9</v>
      </c>
      <c r="GH176">
        <v>1.95912</v>
      </c>
      <c r="GI176">
        <v>1.81483</v>
      </c>
      <c r="GJ176">
        <v>0.184678</v>
      </c>
      <c r="GK176">
        <v>0</v>
      </c>
      <c r="GL176">
        <v>32.0047</v>
      </c>
      <c r="GM176">
        <v>999.9</v>
      </c>
      <c r="GN176">
        <v>53.882</v>
      </c>
      <c r="GO176">
        <v>32.78</v>
      </c>
      <c r="GP176">
        <v>29.6009</v>
      </c>
      <c r="GQ176">
        <v>60.3702</v>
      </c>
      <c r="GR176">
        <v>47.7083</v>
      </c>
      <c r="GS176">
        <v>1</v>
      </c>
      <c r="GT176">
        <v>0.11405</v>
      </c>
      <c r="GU176">
        <v>-2.09525</v>
      </c>
      <c r="GV176">
        <v>20.1032</v>
      </c>
      <c r="GW176">
        <v>5.19812</v>
      </c>
      <c r="GX176">
        <v>12.0043</v>
      </c>
      <c r="GY176">
        <v>4.9753</v>
      </c>
      <c r="GZ176">
        <v>3.29395</v>
      </c>
      <c r="HA176">
        <v>9999</v>
      </c>
      <c r="HB176">
        <v>9999</v>
      </c>
      <c r="HC176">
        <v>9999</v>
      </c>
      <c r="HD176">
        <v>999.9</v>
      </c>
      <c r="HE176">
        <v>1.86356</v>
      </c>
      <c r="HF176">
        <v>1.86844</v>
      </c>
      <c r="HG176">
        <v>1.86818</v>
      </c>
      <c r="HH176">
        <v>1.86935</v>
      </c>
      <c r="HI176">
        <v>1.87012</v>
      </c>
      <c r="HJ176">
        <v>1.86618</v>
      </c>
      <c r="HK176">
        <v>1.86723</v>
      </c>
      <c r="HL176">
        <v>1.86859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10.19</v>
      </c>
      <c r="IA176">
        <v>0.6617</v>
      </c>
      <c r="IB176">
        <v>4.00718980108695</v>
      </c>
      <c r="IC176">
        <v>0.0057595372652325</v>
      </c>
      <c r="ID176">
        <v>9.86007892650461e-07</v>
      </c>
      <c r="IE176">
        <v>-6.54605500343952e-10</v>
      </c>
      <c r="IF176">
        <v>0.661683471666172</v>
      </c>
      <c r="IG176">
        <v>0</v>
      </c>
      <c r="IH176">
        <v>0</v>
      </c>
      <c r="II176">
        <v>0</v>
      </c>
      <c r="IJ176">
        <v>-3</v>
      </c>
      <c r="IK176">
        <v>1614</v>
      </c>
      <c r="IL176">
        <v>1</v>
      </c>
      <c r="IM176">
        <v>27</v>
      </c>
      <c r="IN176">
        <v>142.4</v>
      </c>
      <c r="IO176">
        <v>142.5</v>
      </c>
      <c r="IP176">
        <v>2.20093</v>
      </c>
      <c r="IQ176">
        <v>2.61108</v>
      </c>
      <c r="IR176">
        <v>1.54785</v>
      </c>
      <c r="IS176">
        <v>2.30225</v>
      </c>
      <c r="IT176">
        <v>1.34644</v>
      </c>
      <c r="IU176">
        <v>2.4353</v>
      </c>
      <c r="IV176">
        <v>38.5259</v>
      </c>
      <c r="IW176">
        <v>24.0262</v>
      </c>
      <c r="IX176">
        <v>18</v>
      </c>
      <c r="IY176">
        <v>501.562</v>
      </c>
      <c r="IZ176">
        <v>407.837</v>
      </c>
      <c r="JA176">
        <v>34.167</v>
      </c>
      <c r="JB176">
        <v>28.8765</v>
      </c>
      <c r="JC176">
        <v>29.9997</v>
      </c>
      <c r="JD176">
        <v>28.6893</v>
      </c>
      <c r="JE176">
        <v>28.6114</v>
      </c>
      <c r="JF176">
        <v>44.1101</v>
      </c>
      <c r="JG176">
        <v>0</v>
      </c>
      <c r="JH176">
        <v>100</v>
      </c>
      <c r="JI176">
        <v>34.1676</v>
      </c>
      <c r="JJ176">
        <v>1072.72</v>
      </c>
      <c r="JK176">
        <v>30.6832</v>
      </c>
      <c r="JL176">
        <v>102.004</v>
      </c>
      <c r="JM176">
        <v>102.368</v>
      </c>
    </row>
    <row r="177" spans="1:273">
      <c r="A177">
        <v>161</v>
      </c>
      <c r="B177">
        <v>1510790274</v>
      </c>
      <c r="C177">
        <v>1553.40000009537</v>
      </c>
      <c r="D177" t="s">
        <v>733</v>
      </c>
      <c r="E177" t="s">
        <v>734</v>
      </c>
      <c r="F177">
        <v>5</v>
      </c>
      <c r="G177" t="s">
        <v>405</v>
      </c>
      <c r="H177" t="s">
        <v>406</v>
      </c>
      <c r="I177">
        <v>1510790266.21429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1093.22438841592</v>
      </c>
      <c r="AK177">
        <v>1073.36896969697</v>
      </c>
      <c r="AL177">
        <v>3.45905443950099</v>
      </c>
      <c r="AM177">
        <v>64.1108677016949</v>
      </c>
      <c r="AN177">
        <f>(AP177 - AO177 + DI177*1E3/(8.314*(DK177+273.15)) * AR177/DH177 * AQ177) * DH177/(100*CV177) * 1000/(1000 - AP177)</f>
        <v>0</v>
      </c>
      <c r="AO177">
        <v>29.422171446071</v>
      </c>
      <c r="AP177">
        <v>29.9861703030303</v>
      </c>
      <c r="AQ177">
        <v>-0.000120382423245375</v>
      </c>
      <c r="AR177">
        <v>117.015588663011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2.7</v>
      </c>
      <c r="CW177">
        <v>0.5</v>
      </c>
      <c r="CX177" t="s">
        <v>408</v>
      </c>
      <c r="CY177">
        <v>2</v>
      </c>
      <c r="CZ177" t="b">
        <v>1</v>
      </c>
      <c r="DA177">
        <v>1510790266.21429</v>
      </c>
      <c r="DB177">
        <v>1016.84125</v>
      </c>
      <c r="DC177">
        <v>1044.0775</v>
      </c>
      <c r="DD177">
        <v>30.0067821428571</v>
      </c>
      <c r="DE177">
        <v>29.4231035714286</v>
      </c>
      <c r="DF177">
        <v>1006.70410714286</v>
      </c>
      <c r="DG177">
        <v>29.3450892857143</v>
      </c>
      <c r="DH177">
        <v>500.087928571429</v>
      </c>
      <c r="DI177">
        <v>90.8339392857143</v>
      </c>
      <c r="DJ177">
        <v>0.100010732142857</v>
      </c>
      <c r="DK177">
        <v>34.1050035714286</v>
      </c>
      <c r="DL177">
        <v>34.9931</v>
      </c>
      <c r="DM177">
        <v>999.9</v>
      </c>
      <c r="DN177">
        <v>0</v>
      </c>
      <c r="DO177">
        <v>0</v>
      </c>
      <c r="DP177">
        <v>10002.7032142857</v>
      </c>
      <c r="DQ177">
        <v>0</v>
      </c>
      <c r="DR177">
        <v>3.30984</v>
      </c>
      <c r="DS177">
        <v>-27.2354357142857</v>
      </c>
      <c r="DT177">
        <v>1048.29678571429</v>
      </c>
      <c r="DU177">
        <v>1075.7275</v>
      </c>
      <c r="DV177">
        <v>0.583667571428571</v>
      </c>
      <c r="DW177">
        <v>1044.0775</v>
      </c>
      <c r="DX177">
        <v>29.4231035714286</v>
      </c>
      <c r="DY177">
        <v>2.72563214285714</v>
      </c>
      <c r="DZ177">
        <v>2.67261607142857</v>
      </c>
      <c r="EA177">
        <v>22.4404785714286</v>
      </c>
      <c r="EB177">
        <v>22.1177142857143</v>
      </c>
      <c r="EC177">
        <v>1999.98464285714</v>
      </c>
      <c r="ED177">
        <v>0.979994928571429</v>
      </c>
      <c r="EE177">
        <v>0.0200053071428571</v>
      </c>
      <c r="EF177">
        <v>0</v>
      </c>
      <c r="EG177">
        <v>2.11199285714286</v>
      </c>
      <c r="EH177">
        <v>0</v>
      </c>
      <c r="EI177">
        <v>5676.43214285714</v>
      </c>
      <c r="EJ177">
        <v>17299.9821428571</v>
      </c>
      <c r="EK177">
        <v>40.1692857142857</v>
      </c>
      <c r="EL177">
        <v>40.25</v>
      </c>
      <c r="EM177">
        <v>39.75</v>
      </c>
      <c r="EN177">
        <v>39.062</v>
      </c>
      <c r="EO177">
        <v>39.93925</v>
      </c>
      <c r="EP177">
        <v>1959.97392857143</v>
      </c>
      <c r="EQ177">
        <v>40.0107142857143</v>
      </c>
      <c r="ER177">
        <v>0</v>
      </c>
      <c r="ES177">
        <v>1678813877.6</v>
      </c>
      <c r="ET177">
        <v>0</v>
      </c>
      <c r="EU177">
        <v>2.108</v>
      </c>
      <c r="EV177">
        <v>0.0865538444841714</v>
      </c>
      <c r="EW177">
        <v>3.34692304747924</v>
      </c>
      <c r="EX177">
        <v>5676.4656</v>
      </c>
      <c r="EY177">
        <v>15</v>
      </c>
      <c r="EZ177">
        <v>0</v>
      </c>
      <c r="FA177" t="s">
        <v>409</v>
      </c>
      <c r="FB177">
        <v>1510781724.6</v>
      </c>
      <c r="FC177">
        <v>1510781718.6</v>
      </c>
      <c r="FD177">
        <v>0</v>
      </c>
      <c r="FE177">
        <v>0.193</v>
      </c>
      <c r="FF177">
        <v>0.167</v>
      </c>
      <c r="FG177">
        <v>6.707</v>
      </c>
      <c r="FH177">
        <v>0.869</v>
      </c>
      <c r="FI177">
        <v>420</v>
      </c>
      <c r="FJ177">
        <v>32</v>
      </c>
      <c r="FK177">
        <v>0.3</v>
      </c>
      <c r="FL177">
        <v>0.13</v>
      </c>
      <c r="FM177">
        <v>0.590798275</v>
      </c>
      <c r="FN177">
        <v>-0.167628461538463</v>
      </c>
      <c r="FO177">
        <v>0.0161520764640146</v>
      </c>
      <c r="FP177">
        <v>1</v>
      </c>
      <c r="FQ177">
        <v>1</v>
      </c>
      <c r="FR177">
        <v>1</v>
      </c>
      <c r="FS177" t="s">
        <v>410</v>
      </c>
      <c r="FT177">
        <v>2.97124</v>
      </c>
      <c r="FU177">
        <v>2.75402</v>
      </c>
      <c r="FV177">
        <v>0.170976</v>
      </c>
      <c r="FW177">
        <v>0.174832</v>
      </c>
      <c r="FX177">
        <v>0.12023</v>
      </c>
      <c r="FY177">
        <v>0.119776</v>
      </c>
      <c r="FZ177">
        <v>32180</v>
      </c>
      <c r="GA177">
        <v>34880.3</v>
      </c>
      <c r="GB177">
        <v>35186.4</v>
      </c>
      <c r="GC177">
        <v>38347.3</v>
      </c>
      <c r="GD177">
        <v>43866.6</v>
      </c>
      <c r="GE177">
        <v>48741.9</v>
      </c>
      <c r="GF177">
        <v>54979.4</v>
      </c>
      <c r="GG177">
        <v>61496.7</v>
      </c>
      <c r="GH177">
        <v>1.95928</v>
      </c>
      <c r="GI177">
        <v>1.81508</v>
      </c>
      <c r="GJ177">
        <v>0.184588</v>
      </c>
      <c r="GK177">
        <v>0</v>
      </c>
      <c r="GL177">
        <v>32.0047</v>
      </c>
      <c r="GM177">
        <v>999.9</v>
      </c>
      <c r="GN177">
        <v>53.882</v>
      </c>
      <c r="GO177">
        <v>32.76</v>
      </c>
      <c r="GP177">
        <v>29.5663</v>
      </c>
      <c r="GQ177">
        <v>60.2602</v>
      </c>
      <c r="GR177">
        <v>47.5361</v>
      </c>
      <c r="GS177">
        <v>1</v>
      </c>
      <c r="GT177">
        <v>0.113867</v>
      </c>
      <c r="GU177">
        <v>-2.1144</v>
      </c>
      <c r="GV177">
        <v>20.1029</v>
      </c>
      <c r="GW177">
        <v>5.19782</v>
      </c>
      <c r="GX177">
        <v>12.0041</v>
      </c>
      <c r="GY177">
        <v>4.9753</v>
      </c>
      <c r="GZ177">
        <v>3.29395</v>
      </c>
      <c r="HA177">
        <v>9999</v>
      </c>
      <c r="HB177">
        <v>9999</v>
      </c>
      <c r="HC177">
        <v>9999</v>
      </c>
      <c r="HD177">
        <v>999.9</v>
      </c>
      <c r="HE177">
        <v>1.86356</v>
      </c>
      <c r="HF177">
        <v>1.86844</v>
      </c>
      <c r="HG177">
        <v>1.86819</v>
      </c>
      <c r="HH177">
        <v>1.86935</v>
      </c>
      <c r="HI177">
        <v>1.87012</v>
      </c>
      <c r="HJ177">
        <v>1.86615</v>
      </c>
      <c r="HK177">
        <v>1.86723</v>
      </c>
      <c r="HL177">
        <v>1.86859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10.29</v>
      </c>
      <c r="IA177">
        <v>0.6616</v>
      </c>
      <c r="IB177">
        <v>4.00718980108695</v>
      </c>
      <c r="IC177">
        <v>0.0057595372652325</v>
      </c>
      <c r="ID177">
        <v>9.86007892650461e-07</v>
      </c>
      <c r="IE177">
        <v>-6.54605500343952e-10</v>
      </c>
      <c r="IF177">
        <v>0.661683471666172</v>
      </c>
      <c r="IG177">
        <v>0</v>
      </c>
      <c r="IH177">
        <v>0</v>
      </c>
      <c r="II177">
        <v>0</v>
      </c>
      <c r="IJ177">
        <v>-3</v>
      </c>
      <c r="IK177">
        <v>1614</v>
      </c>
      <c r="IL177">
        <v>1</v>
      </c>
      <c r="IM177">
        <v>27</v>
      </c>
      <c r="IN177">
        <v>142.5</v>
      </c>
      <c r="IO177">
        <v>142.6</v>
      </c>
      <c r="IP177">
        <v>2.229</v>
      </c>
      <c r="IQ177">
        <v>2.6062</v>
      </c>
      <c r="IR177">
        <v>1.54785</v>
      </c>
      <c r="IS177">
        <v>2.30225</v>
      </c>
      <c r="IT177">
        <v>1.34644</v>
      </c>
      <c r="IU177">
        <v>2.47559</v>
      </c>
      <c r="IV177">
        <v>38.5259</v>
      </c>
      <c r="IW177">
        <v>24.0262</v>
      </c>
      <c r="IX177">
        <v>18</v>
      </c>
      <c r="IY177">
        <v>501.636</v>
      </c>
      <c r="IZ177">
        <v>407.962</v>
      </c>
      <c r="JA177">
        <v>34.1682</v>
      </c>
      <c r="JB177">
        <v>28.8716</v>
      </c>
      <c r="JC177">
        <v>29.9998</v>
      </c>
      <c r="JD177">
        <v>28.6863</v>
      </c>
      <c r="JE177">
        <v>28.6091</v>
      </c>
      <c r="JF177">
        <v>44.6326</v>
      </c>
      <c r="JG177">
        <v>0</v>
      </c>
      <c r="JH177">
        <v>100</v>
      </c>
      <c r="JI177">
        <v>34.1716</v>
      </c>
      <c r="JJ177">
        <v>1092.83</v>
      </c>
      <c r="JK177">
        <v>30.6832</v>
      </c>
      <c r="JL177">
        <v>102.005</v>
      </c>
      <c r="JM177">
        <v>102.369</v>
      </c>
    </row>
    <row r="178" spans="1:273">
      <c r="A178">
        <v>162</v>
      </c>
      <c r="B178">
        <v>1510790279</v>
      </c>
      <c r="C178">
        <v>1558.40000009537</v>
      </c>
      <c r="D178" t="s">
        <v>735</v>
      </c>
      <c r="E178" t="s">
        <v>736</v>
      </c>
      <c r="F178">
        <v>5</v>
      </c>
      <c r="G178" t="s">
        <v>405</v>
      </c>
      <c r="H178" t="s">
        <v>406</v>
      </c>
      <c r="I178">
        <v>1510790271.5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1110.5509065299</v>
      </c>
      <c r="AK178">
        <v>1090.67709090909</v>
      </c>
      <c r="AL178">
        <v>3.47551608357545</v>
      </c>
      <c r="AM178">
        <v>64.1108677016949</v>
      </c>
      <c r="AN178">
        <f>(AP178 - AO178 + DI178*1E3/(8.314*(DK178+273.15)) * AR178/DH178 * AQ178) * DH178/(100*CV178) * 1000/(1000 - AP178)</f>
        <v>0</v>
      </c>
      <c r="AO178">
        <v>29.4200054566661</v>
      </c>
      <c r="AP178">
        <v>29.9740345454545</v>
      </c>
      <c r="AQ178">
        <v>-0.000104470904814444</v>
      </c>
      <c r="AR178">
        <v>117.015588663011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2.7</v>
      </c>
      <c r="CW178">
        <v>0.5</v>
      </c>
      <c r="CX178" t="s">
        <v>408</v>
      </c>
      <c r="CY178">
        <v>2</v>
      </c>
      <c r="CZ178" t="b">
        <v>1</v>
      </c>
      <c r="DA178">
        <v>1510790271.5</v>
      </c>
      <c r="DB178">
        <v>1034.47518518519</v>
      </c>
      <c r="DC178">
        <v>1061.74037037037</v>
      </c>
      <c r="DD178">
        <v>29.9920888888889</v>
      </c>
      <c r="DE178">
        <v>29.4217703703704</v>
      </c>
      <c r="DF178">
        <v>1024.23777777778</v>
      </c>
      <c r="DG178">
        <v>29.3303925925926</v>
      </c>
      <c r="DH178">
        <v>500.097592592593</v>
      </c>
      <c r="DI178">
        <v>90.8338518518518</v>
      </c>
      <c r="DJ178">
        <v>0.100035948148148</v>
      </c>
      <c r="DK178">
        <v>34.1039259259259</v>
      </c>
      <c r="DL178">
        <v>34.9924259259259</v>
      </c>
      <c r="DM178">
        <v>999.9</v>
      </c>
      <c r="DN178">
        <v>0</v>
      </c>
      <c r="DO178">
        <v>0</v>
      </c>
      <c r="DP178">
        <v>9996.85407407407</v>
      </c>
      <c r="DQ178">
        <v>0</v>
      </c>
      <c r="DR178">
        <v>3.30984</v>
      </c>
      <c r="DS178">
        <v>-27.2638555555556</v>
      </c>
      <c r="DT178">
        <v>1066.46037037037</v>
      </c>
      <c r="DU178">
        <v>1093.92407407407</v>
      </c>
      <c r="DV178">
        <v>0.570306444444444</v>
      </c>
      <c r="DW178">
        <v>1061.74037037037</v>
      </c>
      <c r="DX178">
        <v>29.4217703703704</v>
      </c>
      <c r="DY178">
        <v>2.72429481481481</v>
      </c>
      <c r="DZ178">
        <v>2.67249222222222</v>
      </c>
      <c r="EA178">
        <v>22.4324037037037</v>
      </c>
      <c r="EB178">
        <v>22.1169592592593</v>
      </c>
      <c r="EC178">
        <v>1999.97592592593</v>
      </c>
      <c r="ED178">
        <v>0.979994666666667</v>
      </c>
      <c r="EE178">
        <v>0.0200055777777778</v>
      </c>
      <c r="EF178">
        <v>0</v>
      </c>
      <c r="EG178">
        <v>2.11611111111111</v>
      </c>
      <c r="EH178">
        <v>0</v>
      </c>
      <c r="EI178">
        <v>5676.72074074074</v>
      </c>
      <c r="EJ178">
        <v>17299.9185185185</v>
      </c>
      <c r="EK178">
        <v>40.1548518518519</v>
      </c>
      <c r="EL178">
        <v>40.25</v>
      </c>
      <c r="EM178">
        <v>39.7453333333333</v>
      </c>
      <c r="EN178">
        <v>39.062</v>
      </c>
      <c r="EO178">
        <v>39.937</v>
      </c>
      <c r="EP178">
        <v>1959.96481481481</v>
      </c>
      <c r="EQ178">
        <v>40.0111111111111</v>
      </c>
      <c r="ER178">
        <v>0</v>
      </c>
      <c r="ES178">
        <v>1678813882.4</v>
      </c>
      <c r="ET178">
        <v>0</v>
      </c>
      <c r="EU178">
        <v>2.1307</v>
      </c>
      <c r="EV178">
        <v>0.196153852321699</v>
      </c>
      <c r="EW178">
        <v>1.29615381335563</v>
      </c>
      <c r="EX178">
        <v>5676.7332</v>
      </c>
      <c r="EY178">
        <v>15</v>
      </c>
      <c r="EZ178">
        <v>0</v>
      </c>
      <c r="FA178" t="s">
        <v>409</v>
      </c>
      <c r="FB178">
        <v>1510781724.6</v>
      </c>
      <c r="FC178">
        <v>1510781718.6</v>
      </c>
      <c r="FD178">
        <v>0</v>
      </c>
      <c r="FE178">
        <v>0.193</v>
      </c>
      <c r="FF178">
        <v>0.167</v>
      </c>
      <c r="FG178">
        <v>6.707</v>
      </c>
      <c r="FH178">
        <v>0.869</v>
      </c>
      <c r="FI178">
        <v>420</v>
      </c>
      <c r="FJ178">
        <v>32</v>
      </c>
      <c r="FK178">
        <v>0.3</v>
      </c>
      <c r="FL178">
        <v>0.13</v>
      </c>
      <c r="FM178">
        <v>0.57997145</v>
      </c>
      <c r="FN178">
        <v>-0.155754168855536</v>
      </c>
      <c r="FO178">
        <v>0.0150106573239649</v>
      </c>
      <c r="FP178">
        <v>1</v>
      </c>
      <c r="FQ178">
        <v>1</v>
      </c>
      <c r="FR178">
        <v>1</v>
      </c>
      <c r="FS178" t="s">
        <v>410</v>
      </c>
      <c r="FT178">
        <v>2.97108</v>
      </c>
      <c r="FU178">
        <v>2.75367</v>
      </c>
      <c r="FV178">
        <v>0.172731</v>
      </c>
      <c r="FW178">
        <v>0.176583</v>
      </c>
      <c r="FX178">
        <v>0.120194</v>
      </c>
      <c r="FY178">
        <v>0.11977</v>
      </c>
      <c r="FZ178">
        <v>32112</v>
      </c>
      <c r="GA178">
        <v>34806.9</v>
      </c>
      <c r="GB178">
        <v>35186.6</v>
      </c>
      <c r="GC178">
        <v>38347.8</v>
      </c>
      <c r="GD178">
        <v>43868.5</v>
      </c>
      <c r="GE178">
        <v>48743.1</v>
      </c>
      <c r="GF178">
        <v>54979.5</v>
      </c>
      <c r="GG178">
        <v>61497.6</v>
      </c>
      <c r="GH178">
        <v>1.95917</v>
      </c>
      <c r="GI178">
        <v>1.81527</v>
      </c>
      <c r="GJ178">
        <v>0.184879</v>
      </c>
      <c r="GK178">
        <v>0</v>
      </c>
      <c r="GL178">
        <v>32.0047</v>
      </c>
      <c r="GM178">
        <v>999.9</v>
      </c>
      <c r="GN178">
        <v>53.882</v>
      </c>
      <c r="GO178">
        <v>32.78</v>
      </c>
      <c r="GP178">
        <v>29.6009</v>
      </c>
      <c r="GQ178">
        <v>60.4202</v>
      </c>
      <c r="GR178">
        <v>48.105</v>
      </c>
      <c r="GS178">
        <v>1</v>
      </c>
      <c r="GT178">
        <v>0.113303</v>
      </c>
      <c r="GU178">
        <v>-2.1358</v>
      </c>
      <c r="GV178">
        <v>20.1028</v>
      </c>
      <c r="GW178">
        <v>5.19707</v>
      </c>
      <c r="GX178">
        <v>12.0046</v>
      </c>
      <c r="GY178">
        <v>4.9751</v>
      </c>
      <c r="GZ178">
        <v>3.2938</v>
      </c>
      <c r="HA178">
        <v>9999</v>
      </c>
      <c r="HB178">
        <v>9999</v>
      </c>
      <c r="HC178">
        <v>9999</v>
      </c>
      <c r="HD178">
        <v>999.9</v>
      </c>
      <c r="HE178">
        <v>1.86356</v>
      </c>
      <c r="HF178">
        <v>1.86844</v>
      </c>
      <c r="HG178">
        <v>1.86819</v>
      </c>
      <c r="HH178">
        <v>1.86935</v>
      </c>
      <c r="HI178">
        <v>1.87012</v>
      </c>
      <c r="HJ178">
        <v>1.86617</v>
      </c>
      <c r="HK178">
        <v>1.86724</v>
      </c>
      <c r="HL178">
        <v>1.86859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10.38</v>
      </c>
      <c r="IA178">
        <v>0.6617</v>
      </c>
      <c r="IB178">
        <v>4.00718980108695</v>
      </c>
      <c r="IC178">
        <v>0.0057595372652325</v>
      </c>
      <c r="ID178">
        <v>9.86007892650461e-07</v>
      </c>
      <c r="IE178">
        <v>-6.54605500343952e-10</v>
      </c>
      <c r="IF178">
        <v>0.661683471666172</v>
      </c>
      <c r="IG178">
        <v>0</v>
      </c>
      <c r="IH178">
        <v>0</v>
      </c>
      <c r="II178">
        <v>0</v>
      </c>
      <c r="IJ178">
        <v>-3</v>
      </c>
      <c r="IK178">
        <v>1614</v>
      </c>
      <c r="IL178">
        <v>1</v>
      </c>
      <c r="IM178">
        <v>27</v>
      </c>
      <c r="IN178">
        <v>142.6</v>
      </c>
      <c r="IO178">
        <v>142.7</v>
      </c>
      <c r="IP178">
        <v>2.25708</v>
      </c>
      <c r="IQ178">
        <v>2.62085</v>
      </c>
      <c r="IR178">
        <v>1.54785</v>
      </c>
      <c r="IS178">
        <v>2.30225</v>
      </c>
      <c r="IT178">
        <v>1.34644</v>
      </c>
      <c r="IU178">
        <v>2.35229</v>
      </c>
      <c r="IV178">
        <v>38.5259</v>
      </c>
      <c r="IW178">
        <v>24.0175</v>
      </c>
      <c r="IX178">
        <v>18</v>
      </c>
      <c r="IY178">
        <v>501.545</v>
      </c>
      <c r="IZ178">
        <v>408.054</v>
      </c>
      <c r="JA178">
        <v>34.1738</v>
      </c>
      <c r="JB178">
        <v>28.8668</v>
      </c>
      <c r="JC178">
        <v>29.9998</v>
      </c>
      <c r="JD178">
        <v>28.6835</v>
      </c>
      <c r="JE178">
        <v>28.606</v>
      </c>
      <c r="JF178">
        <v>45.2214</v>
      </c>
      <c r="JG178">
        <v>0</v>
      </c>
      <c r="JH178">
        <v>100</v>
      </c>
      <c r="JI178">
        <v>34.1783</v>
      </c>
      <c r="JJ178">
        <v>1106.23</v>
      </c>
      <c r="JK178">
        <v>30.6832</v>
      </c>
      <c r="JL178">
        <v>102.005</v>
      </c>
      <c r="JM178">
        <v>102.371</v>
      </c>
    </row>
    <row r="179" spans="1:273">
      <c r="A179">
        <v>163</v>
      </c>
      <c r="B179">
        <v>1510790284</v>
      </c>
      <c r="C179">
        <v>1563.40000009537</v>
      </c>
      <c r="D179" t="s">
        <v>737</v>
      </c>
      <c r="E179" t="s">
        <v>738</v>
      </c>
      <c r="F179">
        <v>5</v>
      </c>
      <c r="G179" t="s">
        <v>405</v>
      </c>
      <c r="H179" t="s">
        <v>406</v>
      </c>
      <c r="I179">
        <v>1510790276.21429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1127.84449993033</v>
      </c>
      <c r="AK179">
        <v>1108.07909090909</v>
      </c>
      <c r="AL179">
        <v>3.46996624823309</v>
      </c>
      <c r="AM179">
        <v>64.1108677016949</v>
      </c>
      <c r="AN179">
        <f>(AP179 - AO179 + DI179*1E3/(8.314*(DK179+273.15)) * AR179/DH179 * AQ179) * DH179/(100*CV179) * 1000/(1000 - AP179)</f>
        <v>0</v>
      </c>
      <c r="AO179">
        <v>29.4188778690844</v>
      </c>
      <c r="AP179">
        <v>29.9634206060606</v>
      </c>
      <c r="AQ179">
        <v>-7.27889398158533e-05</v>
      </c>
      <c r="AR179">
        <v>117.015588663011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2.7</v>
      </c>
      <c r="CW179">
        <v>0.5</v>
      </c>
      <c r="CX179" t="s">
        <v>408</v>
      </c>
      <c r="CY179">
        <v>2</v>
      </c>
      <c r="CZ179" t="b">
        <v>1</v>
      </c>
      <c r="DA179">
        <v>1510790276.21429</v>
      </c>
      <c r="DB179">
        <v>1050.32142857143</v>
      </c>
      <c r="DC179">
        <v>1077.61714285714</v>
      </c>
      <c r="DD179">
        <v>29.9799821428571</v>
      </c>
      <c r="DE179">
        <v>29.4206035714286</v>
      </c>
      <c r="DF179">
        <v>1039.99357142857</v>
      </c>
      <c r="DG179">
        <v>29.3182892857143</v>
      </c>
      <c r="DH179">
        <v>500.09075</v>
      </c>
      <c r="DI179">
        <v>90.8340642857143</v>
      </c>
      <c r="DJ179">
        <v>0.100045432142857</v>
      </c>
      <c r="DK179">
        <v>34.1036857142857</v>
      </c>
      <c r="DL179">
        <v>34.9909571428571</v>
      </c>
      <c r="DM179">
        <v>999.9</v>
      </c>
      <c r="DN179">
        <v>0</v>
      </c>
      <c r="DO179">
        <v>0</v>
      </c>
      <c r="DP179">
        <v>9995.95571428571</v>
      </c>
      <c r="DQ179">
        <v>0</v>
      </c>
      <c r="DR179">
        <v>3.30984</v>
      </c>
      <c r="DS179">
        <v>-27.2954178571429</v>
      </c>
      <c r="DT179">
        <v>1082.78285714286</v>
      </c>
      <c r="DU179">
        <v>1110.28142857143</v>
      </c>
      <c r="DV179">
        <v>0.559370714285714</v>
      </c>
      <c r="DW179">
        <v>1077.61714285714</v>
      </c>
      <c r="DX179">
        <v>29.4206035714286</v>
      </c>
      <c r="DY179">
        <v>2.72320214285714</v>
      </c>
      <c r="DZ179">
        <v>2.67239285714286</v>
      </c>
      <c r="EA179">
        <v>22.4258</v>
      </c>
      <c r="EB179">
        <v>22.1163464285714</v>
      </c>
      <c r="EC179">
        <v>1999.97357142857</v>
      </c>
      <c r="ED179">
        <v>0.979994821428572</v>
      </c>
      <c r="EE179">
        <v>0.0200054178571429</v>
      </c>
      <c r="EF179">
        <v>0</v>
      </c>
      <c r="EG179">
        <v>2.12806071428571</v>
      </c>
      <c r="EH179">
        <v>0</v>
      </c>
      <c r="EI179">
        <v>5676.8125</v>
      </c>
      <c r="EJ179">
        <v>17299.9071428571</v>
      </c>
      <c r="EK179">
        <v>40.1449285714286</v>
      </c>
      <c r="EL179">
        <v>40.24325</v>
      </c>
      <c r="EM179">
        <v>39.7365</v>
      </c>
      <c r="EN179">
        <v>39.062</v>
      </c>
      <c r="EO179">
        <v>39.937</v>
      </c>
      <c r="EP179">
        <v>1959.96321428571</v>
      </c>
      <c r="EQ179">
        <v>40.0103571428571</v>
      </c>
      <c r="ER179">
        <v>0</v>
      </c>
      <c r="ES179">
        <v>1678813887.2</v>
      </c>
      <c r="ET179">
        <v>0</v>
      </c>
      <c r="EU179">
        <v>2.141316</v>
      </c>
      <c r="EV179">
        <v>0.701930781608971</v>
      </c>
      <c r="EW179">
        <v>0.846923048386018</v>
      </c>
      <c r="EX179">
        <v>5676.85</v>
      </c>
      <c r="EY179">
        <v>15</v>
      </c>
      <c r="EZ179">
        <v>0</v>
      </c>
      <c r="FA179" t="s">
        <v>409</v>
      </c>
      <c r="FB179">
        <v>1510781724.6</v>
      </c>
      <c r="FC179">
        <v>1510781718.6</v>
      </c>
      <c r="FD179">
        <v>0</v>
      </c>
      <c r="FE179">
        <v>0.193</v>
      </c>
      <c r="FF179">
        <v>0.167</v>
      </c>
      <c r="FG179">
        <v>6.707</v>
      </c>
      <c r="FH179">
        <v>0.869</v>
      </c>
      <c r="FI179">
        <v>420</v>
      </c>
      <c r="FJ179">
        <v>32</v>
      </c>
      <c r="FK179">
        <v>0.3</v>
      </c>
      <c r="FL179">
        <v>0.13</v>
      </c>
      <c r="FM179">
        <v>0.565328525</v>
      </c>
      <c r="FN179">
        <v>-0.139395703564729</v>
      </c>
      <c r="FO179">
        <v>0.0134587780685832</v>
      </c>
      <c r="FP179">
        <v>1</v>
      </c>
      <c r="FQ179">
        <v>1</v>
      </c>
      <c r="FR179">
        <v>1</v>
      </c>
      <c r="FS179" t="s">
        <v>410</v>
      </c>
      <c r="FT179">
        <v>2.97118</v>
      </c>
      <c r="FU179">
        <v>2.75398</v>
      </c>
      <c r="FV179">
        <v>0.174472</v>
      </c>
      <c r="FW179">
        <v>0.178252</v>
      </c>
      <c r="FX179">
        <v>0.120167</v>
      </c>
      <c r="FY179">
        <v>0.119769</v>
      </c>
      <c r="FZ179">
        <v>32045</v>
      </c>
      <c r="GA179">
        <v>34736.9</v>
      </c>
      <c r="GB179">
        <v>35187.1</v>
      </c>
      <c r="GC179">
        <v>38348.5</v>
      </c>
      <c r="GD179">
        <v>43870.6</v>
      </c>
      <c r="GE179">
        <v>48743.9</v>
      </c>
      <c r="GF179">
        <v>54980.5</v>
      </c>
      <c r="GG179">
        <v>61498.5</v>
      </c>
      <c r="GH179">
        <v>1.95938</v>
      </c>
      <c r="GI179">
        <v>1.81523</v>
      </c>
      <c r="GJ179">
        <v>0.183992</v>
      </c>
      <c r="GK179">
        <v>0</v>
      </c>
      <c r="GL179">
        <v>32.0064</v>
      </c>
      <c r="GM179">
        <v>999.9</v>
      </c>
      <c r="GN179">
        <v>53.882</v>
      </c>
      <c r="GO179">
        <v>32.76</v>
      </c>
      <c r="GP179">
        <v>29.5638</v>
      </c>
      <c r="GQ179">
        <v>59.9802</v>
      </c>
      <c r="GR179">
        <v>48.0769</v>
      </c>
      <c r="GS179">
        <v>1</v>
      </c>
      <c r="GT179">
        <v>0.113026</v>
      </c>
      <c r="GU179">
        <v>-2.13574</v>
      </c>
      <c r="GV179">
        <v>20.1027</v>
      </c>
      <c r="GW179">
        <v>5.19737</v>
      </c>
      <c r="GX179">
        <v>12.0047</v>
      </c>
      <c r="GY179">
        <v>4.97535</v>
      </c>
      <c r="GZ179">
        <v>3.29395</v>
      </c>
      <c r="HA179">
        <v>9999</v>
      </c>
      <c r="HB179">
        <v>9999</v>
      </c>
      <c r="HC179">
        <v>9999</v>
      </c>
      <c r="HD179">
        <v>999.9</v>
      </c>
      <c r="HE179">
        <v>1.86356</v>
      </c>
      <c r="HF179">
        <v>1.86844</v>
      </c>
      <c r="HG179">
        <v>1.86817</v>
      </c>
      <c r="HH179">
        <v>1.86934</v>
      </c>
      <c r="HI179">
        <v>1.87012</v>
      </c>
      <c r="HJ179">
        <v>1.86617</v>
      </c>
      <c r="HK179">
        <v>1.86723</v>
      </c>
      <c r="HL179">
        <v>1.86859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10.48</v>
      </c>
      <c r="IA179">
        <v>0.6617</v>
      </c>
      <c r="IB179">
        <v>4.00718980108695</v>
      </c>
      <c r="IC179">
        <v>0.0057595372652325</v>
      </c>
      <c r="ID179">
        <v>9.86007892650461e-07</v>
      </c>
      <c r="IE179">
        <v>-6.54605500343952e-10</v>
      </c>
      <c r="IF179">
        <v>0.661683471666172</v>
      </c>
      <c r="IG179">
        <v>0</v>
      </c>
      <c r="IH179">
        <v>0</v>
      </c>
      <c r="II179">
        <v>0</v>
      </c>
      <c r="IJ179">
        <v>-3</v>
      </c>
      <c r="IK179">
        <v>1614</v>
      </c>
      <c r="IL179">
        <v>1</v>
      </c>
      <c r="IM179">
        <v>27</v>
      </c>
      <c r="IN179">
        <v>142.7</v>
      </c>
      <c r="IO179">
        <v>142.8</v>
      </c>
      <c r="IP179">
        <v>2.28516</v>
      </c>
      <c r="IQ179">
        <v>2.61719</v>
      </c>
      <c r="IR179">
        <v>1.54785</v>
      </c>
      <c r="IS179">
        <v>2.30225</v>
      </c>
      <c r="IT179">
        <v>1.34644</v>
      </c>
      <c r="IU179">
        <v>2.32666</v>
      </c>
      <c r="IV179">
        <v>38.5259</v>
      </c>
      <c r="IW179">
        <v>24.0262</v>
      </c>
      <c r="IX179">
        <v>18</v>
      </c>
      <c r="IY179">
        <v>501.655</v>
      </c>
      <c r="IZ179">
        <v>408.005</v>
      </c>
      <c r="JA179">
        <v>34.1804</v>
      </c>
      <c r="JB179">
        <v>28.8627</v>
      </c>
      <c r="JC179">
        <v>29.9997</v>
      </c>
      <c r="JD179">
        <v>28.6807</v>
      </c>
      <c r="JE179">
        <v>28.603</v>
      </c>
      <c r="JF179">
        <v>45.7423</v>
      </c>
      <c r="JG179">
        <v>0</v>
      </c>
      <c r="JH179">
        <v>100</v>
      </c>
      <c r="JI179">
        <v>34.1827</v>
      </c>
      <c r="JJ179">
        <v>1126.36</v>
      </c>
      <c r="JK179">
        <v>30.6832</v>
      </c>
      <c r="JL179">
        <v>102.007</v>
      </c>
      <c r="JM179">
        <v>102.372</v>
      </c>
    </row>
    <row r="180" spans="1:273">
      <c r="A180">
        <v>164</v>
      </c>
      <c r="B180">
        <v>1510790289</v>
      </c>
      <c r="C180">
        <v>1568.40000009537</v>
      </c>
      <c r="D180" t="s">
        <v>739</v>
      </c>
      <c r="E180" t="s">
        <v>740</v>
      </c>
      <c r="F180">
        <v>5</v>
      </c>
      <c r="G180" t="s">
        <v>405</v>
      </c>
      <c r="H180" t="s">
        <v>406</v>
      </c>
      <c r="I180">
        <v>1510790281.5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1145.2300010376</v>
      </c>
      <c r="AK180">
        <v>1125.43296969697</v>
      </c>
      <c r="AL180">
        <v>3.50396307900111</v>
      </c>
      <c r="AM180">
        <v>64.1108677016949</v>
      </c>
      <c r="AN180">
        <f>(AP180 - AO180 + DI180*1E3/(8.314*(DK180+273.15)) * AR180/DH180 * AQ180) * DH180/(100*CV180) * 1000/(1000 - AP180)</f>
        <v>0</v>
      </c>
      <c r="AO180">
        <v>29.4185470915195</v>
      </c>
      <c r="AP180">
        <v>29.9539806060606</v>
      </c>
      <c r="AQ180">
        <v>-5.31935389993512e-05</v>
      </c>
      <c r="AR180">
        <v>117.015588663011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2.7</v>
      </c>
      <c r="CW180">
        <v>0.5</v>
      </c>
      <c r="CX180" t="s">
        <v>408</v>
      </c>
      <c r="CY180">
        <v>2</v>
      </c>
      <c r="CZ180" t="b">
        <v>1</v>
      </c>
      <c r="DA180">
        <v>1510790281.5</v>
      </c>
      <c r="DB180">
        <v>1068.09555555556</v>
      </c>
      <c r="DC180">
        <v>1095.40037037037</v>
      </c>
      <c r="DD180">
        <v>29.9677444444444</v>
      </c>
      <c r="DE180">
        <v>29.4193185185185</v>
      </c>
      <c r="DF180">
        <v>1057.66814814815</v>
      </c>
      <c r="DG180">
        <v>29.3060518518518</v>
      </c>
      <c r="DH180">
        <v>500.083185185185</v>
      </c>
      <c r="DI180">
        <v>90.8342222222222</v>
      </c>
      <c r="DJ180">
        <v>0.0999859703703704</v>
      </c>
      <c r="DK180">
        <v>34.1036592592593</v>
      </c>
      <c r="DL180">
        <v>34.9910555555556</v>
      </c>
      <c r="DM180">
        <v>999.9</v>
      </c>
      <c r="DN180">
        <v>0</v>
      </c>
      <c r="DO180">
        <v>0</v>
      </c>
      <c r="DP180">
        <v>9991.77851851852</v>
      </c>
      <c r="DQ180">
        <v>0</v>
      </c>
      <c r="DR180">
        <v>3.30984</v>
      </c>
      <c r="DS180">
        <v>-27.3057962962963</v>
      </c>
      <c r="DT180">
        <v>1101.09148148148</v>
      </c>
      <c r="DU180">
        <v>1128.6037037037</v>
      </c>
      <c r="DV180">
        <v>0.548417148148148</v>
      </c>
      <c r="DW180">
        <v>1095.40037037037</v>
      </c>
      <c r="DX180">
        <v>29.4193185185185</v>
      </c>
      <c r="DY180">
        <v>2.72209481481481</v>
      </c>
      <c r="DZ180">
        <v>2.67228111111111</v>
      </c>
      <c r="EA180">
        <v>22.4191111111111</v>
      </c>
      <c r="EB180">
        <v>22.1156592592593</v>
      </c>
      <c r="EC180">
        <v>1999.9862962963</v>
      </c>
      <c r="ED180">
        <v>0.979994888888889</v>
      </c>
      <c r="EE180">
        <v>0.0200053481481481</v>
      </c>
      <c r="EF180">
        <v>0</v>
      </c>
      <c r="EG180">
        <v>2.1834962962963</v>
      </c>
      <c r="EH180">
        <v>0</v>
      </c>
      <c r="EI180">
        <v>5676.9962962963</v>
      </c>
      <c r="EJ180">
        <v>17300.0185185185</v>
      </c>
      <c r="EK180">
        <v>40.1318888888889</v>
      </c>
      <c r="EL180">
        <v>40.2336666666667</v>
      </c>
      <c r="EM180">
        <v>39.722</v>
      </c>
      <c r="EN180">
        <v>39.0574074074074</v>
      </c>
      <c r="EO180">
        <v>39.937</v>
      </c>
      <c r="EP180">
        <v>1959.97592592593</v>
      </c>
      <c r="EQ180">
        <v>40.0103703703704</v>
      </c>
      <c r="ER180">
        <v>0</v>
      </c>
      <c r="ES180">
        <v>1678813892</v>
      </c>
      <c r="ET180">
        <v>0</v>
      </c>
      <c r="EU180">
        <v>2.202132</v>
      </c>
      <c r="EV180">
        <v>0.306269248333129</v>
      </c>
      <c r="EW180">
        <v>1.48692304546677</v>
      </c>
      <c r="EX180">
        <v>5677.0116</v>
      </c>
      <c r="EY180">
        <v>15</v>
      </c>
      <c r="EZ180">
        <v>0</v>
      </c>
      <c r="FA180" t="s">
        <v>409</v>
      </c>
      <c r="FB180">
        <v>1510781724.6</v>
      </c>
      <c r="FC180">
        <v>1510781718.6</v>
      </c>
      <c r="FD180">
        <v>0</v>
      </c>
      <c r="FE180">
        <v>0.193</v>
      </c>
      <c r="FF180">
        <v>0.167</v>
      </c>
      <c r="FG180">
        <v>6.707</v>
      </c>
      <c r="FH180">
        <v>0.869</v>
      </c>
      <c r="FI180">
        <v>420</v>
      </c>
      <c r="FJ180">
        <v>32</v>
      </c>
      <c r="FK180">
        <v>0.3</v>
      </c>
      <c r="FL180">
        <v>0.13</v>
      </c>
      <c r="FM180">
        <v>0.554197375</v>
      </c>
      <c r="FN180">
        <v>-0.12468527954972</v>
      </c>
      <c r="FO180">
        <v>0.0120357608747588</v>
      </c>
      <c r="FP180">
        <v>1</v>
      </c>
      <c r="FQ180">
        <v>1</v>
      </c>
      <c r="FR180">
        <v>1</v>
      </c>
      <c r="FS180" t="s">
        <v>410</v>
      </c>
      <c r="FT180">
        <v>2.97117</v>
      </c>
      <c r="FU180">
        <v>2.7537</v>
      </c>
      <c r="FV180">
        <v>0.176209</v>
      </c>
      <c r="FW180">
        <v>0.179994</v>
      </c>
      <c r="FX180">
        <v>0.120142</v>
      </c>
      <c r="FY180">
        <v>0.11977</v>
      </c>
      <c r="FZ180">
        <v>31977.8</v>
      </c>
      <c r="GA180">
        <v>34663.7</v>
      </c>
      <c r="GB180">
        <v>35187.4</v>
      </c>
      <c r="GC180">
        <v>38348.9</v>
      </c>
      <c r="GD180">
        <v>43872</v>
      </c>
      <c r="GE180">
        <v>48744.6</v>
      </c>
      <c r="GF180">
        <v>54980.6</v>
      </c>
      <c r="GG180">
        <v>61499.4</v>
      </c>
      <c r="GH180">
        <v>1.95923</v>
      </c>
      <c r="GI180">
        <v>1.81558</v>
      </c>
      <c r="GJ180">
        <v>0.184618</v>
      </c>
      <c r="GK180">
        <v>0</v>
      </c>
      <c r="GL180">
        <v>32.0076</v>
      </c>
      <c r="GM180">
        <v>999.9</v>
      </c>
      <c r="GN180">
        <v>53.882</v>
      </c>
      <c r="GO180">
        <v>32.78</v>
      </c>
      <c r="GP180">
        <v>29.6019</v>
      </c>
      <c r="GQ180">
        <v>60.1402</v>
      </c>
      <c r="GR180">
        <v>47.8165</v>
      </c>
      <c r="GS180">
        <v>1</v>
      </c>
      <c r="GT180">
        <v>0.112683</v>
      </c>
      <c r="GU180">
        <v>-2.15868</v>
      </c>
      <c r="GV180">
        <v>20.1025</v>
      </c>
      <c r="GW180">
        <v>5.19782</v>
      </c>
      <c r="GX180">
        <v>12.0043</v>
      </c>
      <c r="GY180">
        <v>4.9754</v>
      </c>
      <c r="GZ180">
        <v>3.29395</v>
      </c>
      <c r="HA180">
        <v>9999</v>
      </c>
      <c r="HB180">
        <v>9999</v>
      </c>
      <c r="HC180">
        <v>9999</v>
      </c>
      <c r="HD180">
        <v>999.9</v>
      </c>
      <c r="HE180">
        <v>1.86356</v>
      </c>
      <c r="HF180">
        <v>1.86844</v>
      </c>
      <c r="HG180">
        <v>1.86819</v>
      </c>
      <c r="HH180">
        <v>1.86933</v>
      </c>
      <c r="HI180">
        <v>1.87012</v>
      </c>
      <c r="HJ180">
        <v>1.86619</v>
      </c>
      <c r="HK180">
        <v>1.86722</v>
      </c>
      <c r="HL180">
        <v>1.86859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10.56</v>
      </c>
      <c r="IA180">
        <v>0.6617</v>
      </c>
      <c r="IB180">
        <v>4.00718980108695</v>
      </c>
      <c r="IC180">
        <v>0.0057595372652325</v>
      </c>
      <c r="ID180">
        <v>9.86007892650461e-07</v>
      </c>
      <c r="IE180">
        <v>-6.54605500343952e-10</v>
      </c>
      <c r="IF180">
        <v>0.661683471666172</v>
      </c>
      <c r="IG180">
        <v>0</v>
      </c>
      <c r="IH180">
        <v>0</v>
      </c>
      <c r="II180">
        <v>0</v>
      </c>
      <c r="IJ180">
        <v>-3</v>
      </c>
      <c r="IK180">
        <v>1614</v>
      </c>
      <c r="IL180">
        <v>1</v>
      </c>
      <c r="IM180">
        <v>27</v>
      </c>
      <c r="IN180">
        <v>142.7</v>
      </c>
      <c r="IO180">
        <v>142.8</v>
      </c>
      <c r="IP180">
        <v>2.31323</v>
      </c>
      <c r="IQ180">
        <v>2.61353</v>
      </c>
      <c r="IR180">
        <v>1.54785</v>
      </c>
      <c r="IS180">
        <v>2.30225</v>
      </c>
      <c r="IT180">
        <v>1.34644</v>
      </c>
      <c r="IU180">
        <v>2.47437</v>
      </c>
      <c r="IV180">
        <v>38.5259</v>
      </c>
      <c r="IW180">
        <v>24.0262</v>
      </c>
      <c r="IX180">
        <v>18</v>
      </c>
      <c r="IY180">
        <v>501.527</v>
      </c>
      <c r="IZ180">
        <v>408.186</v>
      </c>
      <c r="JA180">
        <v>34.1873</v>
      </c>
      <c r="JB180">
        <v>28.8582</v>
      </c>
      <c r="JC180">
        <v>29.9998</v>
      </c>
      <c r="JD180">
        <v>28.6776</v>
      </c>
      <c r="JE180">
        <v>28.6005</v>
      </c>
      <c r="JF180">
        <v>46.3292</v>
      </c>
      <c r="JG180">
        <v>0</v>
      </c>
      <c r="JH180">
        <v>100</v>
      </c>
      <c r="JI180">
        <v>34.192</v>
      </c>
      <c r="JJ180">
        <v>1139.82</v>
      </c>
      <c r="JK180">
        <v>30.6832</v>
      </c>
      <c r="JL180">
        <v>102.007</v>
      </c>
      <c r="JM180">
        <v>102.374</v>
      </c>
    </row>
    <row r="181" spans="1:273">
      <c r="A181">
        <v>165</v>
      </c>
      <c r="B181">
        <v>1510790294</v>
      </c>
      <c r="C181">
        <v>1573.40000009537</v>
      </c>
      <c r="D181" t="s">
        <v>741</v>
      </c>
      <c r="E181" t="s">
        <v>742</v>
      </c>
      <c r="F181">
        <v>5</v>
      </c>
      <c r="G181" t="s">
        <v>405</v>
      </c>
      <c r="H181" t="s">
        <v>406</v>
      </c>
      <c r="I181">
        <v>1510790286.21429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1162.64318674749</v>
      </c>
      <c r="AK181">
        <v>1142.91272727273</v>
      </c>
      <c r="AL181">
        <v>3.48845590436578</v>
      </c>
      <c r="AM181">
        <v>64.1108677016949</v>
      </c>
      <c r="AN181">
        <f>(AP181 - AO181 + DI181*1E3/(8.314*(DK181+273.15)) * AR181/DH181 * AQ181) * DH181/(100*CV181) * 1000/(1000 - AP181)</f>
        <v>0</v>
      </c>
      <c r="AO181">
        <v>29.4161618443479</v>
      </c>
      <c r="AP181">
        <v>29.9448</v>
      </c>
      <c r="AQ181">
        <v>-4.85001105250559e-05</v>
      </c>
      <c r="AR181">
        <v>117.015588663011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2.7</v>
      </c>
      <c r="CW181">
        <v>0.5</v>
      </c>
      <c r="CX181" t="s">
        <v>408</v>
      </c>
      <c r="CY181">
        <v>2</v>
      </c>
      <c r="CZ181" t="b">
        <v>1</v>
      </c>
      <c r="DA181">
        <v>1510790286.21429</v>
      </c>
      <c r="DB181">
        <v>1084.0275</v>
      </c>
      <c r="DC181">
        <v>1111.28642857143</v>
      </c>
      <c r="DD181">
        <v>29.9580857142857</v>
      </c>
      <c r="DE181">
        <v>29.4182392857143</v>
      </c>
      <c r="DF181">
        <v>1073.51071428571</v>
      </c>
      <c r="DG181">
        <v>29.2964</v>
      </c>
      <c r="DH181">
        <v>500.086678571429</v>
      </c>
      <c r="DI181">
        <v>90.8337464285714</v>
      </c>
      <c r="DJ181">
        <v>0.0999461392857143</v>
      </c>
      <c r="DK181">
        <v>34.1039178571429</v>
      </c>
      <c r="DL181">
        <v>34.9919857142857</v>
      </c>
      <c r="DM181">
        <v>999.9</v>
      </c>
      <c r="DN181">
        <v>0</v>
      </c>
      <c r="DO181">
        <v>0</v>
      </c>
      <c r="DP181">
        <v>9998.28071428571</v>
      </c>
      <c r="DQ181">
        <v>0</v>
      </c>
      <c r="DR181">
        <v>3.30984</v>
      </c>
      <c r="DS181">
        <v>-27.2602607142857</v>
      </c>
      <c r="DT181">
        <v>1117.50428571429</v>
      </c>
      <c r="DU181">
        <v>1144.97</v>
      </c>
      <c r="DV181">
        <v>0.539843821428571</v>
      </c>
      <c r="DW181">
        <v>1111.28642857143</v>
      </c>
      <c r="DX181">
        <v>29.4182392857143</v>
      </c>
      <c r="DY181">
        <v>2.72120392857143</v>
      </c>
      <c r="DZ181">
        <v>2.67216892857143</v>
      </c>
      <c r="EA181">
        <v>22.4137214285714</v>
      </c>
      <c r="EB181">
        <v>22.1149607142857</v>
      </c>
      <c r="EC181">
        <v>1999.99892857143</v>
      </c>
      <c r="ED181">
        <v>0.979995035714286</v>
      </c>
      <c r="EE181">
        <v>0.0200051964285714</v>
      </c>
      <c r="EF181">
        <v>0</v>
      </c>
      <c r="EG181">
        <v>2.21685</v>
      </c>
      <c r="EH181">
        <v>0</v>
      </c>
      <c r="EI181">
        <v>5677.02357142857</v>
      </c>
      <c r="EJ181">
        <v>17300.125</v>
      </c>
      <c r="EK181">
        <v>40.1272142857143</v>
      </c>
      <c r="EL181">
        <v>40.214</v>
      </c>
      <c r="EM181">
        <v>39.70725</v>
      </c>
      <c r="EN181">
        <v>39.0420714285714</v>
      </c>
      <c r="EO181">
        <v>39.937</v>
      </c>
      <c r="EP181">
        <v>1959.98892857143</v>
      </c>
      <c r="EQ181">
        <v>40.01</v>
      </c>
      <c r="ER181">
        <v>0</v>
      </c>
      <c r="ES181">
        <v>1678813897.4</v>
      </c>
      <c r="ET181">
        <v>0</v>
      </c>
      <c r="EU181">
        <v>2.22298461538462</v>
      </c>
      <c r="EV181">
        <v>-0.0363828892926241</v>
      </c>
      <c r="EW181">
        <v>3.03008544945194</v>
      </c>
      <c r="EX181">
        <v>5677.04269230769</v>
      </c>
      <c r="EY181">
        <v>15</v>
      </c>
      <c r="EZ181">
        <v>0</v>
      </c>
      <c r="FA181" t="s">
        <v>409</v>
      </c>
      <c r="FB181">
        <v>1510781724.6</v>
      </c>
      <c r="FC181">
        <v>1510781718.6</v>
      </c>
      <c r="FD181">
        <v>0</v>
      </c>
      <c r="FE181">
        <v>0.193</v>
      </c>
      <c r="FF181">
        <v>0.167</v>
      </c>
      <c r="FG181">
        <v>6.707</v>
      </c>
      <c r="FH181">
        <v>0.869</v>
      </c>
      <c r="FI181">
        <v>420</v>
      </c>
      <c r="FJ181">
        <v>32</v>
      </c>
      <c r="FK181">
        <v>0.3</v>
      </c>
      <c r="FL181">
        <v>0.13</v>
      </c>
      <c r="FM181">
        <v>0.544515625</v>
      </c>
      <c r="FN181">
        <v>-0.109554945590994</v>
      </c>
      <c r="FO181">
        <v>0.0105800469840344</v>
      </c>
      <c r="FP181">
        <v>1</v>
      </c>
      <c r="FQ181">
        <v>1</v>
      </c>
      <c r="FR181">
        <v>1</v>
      </c>
      <c r="FS181" t="s">
        <v>410</v>
      </c>
      <c r="FT181">
        <v>2.97129</v>
      </c>
      <c r="FU181">
        <v>2.75393</v>
      </c>
      <c r="FV181">
        <v>0.177923</v>
      </c>
      <c r="FW181">
        <v>0.181652</v>
      </c>
      <c r="FX181">
        <v>0.120112</v>
      </c>
      <c r="FY181">
        <v>0.119759</v>
      </c>
      <c r="FZ181">
        <v>31911.5</v>
      </c>
      <c r="GA181">
        <v>34594</v>
      </c>
      <c r="GB181">
        <v>35187.6</v>
      </c>
      <c r="GC181">
        <v>38349.3</v>
      </c>
      <c r="GD181">
        <v>43874.1</v>
      </c>
      <c r="GE181">
        <v>48745.6</v>
      </c>
      <c r="GF181">
        <v>54981.2</v>
      </c>
      <c r="GG181">
        <v>61499.9</v>
      </c>
      <c r="GH181">
        <v>1.95955</v>
      </c>
      <c r="GI181">
        <v>1.8156</v>
      </c>
      <c r="GJ181">
        <v>0.184648</v>
      </c>
      <c r="GK181">
        <v>0</v>
      </c>
      <c r="GL181">
        <v>32.01</v>
      </c>
      <c r="GM181">
        <v>999.9</v>
      </c>
      <c r="GN181">
        <v>53.882</v>
      </c>
      <c r="GO181">
        <v>32.78</v>
      </c>
      <c r="GP181">
        <v>29.603</v>
      </c>
      <c r="GQ181">
        <v>60.1802</v>
      </c>
      <c r="GR181">
        <v>48.0569</v>
      </c>
      <c r="GS181">
        <v>1</v>
      </c>
      <c r="GT181">
        <v>0.112228</v>
      </c>
      <c r="GU181">
        <v>-2.15081</v>
      </c>
      <c r="GV181">
        <v>20.1026</v>
      </c>
      <c r="GW181">
        <v>5.19767</v>
      </c>
      <c r="GX181">
        <v>12.004</v>
      </c>
      <c r="GY181">
        <v>4.97535</v>
      </c>
      <c r="GZ181">
        <v>3.29388</v>
      </c>
      <c r="HA181">
        <v>9999</v>
      </c>
      <c r="HB181">
        <v>9999</v>
      </c>
      <c r="HC181">
        <v>9999</v>
      </c>
      <c r="HD181">
        <v>999.9</v>
      </c>
      <c r="HE181">
        <v>1.86356</v>
      </c>
      <c r="HF181">
        <v>1.86844</v>
      </c>
      <c r="HG181">
        <v>1.86818</v>
      </c>
      <c r="HH181">
        <v>1.86934</v>
      </c>
      <c r="HI181">
        <v>1.87012</v>
      </c>
      <c r="HJ181">
        <v>1.86617</v>
      </c>
      <c r="HK181">
        <v>1.86725</v>
      </c>
      <c r="HL181">
        <v>1.86859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10.66</v>
      </c>
      <c r="IA181">
        <v>0.6617</v>
      </c>
      <c r="IB181">
        <v>4.00718980108695</v>
      </c>
      <c r="IC181">
        <v>0.0057595372652325</v>
      </c>
      <c r="ID181">
        <v>9.86007892650461e-07</v>
      </c>
      <c r="IE181">
        <v>-6.54605500343952e-10</v>
      </c>
      <c r="IF181">
        <v>0.661683471666172</v>
      </c>
      <c r="IG181">
        <v>0</v>
      </c>
      <c r="IH181">
        <v>0</v>
      </c>
      <c r="II181">
        <v>0</v>
      </c>
      <c r="IJ181">
        <v>-3</v>
      </c>
      <c r="IK181">
        <v>1614</v>
      </c>
      <c r="IL181">
        <v>1</v>
      </c>
      <c r="IM181">
        <v>27</v>
      </c>
      <c r="IN181">
        <v>142.8</v>
      </c>
      <c r="IO181">
        <v>142.9</v>
      </c>
      <c r="IP181">
        <v>2.34009</v>
      </c>
      <c r="IQ181">
        <v>2.62207</v>
      </c>
      <c r="IR181">
        <v>1.54785</v>
      </c>
      <c r="IS181">
        <v>2.30225</v>
      </c>
      <c r="IT181">
        <v>1.34644</v>
      </c>
      <c r="IU181">
        <v>2.33765</v>
      </c>
      <c r="IV181">
        <v>38.5259</v>
      </c>
      <c r="IW181">
        <v>24.0175</v>
      </c>
      <c r="IX181">
        <v>18</v>
      </c>
      <c r="IY181">
        <v>501.718</v>
      </c>
      <c r="IZ181">
        <v>408.179</v>
      </c>
      <c r="JA181">
        <v>34.1954</v>
      </c>
      <c r="JB181">
        <v>28.8536</v>
      </c>
      <c r="JC181">
        <v>29.9997</v>
      </c>
      <c r="JD181">
        <v>28.6746</v>
      </c>
      <c r="JE181">
        <v>28.5975</v>
      </c>
      <c r="JF181">
        <v>46.8389</v>
      </c>
      <c r="JG181">
        <v>0</v>
      </c>
      <c r="JH181">
        <v>100</v>
      </c>
      <c r="JI181">
        <v>34.1965</v>
      </c>
      <c r="JJ181">
        <v>1159.91</v>
      </c>
      <c r="JK181">
        <v>30.6832</v>
      </c>
      <c r="JL181">
        <v>102.008</v>
      </c>
      <c r="JM181">
        <v>102.375</v>
      </c>
    </row>
    <row r="182" spans="1:273">
      <c r="A182">
        <v>166</v>
      </c>
      <c r="B182">
        <v>1510790299</v>
      </c>
      <c r="C182">
        <v>1578.40000009537</v>
      </c>
      <c r="D182" t="s">
        <v>743</v>
      </c>
      <c r="E182" t="s">
        <v>744</v>
      </c>
      <c r="F182">
        <v>5</v>
      </c>
      <c r="G182" t="s">
        <v>405</v>
      </c>
      <c r="H182" t="s">
        <v>406</v>
      </c>
      <c r="I182">
        <v>1510790291.5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1179.93036121755</v>
      </c>
      <c r="AK182">
        <v>1160.23472727273</v>
      </c>
      <c r="AL182">
        <v>3.45575103146236</v>
      </c>
      <c r="AM182">
        <v>64.1108677016949</v>
      </c>
      <c r="AN182">
        <f>(AP182 - AO182 + DI182*1E3/(8.314*(DK182+273.15)) * AR182/DH182 * AQ182) * DH182/(100*CV182) * 1000/(1000 - AP182)</f>
        <v>0</v>
      </c>
      <c r="AO182">
        <v>29.4159185805076</v>
      </c>
      <c r="AP182">
        <v>29.933196969697</v>
      </c>
      <c r="AQ182">
        <v>-7.96199322687547e-05</v>
      </c>
      <c r="AR182">
        <v>117.015588663011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2.7</v>
      </c>
      <c r="CW182">
        <v>0.5</v>
      </c>
      <c r="CX182" t="s">
        <v>408</v>
      </c>
      <c r="CY182">
        <v>2</v>
      </c>
      <c r="CZ182" t="b">
        <v>1</v>
      </c>
      <c r="DA182">
        <v>1510790291.5</v>
      </c>
      <c r="DB182">
        <v>1101.87555555556</v>
      </c>
      <c r="DC182">
        <v>1129.10333333333</v>
      </c>
      <c r="DD182">
        <v>29.9478703703704</v>
      </c>
      <c r="DE182">
        <v>29.4171592592593</v>
      </c>
      <c r="DF182">
        <v>1091.26037037037</v>
      </c>
      <c r="DG182">
        <v>29.2861777777778</v>
      </c>
      <c r="DH182">
        <v>500.085703703704</v>
      </c>
      <c r="DI182">
        <v>90.8325666666667</v>
      </c>
      <c r="DJ182">
        <v>0.0999895666666667</v>
      </c>
      <c r="DK182">
        <v>34.1025888888889</v>
      </c>
      <c r="DL182">
        <v>34.9942814814815</v>
      </c>
      <c r="DM182">
        <v>999.9</v>
      </c>
      <c r="DN182">
        <v>0</v>
      </c>
      <c r="DO182">
        <v>0</v>
      </c>
      <c r="DP182">
        <v>9994.24037037037</v>
      </c>
      <c r="DQ182">
        <v>0</v>
      </c>
      <c r="DR182">
        <v>3.30984</v>
      </c>
      <c r="DS182">
        <v>-27.2276407407407</v>
      </c>
      <c r="DT182">
        <v>1135.89222222222</v>
      </c>
      <c r="DU182">
        <v>1163.32481481481</v>
      </c>
      <c r="DV182">
        <v>0.530706481481481</v>
      </c>
      <c r="DW182">
        <v>1129.10333333333</v>
      </c>
      <c r="DX182">
        <v>29.4171592592593</v>
      </c>
      <c r="DY182">
        <v>2.72024074074074</v>
      </c>
      <c r="DZ182">
        <v>2.67203592592593</v>
      </c>
      <c r="EA182">
        <v>22.4078962962963</v>
      </c>
      <c r="EB182">
        <v>22.1141444444444</v>
      </c>
      <c r="EC182">
        <v>1999.98518518519</v>
      </c>
      <c r="ED182">
        <v>0.979994777777778</v>
      </c>
      <c r="EE182">
        <v>0.020005462962963</v>
      </c>
      <c r="EF182">
        <v>0</v>
      </c>
      <c r="EG182">
        <v>2.21768518518519</v>
      </c>
      <c r="EH182">
        <v>0</v>
      </c>
      <c r="EI182">
        <v>5677.05148148148</v>
      </c>
      <c r="EJ182">
        <v>17300</v>
      </c>
      <c r="EK182">
        <v>40.1272962962963</v>
      </c>
      <c r="EL182">
        <v>40.1986666666667</v>
      </c>
      <c r="EM182">
        <v>39.694</v>
      </c>
      <c r="EN182">
        <v>39.022962962963</v>
      </c>
      <c r="EO182">
        <v>39.937</v>
      </c>
      <c r="EP182">
        <v>1959.97518518518</v>
      </c>
      <c r="EQ182">
        <v>40.01</v>
      </c>
      <c r="ER182">
        <v>0</v>
      </c>
      <c r="ES182">
        <v>1678813902.2</v>
      </c>
      <c r="ET182">
        <v>0</v>
      </c>
      <c r="EU182">
        <v>2.20720769230769</v>
      </c>
      <c r="EV182">
        <v>-0.483179480004391</v>
      </c>
      <c r="EW182">
        <v>-1.2382905977629</v>
      </c>
      <c r="EX182">
        <v>5677.08153846154</v>
      </c>
      <c r="EY182">
        <v>15</v>
      </c>
      <c r="EZ182">
        <v>0</v>
      </c>
      <c r="FA182" t="s">
        <v>409</v>
      </c>
      <c r="FB182">
        <v>1510781724.6</v>
      </c>
      <c r="FC182">
        <v>1510781718.6</v>
      </c>
      <c r="FD182">
        <v>0</v>
      </c>
      <c r="FE182">
        <v>0.193</v>
      </c>
      <c r="FF182">
        <v>0.167</v>
      </c>
      <c r="FG182">
        <v>6.707</v>
      </c>
      <c r="FH182">
        <v>0.869</v>
      </c>
      <c r="FI182">
        <v>420</v>
      </c>
      <c r="FJ182">
        <v>32</v>
      </c>
      <c r="FK182">
        <v>0.3</v>
      </c>
      <c r="FL182">
        <v>0.13</v>
      </c>
      <c r="FM182">
        <v>0.537322425</v>
      </c>
      <c r="FN182">
        <v>-0.102254983114446</v>
      </c>
      <c r="FO182">
        <v>0.00987088943785589</v>
      </c>
      <c r="FP182">
        <v>1</v>
      </c>
      <c r="FQ182">
        <v>1</v>
      </c>
      <c r="FR182">
        <v>1</v>
      </c>
      <c r="FS182" t="s">
        <v>410</v>
      </c>
      <c r="FT182">
        <v>2.97144</v>
      </c>
      <c r="FU182">
        <v>2.75397</v>
      </c>
      <c r="FV182">
        <v>0.179616</v>
      </c>
      <c r="FW182">
        <v>0.183328</v>
      </c>
      <c r="FX182">
        <v>0.120081</v>
      </c>
      <c r="FY182">
        <v>0.119757</v>
      </c>
      <c r="FZ182">
        <v>31846</v>
      </c>
      <c r="GA182">
        <v>34523.3</v>
      </c>
      <c r="GB182">
        <v>35187.8</v>
      </c>
      <c r="GC182">
        <v>38349.5</v>
      </c>
      <c r="GD182">
        <v>43875.9</v>
      </c>
      <c r="GE182">
        <v>48746</v>
      </c>
      <c r="GF182">
        <v>54981.5</v>
      </c>
      <c r="GG182">
        <v>61500.2</v>
      </c>
      <c r="GH182">
        <v>1.95968</v>
      </c>
      <c r="GI182">
        <v>1.8156</v>
      </c>
      <c r="GJ182">
        <v>0.184573</v>
      </c>
      <c r="GK182">
        <v>0</v>
      </c>
      <c r="GL182">
        <v>32.0107</v>
      </c>
      <c r="GM182">
        <v>999.9</v>
      </c>
      <c r="GN182">
        <v>53.882</v>
      </c>
      <c r="GO182">
        <v>32.78</v>
      </c>
      <c r="GP182">
        <v>29.6017</v>
      </c>
      <c r="GQ182">
        <v>60.2502</v>
      </c>
      <c r="GR182">
        <v>47.496</v>
      </c>
      <c r="GS182">
        <v>1</v>
      </c>
      <c r="GT182">
        <v>0.112015</v>
      </c>
      <c r="GU182">
        <v>-2.14732</v>
      </c>
      <c r="GV182">
        <v>20.1028</v>
      </c>
      <c r="GW182">
        <v>5.19797</v>
      </c>
      <c r="GX182">
        <v>12.0041</v>
      </c>
      <c r="GY182">
        <v>4.97555</v>
      </c>
      <c r="GZ182">
        <v>3.29398</v>
      </c>
      <c r="HA182">
        <v>9999</v>
      </c>
      <c r="HB182">
        <v>9999</v>
      </c>
      <c r="HC182">
        <v>9999</v>
      </c>
      <c r="HD182">
        <v>999.9</v>
      </c>
      <c r="HE182">
        <v>1.86356</v>
      </c>
      <c r="HF182">
        <v>1.86844</v>
      </c>
      <c r="HG182">
        <v>1.86819</v>
      </c>
      <c r="HH182">
        <v>1.86935</v>
      </c>
      <c r="HI182">
        <v>1.87012</v>
      </c>
      <c r="HJ182">
        <v>1.86616</v>
      </c>
      <c r="HK182">
        <v>1.86724</v>
      </c>
      <c r="HL182">
        <v>1.86859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10.75</v>
      </c>
      <c r="IA182">
        <v>0.6616</v>
      </c>
      <c r="IB182">
        <v>4.00718980108695</v>
      </c>
      <c r="IC182">
        <v>0.0057595372652325</v>
      </c>
      <c r="ID182">
        <v>9.86007892650461e-07</v>
      </c>
      <c r="IE182">
        <v>-6.54605500343952e-10</v>
      </c>
      <c r="IF182">
        <v>0.661683471666172</v>
      </c>
      <c r="IG182">
        <v>0</v>
      </c>
      <c r="IH182">
        <v>0</v>
      </c>
      <c r="II182">
        <v>0</v>
      </c>
      <c r="IJ182">
        <v>-3</v>
      </c>
      <c r="IK182">
        <v>1614</v>
      </c>
      <c r="IL182">
        <v>1</v>
      </c>
      <c r="IM182">
        <v>27</v>
      </c>
      <c r="IN182">
        <v>142.9</v>
      </c>
      <c r="IO182">
        <v>143</v>
      </c>
      <c r="IP182">
        <v>2.36938</v>
      </c>
      <c r="IQ182">
        <v>2.60864</v>
      </c>
      <c r="IR182">
        <v>1.54785</v>
      </c>
      <c r="IS182">
        <v>2.30225</v>
      </c>
      <c r="IT182">
        <v>1.34644</v>
      </c>
      <c r="IU182">
        <v>2.45239</v>
      </c>
      <c r="IV182">
        <v>38.5259</v>
      </c>
      <c r="IW182">
        <v>24.0262</v>
      </c>
      <c r="IX182">
        <v>18</v>
      </c>
      <c r="IY182">
        <v>501.775</v>
      </c>
      <c r="IZ182">
        <v>408.158</v>
      </c>
      <c r="JA182">
        <v>34.1993</v>
      </c>
      <c r="JB182">
        <v>28.8487</v>
      </c>
      <c r="JC182">
        <v>29.9998</v>
      </c>
      <c r="JD182">
        <v>28.6715</v>
      </c>
      <c r="JE182">
        <v>28.5944</v>
      </c>
      <c r="JF182">
        <v>47.4231</v>
      </c>
      <c r="JG182">
        <v>0</v>
      </c>
      <c r="JH182">
        <v>100</v>
      </c>
      <c r="JI182">
        <v>34.1995</v>
      </c>
      <c r="JJ182">
        <v>1173.33</v>
      </c>
      <c r="JK182">
        <v>30.6832</v>
      </c>
      <c r="JL182">
        <v>102.009</v>
      </c>
      <c r="JM182">
        <v>102.375</v>
      </c>
    </row>
    <row r="183" spans="1:273">
      <c r="A183">
        <v>167</v>
      </c>
      <c r="B183">
        <v>1510790304</v>
      </c>
      <c r="C183">
        <v>1583.40000009537</v>
      </c>
      <c r="D183" t="s">
        <v>745</v>
      </c>
      <c r="E183" t="s">
        <v>746</v>
      </c>
      <c r="F183">
        <v>5</v>
      </c>
      <c r="G183" t="s">
        <v>405</v>
      </c>
      <c r="H183" t="s">
        <v>406</v>
      </c>
      <c r="I183">
        <v>1510790296.21429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1197.13077748564</v>
      </c>
      <c r="AK183">
        <v>1177.49315151515</v>
      </c>
      <c r="AL183">
        <v>3.44439668177449</v>
      </c>
      <c r="AM183">
        <v>64.1108677016949</v>
      </c>
      <c r="AN183">
        <f>(AP183 - AO183 + DI183*1E3/(8.314*(DK183+273.15)) * AR183/DH183 * AQ183) * DH183/(100*CV183) * 1000/(1000 - AP183)</f>
        <v>0</v>
      </c>
      <c r="AO183">
        <v>29.4122630482122</v>
      </c>
      <c r="AP183">
        <v>29.9263363636364</v>
      </c>
      <c r="AQ183">
        <v>-4.86658086629241e-05</v>
      </c>
      <c r="AR183">
        <v>117.015588663011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2.7</v>
      </c>
      <c r="CW183">
        <v>0.5</v>
      </c>
      <c r="CX183" t="s">
        <v>408</v>
      </c>
      <c r="CY183">
        <v>2</v>
      </c>
      <c r="CZ183" t="b">
        <v>1</v>
      </c>
      <c r="DA183">
        <v>1510790296.21429</v>
      </c>
      <c r="DB183">
        <v>1117.80142857143</v>
      </c>
      <c r="DC183">
        <v>1144.95071428571</v>
      </c>
      <c r="DD183">
        <v>29.9391357142857</v>
      </c>
      <c r="DE183">
        <v>29.4154178571429</v>
      </c>
      <c r="DF183">
        <v>1107.0975</v>
      </c>
      <c r="DG183">
        <v>29.2774464285714</v>
      </c>
      <c r="DH183">
        <v>500.080107142857</v>
      </c>
      <c r="DI183">
        <v>90.8310857142857</v>
      </c>
      <c r="DJ183">
        <v>0.100008178571429</v>
      </c>
      <c r="DK183">
        <v>34.1005071428571</v>
      </c>
      <c r="DL183">
        <v>34.9959214285714</v>
      </c>
      <c r="DM183">
        <v>999.9</v>
      </c>
      <c r="DN183">
        <v>0</v>
      </c>
      <c r="DO183">
        <v>0</v>
      </c>
      <c r="DP183">
        <v>10001.1385714286</v>
      </c>
      <c r="DQ183">
        <v>0</v>
      </c>
      <c r="DR183">
        <v>3.30984</v>
      </c>
      <c r="DS183">
        <v>-27.148875</v>
      </c>
      <c r="DT183">
        <v>1152.29892857143</v>
      </c>
      <c r="DU183">
        <v>1179.64964285714</v>
      </c>
      <c r="DV183">
        <v>0.523714214285714</v>
      </c>
      <c r="DW183">
        <v>1144.95071428571</v>
      </c>
      <c r="DX183">
        <v>29.4154178571429</v>
      </c>
      <c r="DY183">
        <v>2.71940392857143</v>
      </c>
      <c r="DZ183">
        <v>2.67183357142857</v>
      </c>
      <c r="EA183">
        <v>22.4028392857143</v>
      </c>
      <c r="EB183">
        <v>22.1129071428571</v>
      </c>
      <c r="EC183">
        <v>1999.98857142857</v>
      </c>
      <c r="ED183">
        <v>0.9799945</v>
      </c>
      <c r="EE183">
        <v>0.02000575</v>
      </c>
      <c r="EF183">
        <v>0</v>
      </c>
      <c r="EG183">
        <v>2.23721071428571</v>
      </c>
      <c r="EH183">
        <v>0</v>
      </c>
      <c r="EI183">
        <v>5677.05642857143</v>
      </c>
      <c r="EJ183">
        <v>17300.0214285714</v>
      </c>
      <c r="EK183">
        <v>40.125</v>
      </c>
      <c r="EL183">
        <v>40.18925</v>
      </c>
      <c r="EM183">
        <v>39.687</v>
      </c>
      <c r="EN183">
        <v>39.0088571428571</v>
      </c>
      <c r="EO183">
        <v>39.9325714285714</v>
      </c>
      <c r="EP183">
        <v>1959.97785714286</v>
      </c>
      <c r="EQ183">
        <v>40.0107142857143</v>
      </c>
      <c r="ER183">
        <v>0</v>
      </c>
      <c r="ES183">
        <v>1678813907.6</v>
      </c>
      <c r="ET183">
        <v>0</v>
      </c>
      <c r="EU183">
        <v>2.2247</v>
      </c>
      <c r="EV183">
        <v>0.167961532586544</v>
      </c>
      <c r="EW183">
        <v>-0.535384614216063</v>
      </c>
      <c r="EX183">
        <v>5677.0648</v>
      </c>
      <c r="EY183">
        <v>15</v>
      </c>
      <c r="EZ183">
        <v>0</v>
      </c>
      <c r="FA183" t="s">
        <v>409</v>
      </c>
      <c r="FB183">
        <v>1510781724.6</v>
      </c>
      <c r="FC183">
        <v>1510781718.6</v>
      </c>
      <c r="FD183">
        <v>0</v>
      </c>
      <c r="FE183">
        <v>0.193</v>
      </c>
      <c r="FF183">
        <v>0.167</v>
      </c>
      <c r="FG183">
        <v>6.707</v>
      </c>
      <c r="FH183">
        <v>0.869</v>
      </c>
      <c r="FI183">
        <v>420</v>
      </c>
      <c r="FJ183">
        <v>32</v>
      </c>
      <c r="FK183">
        <v>0.3</v>
      </c>
      <c r="FL183">
        <v>0.13</v>
      </c>
      <c r="FM183">
        <v>0.527460425</v>
      </c>
      <c r="FN183">
        <v>-0.0918143977485938</v>
      </c>
      <c r="FO183">
        <v>0.00890111293290761</v>
      </c>
      <c r="FP183">
        <v>1</v>
      </c>
      <c r="FQ183">
        <v>1</v>
      </c>
      <c r="FR183">
        <v>1</v>
      </c>
      <c r="FS183" t="s">
        <v>410</v>
      </c>
      <c r="FT183">
        <v>2.97144</v>
      </c>
      <c r="FU183">
        <v>2.75402</v>
      </c>
      <c r="FV183">
        <v>0.181287</v>
      </c>
      <c r="FW183">
        <v>0.184976</v>
      </c>
      <c r="FX183">
        <v>0.120059</v>
      </c>
      <c r="FY183">
        <v>0.119745</v>
      </c>
      <c r="FZ183">
        <v>31781.5</v>
      </c>
      <c r="GA183">
        <v>34454.3</v>
      </c>
      <c r="GB183">
        <v>35188.3</v>
      </c>
      <c r="GC183">
        <v>38350.2</v>
      </c>
      <c r="GD183">
        <v>43877.6</v>
      </c>
      <c r="GE183">
        <v>48747.6</v>
      </c>
      <c r="GF183">
        <v>54982.3</v>
      </c>
      <c r="GG183">
        <v>61501.3</v>
      </c>
      <c r="GH183">
        <v>1.95958</v>
      </c>
      <c r="GI183">
        <v>1.81562</v>
      </c>
      <c r="GJ183">
        <v>0.184745</v>
      </c>
      <c r="GK183">
        <v>0</v>
      </c>
      <c r="GL183">
        <v>32.0132</v>
      </c>
      <c r="GM183">
        <v>999.9</v>
      </c>
      <c r="GN183">
        <v>53.858</v>
      </c>
      <c r="GO183">
        <v>32.78</v>
      </c>
      <c r="GP183">
        <v>29.5897</v>
      </c>
      <c r="GQ183">
        <v>60.2902</v>
      </c>
      <c r="GR183">
        <v>47.524</v>
      </c>
      <c r="GS183">
        <v>1</v>
      </c>
      <c r="GT183">
        <v>0.111448</v>
      </c>
      <c r="GU183">
        <v>-2.14725</v>
      </c>
      <c r="GV183">
        <v>20.1027</v>
      </c>
      <c r="GW183">
        <v>5.19782</v>
      </c>
      <c r="GX183">
        <v>12.0043</v>
      </c>
      <c r="GY183">
        <v>4.97555</v>
      </c>
      <c r="GZ183">
        <v>3.2939</v>
      </c>
      <c r="HA183">
        <v>9999</v>
      </c>
      <c r="HB183">
        <v>9999</v>
      </c>
      <c r="HC183">
        <v>9999</v>
      </c>
      <c r="HD183">
        <v>999.9</v>
      </c>
      <c r="HE183">
        <v>1.86356</v>
      </c>
      <c r="HF183">
        <v>1.86844</v>
      </c>
      <c r="HG183">
        <v>1.86823</v>
      </c>
      <c r="HH183">
        <v>1.86935</v>
      </c>
      <c r="HI183">
        <v>1.87012</v>
      </c>
      <c r="HJ183">
        <v>1.86615</v>
      </c>
      <c r="HK183">
        <v>1.86726</v>
      </c>
      <c r="HL183">
        <v>1.8686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10.85</v>
      </c>
      <c r="IA183">
        <v>0.6617</v>
      </c>
      <c r="IB183">
        <v>4.00718980108695</v>
      </c>
      <c r="IC183">
        <v>0.0057595372652325</v>
      </c>
      <c r="ID183">
        <v>9.86007892650461e-07</v>
      </c>
      <c r="IE183">
        <v>-6.54605500343952e-10</v>
      </c>
      <c r="IF183">
        <v>0.661683471666172</v>
      </c>
      <c r="IG183">
        <v>0</v>
      </c>
      <c r="IH183">
        <v>0</v>
      </c>
      <c r="II183">
        <v>0</v>
      </c>
      <c r="IJ183">
        <v>-3</v>
      </c>
      <c r="IK183">
        <v>1614</v>
      </c>
      <c r="IL183">
        <v>1</v>
      </c>
      <c r="IM183">
        <v>27</v>
      </c>
      <c r="IN183">
        <v>143</v>
      </c>
      <c r="IO183">
        <v>143.1</v>
      </c>
      <c r="IP183">
        <v>2.39502</v>
      </c>
      <c r="IQ183">
        <v>2.6123</v>
      </c>
      <c r="IR183">
        <v>1.54785</v>
      </c>
      <c r="IS183">
        <v>2.30225</v>
      </c>
      <c r="IT183">
        <v>1.34644</v>
      </c>
      <c r="IU183">
        <v>2.45239</v>
      </c>
      <c r="IV183">
        <v>38.5259</v>
      </c>
      <c r="IW183">
        <v>24.0262</v>
      </c>
      <c r="IX183">
        <v>18</v>
      </c>
      <c r="IY183">
        <v>501.681</v>
      </c>
      <c r="IZ183">
        <v>408.151</v>
      </c>
      <c r="JA183">
        <v>34.2015</v>
      </c>
      <c r="JB183">
        <v>28.8438</v>
      </c>
      <c r="JC183">
        <v>29.9998</v>
      </c>
      <c r="JD183">
        <v>28.6685</v>
      </c>
      <c r="JE183">
        <v>28.5914</v>
      </c>
      <c r="JF183">
        <v>47.9268</v>
      </c>
      <c r="JG183">
        <v>0</v>
      </c>
      <c r="JH183">
        <v>100</v>
      </c>
      <c r="JI183">
        <v>34.2019</v>
      </c>
      <c r="JJ183">
        <v>1193.47</v>
      </c>
      <c r="JK183">
        <v>30.6832</v>
      </c>
      <c r="JL183">
        <v>102.01</v>
      </c>
      <c r="JM183">
        <v>102.377</v>
      </c>
    </row>
    <row r="184" spans="1:273">
      <c r="A184">
        <v>168</v>
      </c>
      <c r="B184">
        <v>1510790309</v>
      </c>
      <c r="C184">
        <v>1588.40000009537</v>
      </c>
      <c r="D184" t="s">
        <v>747</v>
      </c>
      <c r="E184" t="s">
        <v>748</v>
      </c>
      <c r="F184">
        <v>5</v>
      </c>
      <c r="G184" t="s">
        <v>405</v>
      </c>
      <c r="H184" t="s">
        <v>406</v>
      </c>
      <c r="I184">
        <v>1510790301.5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1214.64728958629</v>
      </c>
      <c r="AK184">
        <v>1194.77545454545</v>
      </c>
      <c r="AL184">
        <v>3.47046801178022</v>
      </c>
      <c r="AM184">
        <v>64.1108677016949</v>
      </c>
      <c r="AN184">
        <f>(AP184 - AO184 + DI184*1E3/(8.314*(DK184+273.15)) * AR184/DH184 * AQ184) * DH184/(100*CV184) * 1000/(1000 - AP184)</f>
        <v>0</v>
      </c>
      <c r="AO184">
        <v>29.4097378290795</v>
      </c>
      <c r="AP184">
        <v>29.9153248484849</v>
      </c>
      <c r="AQ184">
        <v>-4.65487540414306e-05</v>
      </c>
      <c r="AR184">
        <v>117.015588663011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2.7</v>
      </c>
      <c r="CW184">
        <v>0.5</v>
      </c>
      <c r="CX184" t="s">
        <v>408</v>
      </c>
      <c r="CY184">
        <v>2</v>
      </c>
      <c r="CZ184" t="b">
        <v>1</v>
      </c>
      <c r="DA184">
        <v>1510790301.5</v>
      </c>
      <c r="DB184">
        <v>1135.55407407407</v>
      </c>
      <c r="DC184">
        <v>1162.73074074074</v>
      </c>
      <c r="DD184">
        <v>29.9289925925926</v>
      </c>
      <c r="DE184">
        <v>29.4130185185185</v>
      </c>
      <c r="DF184">
        <v>1124.75333333333</v>
      </c>
      <c r="DG184">
        <v>29.2673037037037</v>
      </c>
      <c r="DH184">
        <v>500.092333333333</v>
      </c>
      <c r="DI184">
        <v>90.830162962963</v>
      </c>
      <c r="DJ184">
        <v>0.100029992592593</v>
      </c>
      <c r="DK184">
        <v>34.0987666666667</v>
      </c>
      <c r="DL184">
        <v>34.9959148148148</v>
      </c>
      <c r="DM184">
        <v>999.9</v>
      </c>
      <c r="DN184">
        <v>0</v>
      </c>
      <c r="DO184">
        <v>0</v>
      </c>
      <c r="DP184">
        <v>10003.607037037</v>
      </c>
      <c r="DQ184">
        <v>0</v>
      </c>
      <c r="DR184">
        <v>3.30110592592593</v>
      </c>
      <c r="DS184">
        <v>-27.1758888888889</v>
      </c>
      <c r="DT184">
        <v>1170.58851851852</v>
      </c>
      <c r="DU184">
        <v>1197.96592592593</v>
      </c>
      <c r="DV184">
        <v>0.515964518518519</v>
      </c>
      <c r="DW184">
        <v>1162.73074074074</v>
      </c>
      <c r="DX184">
        <v>29.4130185185185</v>
      </c>
      <c r="DY184">
        <v>2.71845481481482</v>
      </c>
      <c r="DZ184">
        <v>2.67158925925926</v>
      </c>
      <c r="EA184">
        <v>22.3971074074074</v>
      </c>
      <c r="EB184">
        <v>22.1114074074074</v>
      </c>
      <c r="EC184">
        <v>1999.96777777778</v>
      </c>
      <c r="ED184">
        <v>0.979994222222222</v>
      </c>
      <c r="EE184">
        <v>0.020006037037037</v>
      </c>
      <c r="EF184">
        <v>0</v>
      </c>
      <c r="EG184">
        <v>2.22197037037037</v>
      </c>
      <c r="EH184">
        <v>0</v>
      </c>
      <c r="EI184">
        <v>5676.94407407407</v>
      </c>
      <c r="EJ184">
        <v>17299.8407407407</v>
      </c>
      <c r="EK184">
        <v>40.125</v>
      </c>
      <c r="EL184">
        <v>40.187</v>
      </c>
      <c r="EM184">
        <v>39.687</v>
      </c>
      <c r="EN184">
        <v>39.0022962962963</v>
      </c>
      <c r="EO184">
        <v>39.9324074074074</v>
      </c>
      <c r="EP184">
        <v>1959.95703703704</v>
      </c>
      <c r="EQ184">
        <v>40.0107407407407</v>
      </c>
      <c r="ER184">
        <v>0</v>
      </c>
      <c r="ES184">
        <v>1678813912.4</v>
      </c>
      <c r="ET184">
        <v>0</v>
      </c>
      <c r="EU184">
        <v>2.209768</v>
      </c>
      <c r="EV184">
        <v>0.125076919523037</v>
      </c>
      <c r="EW184">
        <v>0.0269230580847085</v>
      </c>
      <c r="EX184">
        <v>5676.9832</v>
      </c>
      <c r="EY184">
        <v>15</v>
      </c>
      <c r="EZ184">
        <v>0</v>
      </c>
      <c r="FA184" t="s">
        <v>409</v>
      </c>
      <c r="FB184">
        <v>1510781724.6</v>
      </c>
      <c r="FC184">
        <v>1510781718.6</v>
      </c>
      <c r="FD184">
        <v>0</v>
      </c>
      <c r="FE184">
        <v>0.193</v>
      </c>
      <c r="FF184">
        <v>0.167</v>
      </c>
      <c r="FG184">
        <v>6.707</v>
      </c>
      <c r="FH184">
        <v>0.869</v>
      </c>
      <c r="FI184">
        <v>420</v>
      </c>
      <c r="FJ184">
        <v>32</v>
      </c>
      <c r="FK184">
        <v>0.3</v>
      </c>
      <c r="FL184">
        <v>0.13</v>
      </c>
      <c r="FM184">
        <v>0.52125156097561</v>
      </c>
      <c r="FN184">
        <v>-0.0867506759581873</v>
      </c>
      <c r="FO184">
        <v>0.00862854410761246</v>
      </c>
      <c r="FP184">
        <v>1</v>
      </c>
      <c r="FQ184">
        <v>1</v>
      </c>
      <c r="FR184">
        <v>1</v>
      </c>
      <c r="FS184" t="s">
        <v>410</v>
      </c>
      <c r="FT184">
        <v>2.97128</v>
      </c>
      <c r="FU184">
        <v>2.75394</v>
      </c>
      <c r="FV184">
        <v>0.182957</v>
      </c>
      <c r="FW184">
        <v>0.186634</v>
      </c>
      <c r="FX184">
        <v>0.120032</v>
      </c>
      <c r="FY184">
        <v>0.119745</v>
      </c>
      <c r="FZ184">
        <v>31717.2</v>
      </c>
      <c r="GA184">
        <v>34384.6</v>
      </c>
      <c r="GB184">
        <v>35188.8</v>
      </c>
      <c r="GC184">
        <v>38350.6</v>
      </c>
      <c r="GD184">
        <v>43879.5</v>
      </c>
      <c r="GE184">
        <v>48748.2</v>
      </c>
      <c r="GF184">
        <v>54982.9</v>
      </c>
      <c r="GG184">
        <v>61502.1</v>
      </c>
      <c r="GH184">
        <v>1.95975</v>
      </c>
      <c r="GI184">
        <v>1.81583</v>
      </c>
      <c r="GJ184">
        <v>0.183687</v>
      </c>
      <c r="GK184">
        <v>0</v>
      </c>
      <c r="GL184">
        <v>32.0149</v>
      </c>
      <c r="GM184">
        <v>999.9</v>
      </c>
      <c r="GN184">
        <v>53.858</v>
      </c>
      <c r="GO184">
        <v>32.791</v>
      </c>
      <c r="GP184">
        <v>29.6085</v>
      </c>
      <c r="GQ184">
        <v>60.1502</v>
      </c>
      <c r="GR184">
        <v>47.512</v>
      </c>
      <c r="GS184">
        <v>1</v>
      </c>
      <c r="GT184">
        <v>0.111179</v>
      </c>
      <c r="GU184">
        <v>-2.14467</v>
      </c>
      <c r="GV184">
        <v>20.1028</v>
      </c>
      <c r="GW184">
        <v>5.19752</v>
      </c>
      <c r="GX184">
        <v>12.0043</v>
      </c>
      <c r="GY184">
        <v>4.9753</v>
      </c>
      <c r="GZ184">
        <v>3.2938</v>
      </c>
      <c r="HA184">
        <v>9999</v>
      </c>
      <c r="HB184">
        <v>9999</v>
      </c>
      <c r="HC184">
        <v>9999</v>
      </c>
      <c r="HD184">
        <v>999.9</v>
      </c>
      <c r="HE184">
        <v>1.86356</v>
      </c>
      <c r="HF184">
        <v>1.86844</v>
      </c>
      <c r="HG184">
        <v>1.86823</v>
      </c>
      <c r="HH184">
        <v>1.86935</v>
      </c>
      <c r="HI184">
        <v>1.87013</v>
      </c>
      <c r="HJ184">
        <v>1.86616</v>
      </c>
      <c r="HK184">
        <v>1.86722</v>
      </c>
      <c r="HL184">
        <v>1.86859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10.94</v>
      </c>
      <c r="IA184">
        <v>0.6617</v>
      </c>
      <c r="IB184">
        <v>4.00718980108695</v>
      </c>
      <c r="IC184">
        <v>0.0057595372652325</v>
      </c>
      <c r="ID184">
        <v>9.86007892650461e-07</v>
      </c>
      <c r="IE184">
        <v>-6.54605500343952e-10</v>
      </c>
      <c r="IF184">
        <v>0.661683471666172</v>
      </c>
      <c r="IG184">
        <v>0</v>
      </c>
      <c r="IH184">
        <v>0</v>
      </c>
      <c r="II184">
        <v>0</v>
      </c>
      <c r="IJ184">
        <v>-3</v>
      </c>
      <c r="IK184">
        <v>1614</v>
      </c>
      <c r="IL184">
        <v>1</v>
      </c>
      <c r="IM184">
        <v>27</v>
      </c>
      <c r="IN184">
        <v>143.1</v>
      </c>
      <c r="IO184">
        <v>143.2</v>
      </c>
      <c r="IP184">
        <v>2.42065</v>
      </c>
      <c r="IQ184">
        <v>2.60864</v>
      </c>
      <c r="IR184">
        <v>1.54785</v>
      </c>
      <c r="IS184">
        <v>2.30225</v>
      </c>
      <c r="IT184">
        <v>1.34644</v>
      </c>
      <c r="IU184">
        <v>2.43774</v>
      </c>
      <c r="IV184">
        <v>38.5259</v>
      </c>
      <c r="IW184">
        <v>24.0262</v>
      </c>
      <c r="IX184">
        <v>18</v>
      </c>
      <c r="IY184">
        <v>501.766</v>
      </c>
      <c r="IZ184">
        <v>408.243</v>
      </c>
      <c r="JA184">
        <v>34.2032</v>
      </c>
      <c r="JB184">
        <v>28.8388</v>
      </c>
      <c r="JC184">
        <v>29.9996</v>
      </c>
      <c r="JD184">
        <v>28.6648</v>
      </c>
      <c r="JE184">
        <v>28.5884</v>
      </c>
      <c r="JF184">
        <v>48.5046</v>
      </c>
      <c r="JG184">
        <v>0</v>
      </c>
      <c r="JH184">
        <v>100</v>
      </c>
      <c r="JI184">
        <v>34.203</v>
      </c>
      <c r="JJ184">
        <v>1206.89</v>
      </c>
      <c r="JK184">
        <v>30.6832</v>
      </c>
      <c r="JL184">
        <v>102.012</v>
      </c>
      <c r="JM184">
        <v>102.378</v>
      </c>
    </row>
    <row r="185" spans="1:273">
      <c r="A185">
        <v>169</v>
      </c>
      <c r="B185">
        <v>1510790314</v>
      </c>
      <c r="C185">
        <v>1593.40000009537</v>
      </c>
      <c r="D185" t="s">
        <v>749</v>
      </c>
      <c r="E185" t="s">
        <v>750</v>
      </c>
      <c r="F185">
        <v>5</v>
      </c>
      <c r="G185" t="s">
        <v>405</v>
      </c>
      <c r="H185" t="s">
        <v>406</v>
      </c>
      <c r="I185">
        <v>1510790306.21429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1231.95269034059</v>
      </c>
      <c r="AK185">
        <v>1212.0536969697</v>
      </c>
      <c r="AL185">
        <v>3.44749124074865</v>
      </c>
      <c r="AM185">
        <v>64.1108677016949</v>
      </c>
      <c r="AN185">
        <f>(AP185 - AO185 + DI185*1E3/(8.314*(DK185+273.15)) * AR185/DH185 * AQ185) * DH185/(100*CV185) * 1000/(1000 - AP185)</f>
        <v>0</v>
      </c>
      <c r="AO185">
        <v>29.4073853503854</v>
      </c>
      <c r="AP185">
        <v>29.904816969697</v>
      </c>
      <c r="AQ185">
        <v>-6.15305558866417e-05</v>
      </c>
      <c r="AR185">
        <v>117.015588663011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2.7</v>
      </c>
      <c r="CW185">
        <v>0.5</v>
      </c>
      <c r="CX185" t="s">
        <v>408</v>
      </c>
      <c r="CY185">
        <v>2</v>
      </c>
      <c r="CZ185" t="b">
        <v>1</v>
      </c>
      <c r="DA185">
        <v>1510790306.21429</v>
      </c>
      <c r="DB185">
        <v>1151.37071428571</v>
      </c>
      <c r="DC185">
        <v>1178.57964285714</v>
      </c>
      <c r="DD185">
        <v>29.9199214285714</v>
      </c>
      <c r="DE185">
        <v>29.4107571428571</v>
      </c>
      <c r="DF185">
        <v>1140.48321428571</v>
      </c>
      <c r="DG185">
        <v>29.2582357142857</v>
      </c>
      <c r="DH185">
        <v>500.094607142857</v>
      </c>
      <c r="DI185">
        <v>90.8300571428571</v>
      </c>
      <c r="DJ185">
        <v>0.100016339285714</v>
      </c>
      <c r="DK185">
        <v>34.0977428571429</v>
      </c>
      <c r="DL185">
        <v>34.9921285714286</v>
      </c>
      <c r="DM185">
        <v>999.9</v>
      </c>
      <c r="DN185">
        <v>0</v>
      </c>
      <c r="DO185">
        <v>0</v>
      </c>
      <c r="DP185">
        <v>10001.4046428571</v>
      </c>
      <c r="DQ185">
        <v>0</v>
      </c>
      <c r="DR185">
        <v>3.24615571428571</v>
      </c>
      <c r="DS185">
        <v>-27.2097607142857</v>
      </c>
      <c r="DT185">
        <v>1186.88071428571</v>
      </c>
      <c r="DU185">
        <v>1214.29321428571</v>
      </c>
      <c r="DV185">
        <v>0.509168607142857</v>
      </c>
      <c r="DW185">
        <v>1178.57964285714</v>
      </c>
      <c r="DX185">
        <v>29.4107571428571</v>
      </c>
      <c r="DY185">
        <v>2.71762821428571</v>
      </c>
      <c r="DZ185">
        <v>2.67138071428571</v>
      </c>
      <c r="EA185">
        <v>22.3921107142857</v>
      </c>
      <c r="EB185">
        <v>22.110125</v>
      </c>
      <c r="EC185">
        <v>1999.99678571429</v>
      </c>
      <c r="ED185">
        <v>0.979994178571429</v>
      </c>
      <c r="EE185">
        <v>0.0200060821428571</v>
      </c>
      <c r="EF185">
        <v>0</v>
      </c>
      <c r="EG185">
        <v>2.21948571428571</v>
      </c>
      <c r="EH185">
        <v>0</v>
      </c>
      <c r="EI185">
        <v>5677.03464285714</v>
      </c>
      <c r="EJ185">
        <v>17300.0964285714</v>
      </c>
      <c r="EK185">
        <v>40.125</v>
      </c>
      <c r="EL185">
        <v>40.187</v>
      </c>
      <c r="EM185">
        <v>39.687</v>
      </c>
      <c r="EN185">
        <v>39</v>
      </c>
      <c r="EO185">
        <v>39.9215</v>
      </c>
      <c r="EP185">
        <v>1959.985</v>
      </c>
      <c r="EQ185">
        <v>40.0117857142857</v>
      </c>
      <c r="ER185">
        <v>0</v>
      </c>
      <c r="ES185">
        <v>1678813917.2</v>
      </c>
      <c r="ET185">
        <v>0</v>
      </c>
      <c r="EU185">
        <v>2.21218</v>
      </c>
      <c r="EV185">
        <v>-0.755546158399337</v>
      </c>
      <c r="EW185">
        <v>0.542307657156801</v>
      </c>
      <c r="EX185">
        <v>5677.0928</v>
      </c>
      <c r="EY185">
        <v>15</v>
      </c>
      <c r="EZ185">
        <v>0</v>
      </c>
      <c r="FA185" t="s">
        <v>409</v>
      </c>
      <c r="FB185">
        <v>1510781724.6</v>
      </c>
      <c r="FC185">
        <v>1510781718.6</v>
      </c>
      <c r="FD185">
        <v>0</v>
      </c>
      <c r="FE185">
        <v>0.193</v>
      </c>
      <c r="FF185">
        <v>0.167</v>
      </c>
      <c r="FG185">
        <v>6.707</v>
      </c>
      <c r="FH185">
        <v>0.869</v>
      </c>
      <c r="FI185">
        <v>420</v>
      </c>
      <c r="FJ185">
        <v>32</v>
      </c>
      <c r="FK185">
        <v>0.3</v>
      </c>
      <c r="FL185">
        <v>0.13</v>
      </c>
      <c r="FM185">
        <v>0.5140958</v>
      </c>
      <c r="FN185">
        <v>-0.087163677298312</v>
      </c>
      <c r="FO185">
        <v>0.00846516821805686</v>
      </c>
      <c r="FP185">
        <v>1</v>
      </c>
      <c r="FQ185">
        <v>1</v>
      </c>
      <c r="FR185">
        <v>1</v>
      </c>
      <c r="FS185" t="s">
        <v>410</v>
      </c>
      <c r="FT185">
        <v>2.97131</v>
      </c>
      <c r="FU185">
        <v>2.75376</v>
      </c>
      <c r="FV185">
        <v>0.184609</v>
      </c>
      <c r="FW185">
        <v>0.188222</v>
      </c>
      <c r="FX185">
        <v>0.120003</v>
      </c>
      <c r="FY185">
        <v>0.119737</v>
      </c>
      <c r="FZ185">
        <v>31653.1</v>
      </c>
      <c r="GA185">
        <v>34317.9</v>
      </c>
      <c r="GB185">
        <v>35188.8</v>
      </c>
      <c r="GC185">
        <v>38351.1</v>
      </c>
      <c r="GD185">
        <v>43880.8</v>
      </c>
      <c r="GE185">
        <v>48749.4</v>
      </c>
      <c r="GF185">
        <v>54982.7</v>
      </c>
      <c r="GG185">
        <v>61502.9</v>
      </c>
      <c r="GH185">
        <v>1.9597</v>
      </c>
      <c r="GI185">
        <v>1.81603</v>
      </c>
      <c r="GJ185">
        <v>0.183374</v>
      </c>
      <c r="GK185">
        <v>0</v>
      </c>
      <c r="GL185">
        <v>32.0161</v>
      </c>
      <c r="GM185">
        <v>999.9</v>
      </c>
      <c r="GN185">
        <v>53.858</v>
      </c>
      <c r="GO185">
        <v>32.78</v>
      </c>
      <c r="GP185">
        <v>29.5899</v>
      </c>
      <c r="GQ185">
        <v>60.4302</v>
      </c>
      <c r="GR185">
        <v>47.9087</v>
      </c>
      <c r="GS185">
        <v>1</v>
      </c>
      <c r="GT185">
        <v>0.110816</v>
      </c>
      <c r="GU185">
        <v>-2.1689</v>
      </c>
      <c r="GV185">
        <v>20.1024</v>
      </c>
      <c r="GW185">
        <v>5.19797</v>
      </c>
      <c r="GX185">
        <v>12.0043</v>
      </c>
      <c r="GY185">
        <v>4.9754</v>
      </c>
      <c r="GZ185">
        <v>3.294</v>
      </c>
      <c r="HA185">
        <v>9999</v>
      </c>
      <c r="HB185">
        <v>9999</v>
      </c>
      <c r="HC185">
        <v>9999</v>
      </c>
      <c r="HD185">
        <v>999.9</v>
      </c>
      <c r="HE185">
        <v>1.86356</v>
      </c>
      <c r="HF185">
        <v>1.86844</v>
      </c>
      <c r="HG185">
        <v>1.86817</v>
      </c>
      <c r="HH185">
        <v>1.86934</v>
      </c>
      <c r="HI185">
        <v>1.87012</v>
      </c>
      <c r="HJ185">
        <v>1.86615</v>
      </c>
      <c r="HK185">
        <v>1.86723</v>
      </c>
      <c r="HL185">
        <v>1.86859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11.03</v>
      </c>
      <c r="IA185">
        <v>0.6617</v>
      </c>
      <c r="IB185">
        <v>4.00718980108695</v>
      </c>
      <c r="IC185">
        <v>0.0057595372652325</v>
      </c>
      <c r="ID185">
        <v>9.86007892650461e-07</v>
      </c>
      <c r="IE185">
        <v>-6.54605500343952e-10</v>
      </c>
      <c r="IF185">
        <v>0.661683471666172</v>
      </c>
      <c r="IG185">
        <v>0</v>
      </c>
      <c r="IH185">
        <v>0</v>
      </c>
      <c r="II185">
        <v>0</v>
      </c>
      <c r="IJ185">
        <v>-3</v>
      </c>
      <c r="IK185">
        <v>1614</v>
      </c>
      <c r="IL185">
        <v>1</v>
      </c>
      <c r="IM185">
        <v>27</v>
      </c>
      <c r="IN185">
        <v>143.2</v>
      </c>
      <c r="IO185">
        <v>143.3</v>
      </c>
      <c r="IP185">
        <v>2.44507</v>
      </c>
      <c r="IQ185">
        <v>2.60986</v>
      </c>
      <c r="IR185">
        <v>1.54785</v>
      </c>
      <c r="IS185">
        <v>2.30225</v>
      </c>
      <c r="IT185">
        <v>1.34644</v>
      </c>
      <c r="IU185">
        <v>2.45361</v>
      </c>
      <c r="IV185">
        <v>38.5259</v>
      </c>
      <c r="IW185">
        <v>24.0262</v>
      </c>
      <c r="IX185">
        <v>18</v>
      </c>
      <c r="IY185">
        <v>501.706</v>
      </c>
      <c r="IZ185">
        <v>408.331</v>
      </c>
      <c r="JA185">
        <v>34.2059</v>
      </c>
      <c r="JB185">
        <v>28.8339</v>
      </c>
      <c r="JC185">
        <v>29.9998</v>
      </c>
      <c r="JD185">
        <v>28.6617</v>
      </c>
      <c r="JE185">
        <v>28.5848</v>
      </c>
      <c r="JF185">
        <v>48.9719</v>
      </c>
      <c r="JG185">
        <v>0</v>
      </c>
      <c r="JH185">
        <v>100</v>
      </c>
      <c r="JI185">
        <v>34.2097</v>
      </c>
      <c r="JJ185">
        <v>1220.43</v>
      </c>
      <c r="JK185">
        <v>30.6832</v>
      </c>
      <c r="JL185">
        <v>102.011</v>
      </c>
      <c r="JM185">
        <v>102.379</v>
      </c>
    </row>
    <row r="186" spans="1:273">
      <c r="A186">
        <v>170</v>
      </c>
      <c r="B186">
        <v>1510790319</v>
      </c>
      <c r="C186">
        <v>1598.40000009537</v>
      </c>
      <c r="D186" t="s">
        <v>751</v>
      </c>
      <c r="E186" t="s">
        <v>752</v>
      </c>
      <c r="F186">
        <v>5</v>
      </c>
      <c r="G186" t="s">
        <v>405</v>
      </c>
      <c r="H186" t="s">
        <v>406</v>
      </c>
      <c r="I186">
        <v>1510790311.5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1248.08269853827</v>
      </c>
      <c r="AK186">
        <v>1228.9356969697</v>
      </c>
      <c r="AL186">
        <v>3.34595414081886</v>
      </c>
      <c r="AM186">
        <v>64.1108677016949</v>
      </c>
      <c r="AN186">
        <f>(AP186 - AO186 + DI186*1E3/(8.314*(DK186+273.15)) * AR186/DH186 * AQ186) * DH186/(100*CV186) * 1000/(1000 - AP186)</f>
        <v>0</v>
      </c>
      <c r="AO186">
        <v>29.4097606391021</v>
      </c>
      <c r="AP186">
        <v>29.8959654545455</v>
      </c>
      <c r="AQ186">
        <v>-3.52965080656245e-05</v>
      </c>
      <c r="AR186">
        <v>117.015588663011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2.7</v>
      </c>
      <c r="CW186">
        <v>0.5</v>
      </c>
      <c r="CX186" t="s">
        <v>408</v>
      </c>
      <c r="CY186">
        <v>2</v>
      </c>
      <c r="CZ186" t="b">
        <v>1</v>
      </c>
      <c r="DA186">
        <v>1510790311.5</v>
      </c>
      <c r="DB186">
        <v>1169.04037037037</v>
      </c>
      <c r="DC186">
        <v>1195.98037037037</v>
      </c>
      <c r="DD186">
        <v>29.9093740740741</v>
      </c>
      <c r="DE186">
        <v>29.408962962963</v>
      </c>
      <c r="DF186">
        <v>1158.05814814815</v>
      </c>
      <c r="DG186">
        <v>29.2476925925926</v>
      </c>
      <c r="DH186">
        <v>500.112037037037</v>
      </c>
      <c r="DI186">
        <v>90.8298703703704</v>
      </c>
      <c r="DJ186">
        <v>0.100002937037037</v>
      </c>
      <c r="DK186">
        <v>34.0962703703704</v>
      </c>
      <c r="DL186">
        <v>34.9887666666667</v>
      </c>
      <c r="DM186">
        <v>999.9</v>
      </c>
      <c r="DN186">
        <v>0</v>
      </c>
      <c r="DO186">
        <v>0</v>
      </c>
      <c r="DP186">
        <v>9995.53148148148</v>
      </c>
      <c r="DQ186">
        <v>0</v>
      </c>
      <c r="DR186">
        <v>2.84947703703704</v>
      </c>
      <c r="DS186">
        <v>-26.9405851851852</v>
      </c>
      <c r="DT186">
        <v>1205.0837037037</v>
      </c>
      <c r="DU186">
        <v>1232.21925925926</v>
      </c>
      <c r="DV186">
        <v>0.50041537037037</v>
      </c>
      <c r="DW186">
        <v>1195.98037037037</v>
      </c>
      <c r="DX186">
        <v>29.408962962963</v>
      </c>
      <c r="DY186">
        <v>2.71666481481481</v>
      </c>
      <c r="DZ186">
        <v>2.67121333333333</v>
      </c>
      <c r="EA186">
        <v>22.3862740740741</v>
      </c>
      <c r="EB186">
        <v>22.1090888888889</v>
      </c>
      <c r="EC186">
        <v>1999.98148148148</v>
      </c>
      <c r="ED186">
        <v>0.979994222222222</v>
      </c>
      <c r="EE186">
        <v>0.020006037037037</v>
      </c>
      <c r="EF186">
        <v>0</v>
      </c>
      <c r="EG186">
        <v>2.20462962962963</v>
      </c>
      <c r="EH186">
        <v>0</v>
      </c>
      <c r="EI186">
        <v>5677.11259259259</v>
      </c>
      <c r="EJ186">
        <v>17299.962962963</v>
      </c>
      <c r="EK186">
        <v>40.1203333333333</v>
      </c>
      <c r="EL186">
        <v>40.1824074074074</v>
      </c>
      <c r="EM186">
        <v>39.687</v>
      </c>
      <c r="EN186">
        <v>39</v>
      </c>
      <c r="EO186">
        <v>39.9048518518519</v>
      </c>
      <c r="EP186">
        <v>1959.97037037037</v>
      </c>
      <c r="EQ186">
        <v>40.0111111111111</v>
      </c>
      <c r="ER186">
        <v>0</v>
      </c>
      <c r="ES186">
        <v>1678813922</v>
      </c>
      <c r="ET186">
        <v>0</v>
      </c>
      <c r="EU186">
        <v>2.187784</v>
      </c>
      <c r="EV186">
        <v>-0.156869231435984</v>
      </c>
      <c r="EW186">
        <v>3.52153841132647</v>
      </c>
      <c r="EX186">
        <v>5677.1296</v>
      </c>
      <c r="EY186">
        <v>15</v>
      </c>
      <c r="EZ186">
        <v>0</v>
      </c>
      <c r="FA186" t="s">
        <v>409</v>
      </c>
      <c r="FB186">
        <v>1510781724.6</v>
      </c>
      <c r="FC186">
        <v>1510781718.6</v>
      </c>
      <c r="FD186">
        <v>0</v>
      </c>
      <c r="FE186">
        <v>0.193</v>
      </c>
      <c r="FF186">
        <v>0.167</v>
      </c>
      <c r="FG186">
        <v>6.707</v>
      </c>
      <c r="FH186">
        <v>0.869</v>
      </c>
      <c r="FI186">
        <v>420</v>
      </c>
      <c r="FJ186">
        <v>32</v>
      </c>
      <c r="FK186">
        <v>0.3</v>
      </c>
      <c r="FL186">
        <v>0.13</v>
      </c>
      <c r="FM186">
        <v>0.504754425</v>
      </c>
      <c r="FN186">
        <v>-0.099358660412759</v>
      </c>
      <c r="FO186">
        <v>0.00965526789345459</v>
      </c>
      <c r="FP186">
        <v>1</v>
      </c>
      <c r="FQ186">
        <v>1</v>
      </c>
      <c r="FR186">
        <v>1</v>
      </c>
      <c r="FS186" t="s">
        <v>410</v>
      </c>
      <c r="FT186">
        <v>2.97115</v>
      </c>
      <c r="FU186">
        <v>2.75366</v>
      </c>
      <c r="FV186">
        <v>0.186196</v>
      </c>
      <c r="FW186">
        <v>0.189671</v>
      </c>
      <c r="FX186">
        <v>0.119978</v>
      </c>
      <c r="FY186">
        <v>0.119746</v>
      </c>
      <c r="FZ186">
        <v>31591.7</v>
      </c>
      <c r="GA186">
        <v>34257</v>
      </c>
      <c r="GB186">
        <v>35189</v>
      </c>
      <c r="GC186">
        <v>38351.4</v>
      </c>
      <c r="GD186">
        <v>43882.5</v>
      </c>
      <c r="GE186">
        <v>48749.3</v>
      </c>
      <c r="GF186">
        <v>54983.2</v>
      </c>
      <c r="GG186">
        <v>61503.3</v>
      </c>
      <c r="GH186">
        <v>1.95982</v>
      </c>
      <c r="GI186">
        <v>1.8161</v>
      </c>
      <c r="GJ186">
        <v>0.183605</v>
      </c>
      <c r="GK186">
        <v>0</v>
      </c>
      <c r="GL186">
        <v>32.015</v>
      </c>
      <c r="GM186">
        <v>999.9</v>
      </c>
      <c r="GN186">
        <v>53.858</v>
      </c>
      <c r="GO186">
        <v>32.78</v>
      </c>
      <c r="GP186">
        <v>29.591</v>
      </c>
      <c r="GQ186">
        <v>60.3802</v>
      </c>
      <c r="GR186">
        <v>47.8726</v>
      </c>
      <c r="GS186">
        <v>1</v>
      </c>
      <c r="GT186">
        <v>0.110282</v>
      </c>
      <c r="GU186">
        <v>-2.20033</v>
      </c>
      <c r="GV186">
        <v>20.1019</v>
      </c>
      <c r="GW186">
        <v>5.19677</v>
      </c>
      <c r="GX186">
        <v>12.0041</v>
      </c>
      <c r="GY186">
        <v>4.97515</v>
      </c>
      <c r="GZ186">
        <v>3.29395</v>
      </c>
      <c r="HA186">
        <v>9999</v>
      </c>
      <c r="HB186">
        <v>9999</v>
      </c>
      <c r="HC186">
        <v>9999</v>
      </c>
      <c r="HD186">
        <v>999.9</v>
      </c>
      <c r="HE186">
        <v>1.86356</v>
      </c>
      <c r="HF186">
        <v>1.86844</v>
      </c>
      <c r="HG186">
        <v>1.8682</v>
      </c>
      <c r="HH186">
        <v>1.86935</v>
      </c>
      <c r="HI186">
        <v>1.87012</v>
      </c>
      <c r="HJ186">
        <v>1.86618</v>
      </c>
      <c r="HK186">
        <v>1.86722</v>
      </c>
      <c r="HL186">
        <v>1.8686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11.12</v>
      </c>
      <c r="IA186">
        <v>0.6617</v>
      </c>
      <c r="IB186">
        <v>4.00718980108695</v>
      </c>
      <c r="IC186">
        <v>0.0057595372652325</v>
      </c>
      <c r="ID186">
        <v>9.86007892650461e-07</v>
      </c>
      <c r="IE186">
        <v>-6.54605500343952e-10</v>
      </c>
      <c r="IF186">
        <v>0.661683471666172</v>
      </c>
      <c r="IG186">
        <v>0</v>
      </c>
      <c r="IH186">
        <v>0</v>
      </c>
      <c r="II186">
        <v>0</v>
      </c>
      <c r="IJ186">
        <v>-3</v>
      </c>
      <c r="IK186">
        <v>1614</v>
      </c>
      <c r="IL186">
        <v>1</v>
      </c>
      <c r="IM186">
        <v>27</v>
      </c>
      <c r="IN186">
        <v>143.2</v>
      </c>
      <c r="IO186">
        <v>143.3</v>
      </c>
      <c r="IP186">
        <v>2.47559</v>
      </c>
      <c r="IQ186">
        <v>2.61963</v>
      </c>
      <c r="IR186">
        <v>1.54785</v>
      </c>
      <c r="IS186">
        <v>2.30225</v>
      </c>
      <c r="IT186">
        <v>1.34644</v>
      </c>
      <c r="IU186">
        <v>2.35962</v>
      </c>
      <c r="IV186">
        <v>38.5259</v>
      </c>
      <c r="IW186">
        <v>24.0175</v>
      </c>
      <c r="IX186">
        <v>18</v>
      </c>
      <c r="IY186">
        <v>501.757</v>
      </c>
      <c r="IZ186">
        <v>408.352</v>
      </c>
      <c r="JA186">
        <v>34.2132</v>
      </c>
      <c r="JB186">
        <v>28.8296</v>
      </c>
      <c r="JC186">
        <v>29.9998</v>
      </c>
      <c r="JD186">
        <v>28.6581</v>
      </c>
      <c r="JE186">
        <v>28.5817</v>
      </c>
      <c r="JF186">
        <v>49.5403</v>
      </c>
      <c r="JG186">
        <v>0</v>
      </c>
      <c r="JH186">
        <v>100</v>
      </c>
      <c r="JI186">
        <v>34.2208</v>
      </c>
      <c r="JJ186">
        <v>1240.74</v>
      </c>
      <c r="JK186">
        <v>30.6832</v>
      </c>
      <c r="JL186">
        <v>102.012</v>
      </c>
      <c r="JM186">
        <v>102.38</v>
      </c>
    </row>
    <row r="187" spans="1:273">
      <c r="A187">
        <v>171</v>
      </c>
      <c r="B187">
        <v>1510790324</v>
      </c>
      <c r="C187">
        <v>1603.40000009537</v>
      </c>
      <c r="D187" t="s">
        <v>753</v>
      </c>
      <c r="E187" t="s">
        <v>754</v>
      </c>
      <c r="F187">
        <v>5</v>
      </c>
      <c r="G187" t="s">
        <v>405</v>
      </c>
      <c r="H187" t="s">
        <v>406</v>
      </c>
      <c r="I187">
        <v>1510790316.21429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1264.50108603394</v>
      </c>
      <c r="AK187">
        <v>1245.41187878788</v>
      </c>
      <c r="AL187">
        <v>3.33961034317144</v>
      </c>
      <c r="AM187">
        <v>64.1108677016949</v>
      </c>
      <c r="AN187">
        <f>(AP187 - AO187 + DI187*1E3/(8.314*(DK187+273.15)) * AR187/DH187 * AQ187) * DH187/(100*CV187) * 1000/(1000 - AP187)</f>
        <v>0</v>
      </c>
      <c r="AO187">
        <v>29.4095582646877</v>
      </c>
      <c r="AP187">
        <v>29.88838</v>
      </c>
      <c r="AQ187">
        <v>-3.31104446737554e-05</v>
      </c>
      <c r="AR187">
        <v>117.015588663011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2.7</v>
      </c>
      <c r="CW187">
        <v>0.5</v>
      </c>
      <c r="CX187" t="s">
        <v>408</v>
      </c>
      <c r="CY187">
        <v>2</v>
      </c>
      <c r="CZ187" t="b">
        <v>1</v>
      </c>
      <c r="DA187">
        <v>1510790316.21429</v>
      </c>
      <c r="DB187">
        <v>1184.55678571429</v>
      </c>
      <c r="DC187">
        <v>1211.23035714286</v>
      </c>
      <c r="DD187">
        <v>29.9006571428571</v>
      </c>
      <c r="DE187">
        <v>29.4090321428571</v>
      </c>
      <c r="DF187">
        <v>1173.49035714286</v>
      </c>
      <c r="DG187">
        <v>29.238975</v>
      </c>
      <c r="DH187">
        <v>500.102071428571</v>
      </c>
      <c r="DI187">
        <v>90.8297892857143</v>
      </c>
      <c r="DJ187">
        <v>0.0999629107142857</v>
      </c>
      <c r="DK187">
        <v>34.0945607142857</v>
      </c>
      <c r="DL187">
        <v>34.9853107142857</v>
      </c>
      <c r="DM187">
        <v>999.9</v>
      </c>
      <c r="DN187">
        <v>0</v>
      </c>
      <c r="DO187">
        <v>0</v>
      </c>
      <c r="DP187">
        <v>9995.89035714286</v>
      </c>
      <c r="DQ187">
        <v>0</v>
      </c>
      <c r="DR187">
        <v>2.35791785714286</v>
      </c>
      <c r="DS187">
        <v>-26.6747142857143</v>
      </c>
      <c r="DT187">
        <v>1221.06642857143</v>
      </c>
      <c r="DU187">
        <v>1247.93142857143</v>
      </c>
      <c r="DV187">
        <v>0.491635857142857</v>
      </c>
      <c r="DW187">
        <v>1211.23035714286</v>
      </c>
      <c r="DX187">
        <v>29.4090321428571</v>
      </c>
      <c r="DY187">
        <v>2.71587178571429</v>
      </c>
      <c r="DZ187">
        <v>2.67121678571429</v>
      </c>
      <c r="EA187">
        <v>22.3814714285714</v>
      </c>
      <c r="EB187">
        <v>22.1091071428571</v>
      </c>
      <c r="EC187">
        <v>2000.00035714286</v>
      </c>
      <c r="ED187">
        <v>0.979994285714286</v>
      </c>
      <c r="EE187">
        <v>0.0200059714285714</v>
      </c>
      <c r="EF187">
        <v>0</v>
      </c>
      <c r="EG187">
        <v>2.19433214285714</v>
      </c>
      <c r="EH187">
        <v>0</v>
      </c>
      <c r="EI187">
        <v>5677.33928571429</v>
      </c>
      <c r="EJ187">
        <v>17300.1142857143</v>
      </c>
      <c r="EK187">
        <v>40.116</v>
      </c>
      <c r="EL187">
        <v>40.1781428571429</v>
      </c>
      <c r="EM187">
        <v>39.687</v>
      </c>
      <c r="EN187">
        <v>39</v>
      </c>
      <c r="EO187">
        <v>39.8860714285714</v>
      </c>
      <c r="EP187">
        <v>1959.98892857143</v>
      </c>
      <c r="EQ187">
        <v>40.0114285714286</v>
      </c>
      <c r="ER187">
        <v>0</v>
      </c>
      <c r="ES187">
        <v>1678813927.4</v>
      </c>
      <c r="ET187">
        <v>0</v>
      </c>
      <c r="EU187">
        <v>2.17497692307692</v>
      </c>
      <c r="EV187">
        <v>0.0128752096607935</v>
      </c>
      <c r="EW187">
        <v>1.31692304757645</v>
      </c>
      <c r="EX187">
        <v>5677.37538461538</v>
      </c>
      <c r="EY187">
        <v>15</v>
      </c>
      <c r="EZ187">
        <v>0</v>
      </c>
      <c r="FA187" t="s">
        <v>409</v>
      </c>
      <c r="FB187">
        <v>1510781724.6</v>
      </c>
      <c r="FC187">
        <v>1510781718.6</v>
      </c>
      <c r="FD187">
        <v>0</v>
      </c>
      <c r="FE187">
        <v>0.193</v>
      </c>
      <c r="FF187">
        <v>0.167</v>
      </c>
      <c r="FG187">
        <v>6.707</v>
      </c>
      <c r="FH187">
        <v>0.869</v>
      </c>
      <c r="FI187">
        <v>420</v>
      </c>
      <c r="FJ187">
        <v>32</v>
      </c>
      <c r="FK187">
        <v>0.3</v>
      </c>
      <c r="FL187">
        <v>0.13</v>
      </c>
      <c r="FM187">
        <v>0.49787005</v>
      </c>
      <c r="FN187">
        <v>-0.1120968630394</v>
      </c>
      <c r="FO187">
        <v>0.0108262636004995</v>
      </c>
      <c r="FP187">
        <v>1</v>
      </c>
      <c r="FQ187">
        <v>1</v>
      </c>
      <c r="FR187">
        <v>1</v>
      </c>
      <c r="FS187" t="s">
        <v>410</v>
      </c>
      <c r="FT187">
        <v>2.9714</v>
      </c>
      <c r="FU187">
        <v>2.75394</v>
      </c>
      <c r="FV187">
        <v>0.187757</v>
      </c>
      <c r="FW187">
        <v>0.191349</v>
      </c>
      <c r="FX187">
        <v>0.119957</v>
      </c>
      <c r="FY187">
        <v>0.119744</v>
      </c>
      <c r="FZ187">
        <v>31531.5</v>
      </c>
      <c r="GA187">
        <v>34186.2</v>
      </c>
      <c r="GB187">
        <v>35189.4</v>
      </c>
      <c r="GC187">
        <v>38351.6</v>
      </c>
      <c r="GD187">
        <v>43883.9</v>
      </c>
      <c r="GE187">
        <v>48749.5</v>
      </c>
      <c r="GF187">
        <v>54983.7</v>
      </c>
      <c r="GG187">
        <v>61503.4</v>
      </c>
      <c r="GH187">
        <v>1.95977</v>
      </c>
      <c r="GI187">
        <v>1.8163</v>
      </c>
      <c r="GJ187">
        <v>0.183716</v>
      </c>
      <c r="GK187">
        <v>0</v>
      </c>
      <c r="GL187">
        <v>32.0115</v>
      </c>
      <c r="GM187">
        <v>999.9</v>
      </c>
      <c r="GN187">
        <v>53.858</v>
      </c>
      <c r="GO187">
        <v>32.78</v>
      </c>
      <c r="GP187">
        <v>29.5867</v>
      </c>
      <c r="GQ187">
        <v>60.3602</v>
      </c>
      <c r="GR187">
        <v>47.4439</v>
      </c>
      <c r="GS187">
        <v>1</v>
      </c>
      <c r="GT187">
        <v>0.110229</v>
      </c>
      <c r="GU187">
        <v>-2.20628</v>
      </c>
      <c r="GV187">
        <v>20.1019</v>
      </c>
      <c r="GW187">
        <v>5.19662</v>
      </c>
      <c r="GX187">
        <v>12.0041</v>
      </c>
      <c r="GY187">
        <v>4.97535</v>
      </c>
      <c r="GZ187">
        <v>3.29385</v>
      </c>
      <c r="HA187">
        <v>9999</v>
      </c>
      <c r="HB187">
        <v>9999</v>
      </c>
      <c r="HC187">
        <v>9999</v>
      </c>
      <c r="HD187">
        <v>999.9</v>
      </c>
      <c r="HE187">
        <v>1.86356</v>
      </c>
      <c r="HF187">
        <v>1.86843</v>
      </c>
      <c r="HG187">
        <v>1.86816</v>
      </c>
      <c r="HH187">
        <v>1.86935</v>
      </c>
      <c r="HI187">
        <v>1.87012</v>
      </c>
      <c r="HJ187">
        <v>1.86617</v>
      </c>
      <c r="HK187">
        <v>1.86724</v>
      </c>
      <c r="HL187">
        <v>1.86859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11.2</v>
      </c>
      <c r="IA187">
        <v>0.6616</v>
      </c>
      <c r="IB187">
        <v>4.00718980108695</v>
      </c>
      <c r="IC187">
        <v>0.0057595372652325</v>
      </c>
      <c r="ID187">
        <v>9.86007892650461e-07</v>
      </c>
      <c r="IE187">
        <v>-6.54605500343952e-10</v>
      </c>
      <c r="IF187">
        <v>0.661683471666172</v>
      </c>
      <c r="IG187">
        <v>0</v>
      </c>
      <c r="IH187">
        <v>0</v>
      </c>
      <c r="II187">
        <v>0</v>
      </c>
      <c r="IJ187">
        <v>-3</v>
      </c>
      <c r="IK187">
        <v>1614</v>
      </c>
      <c r="IL187">
        <v>1</v>
      </c>
      <c r="IM187">
        <v>27</v>
      </c>
      <c r="IN187">
        <v>143.3</v>
      </c>
      <c r="IO187">
        <v>143.4</v>
      </c>
      <c r="IP187">
        <v>2.49878</v>
      </c>
      <c r="IQ187">
        <v>2.6062</v>
      </c>
      <c r="IR187">
        <v>1.54785</v>
      </c>
      <c r="IS187">
        <v>2.30225</v>
      </c>
      <c r="IT187">
        <v>1.34644</v>
      </c>
      <c r="IU187">
        <v>2.47559</v>
      </c>
      <c r="IV187">
        <v>38.5259</v>
      </c>
      <c r="IW187">
        <v>24.0262</v>
      </c>
      <c r="IX187">
        <v>18</v>
      </c>
      <c r="IY187">
        <v>501.697</v>
      </c>
      <c r="IZ187">
        <v>408.443</v>
      </c>
      <c r="JA187">
        <v>34.226</v>
      </c>
      <c r="JB187">
        <v>28.8246</v>
      </c>
      <c r="JC187">
        <v>29.9998</v>
      </c>
      <c r="JD187">
        <v>28.655</v>
      </c>
      <c r="JE187">
        <v>28.5785</v>
      </c>
      <c r="JF187">
        <v>50.0481</v>
      </c>
      <c r="JG187">
        <v>0</v>
      </c>
      <c r="JH187">
        <v>100</v>
      </c>
      <c r="JI187">
        <v>34.2298</v>
      </c>
      <c r="JJ187">
        <v>1254.18</v>
      </c>
      <c r="JK187">
        <v>30.6832</v>
      </c>
      <c r="JL187">
        <v>102.013</v>
      </c>
      <c r="JM187">
        <v>102.38</v>
      </c>
    </row>
    <row r="188" spans="1:273">
      <c r="A188">
        <v>172</v>
      </c>
      <c r="B188">
        <v>1510790329</v>
      </c>
      <c r="C188">
        <v>1608.40000009537</v>
      </c>
      <c r="D188" t="s">
        <v>755</v>
      </c>
      <c r="E188" t="s">
        <v>756</v>
      </c>
      <c r="F188">
        <v>5</v>
      </c>
      <c r="G188" t="s">
        <v>405</v>
      </c>
      <c r="H188" t="s">
        <v>406</v>
      </c>
      <c r="I188">
        <v>1510790321.5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1282.42526643768</v>
      </c>
      <c r="AK188">
        <v>1262.72054545455</v>
      </c>
      <c r="AL188">
        <v>3.44950651739486</v>
      </c>
      <c r="AM188">
        <v>64.1108677016949</v>
      </c>
      <c r="AN188">
        <f>(AP188 - AO188 + DI188*1E3/(8.314*(DK188+273.15)) * AR188/DH188 * AQ188) * DH188/(100*CV188) * 1000/(1000 - AP188)</f>
        <v>0</v>
      </c>
      <c r="AO188">
        <v>29.4079151346814</v>
      </c>
      <c r="AP188">
        <v>29.8823254545455</v>
      </c>
      <c r="AQ188">
        <v>-3.14836446113344e-05</v>
      </c>
      <c r="AR188">
        <v>117.015588663011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2.7</v>
      </c>
      <c r="CW188">
        <v>0.5</v>
      </c>
      <c r="CX188" t="s">
        <v>408</v>
      </c>
      <c r="CY188">
        <v>2</v>
      </c>
      <c r="CZ188" t="b">
        <v>1</v>
      </c>
      <c r="DA188">
        <v>1510790321.5</v>
      </c>
      <c r="DB188">
        <v>1201.89666666667</v>
      </c>
      <c r="DC188">
        <v>1228.45703703704</v>
      </c>
      <c r="DD188">
        <v>29.8919444444444</v>
      </c>
      <c r="DE188">
        <v>29.4090296296296</v>
      </c>
      <c r="DF188">
        <v>1190.73740740741</v>
      </c>
      <c r="DG188">
        <v>29.2302592592593</v>
      </c>
      <c r="DH188">
        <v>500.092333333333</v>
      </c>
      <c r="DI188">
        <v>90.8291814814815</v>
      </c>
      <c r="DJ188">
        <v>0.0999760666666667</v>
      </c>
      <c r="DK188">
        <v>34.0930851851852</v>
      </c>
      <c r="DL188">
        <v>34.9861407407407</v>
      </c>
      <c r="DM188">
        <v>999.9</v>
      </c>
      <c r="DN188">
        <v>0</v>
      </c>
      <c r="DO188">
        <v>0</v>
      </c>
      <c r="DP188">
        <v>9994.79222222222</v>
      </c>
      <c r="DQ188">
        <v>0</v>
      </c>
      <c r="DR188">
        <v>1.96710851851852</v>
      </c>
      <c r="DS188">
        <v>-26.5613666666667</v>
      </c>
      <c r="DT188">
        <v>1238.93037037037</v>
      </c>
      <c r="DU188">
        <v>1265.68</v>
      </c>
      <c r="DV188">
        <v>0.482905</v>
      </c>
      <c r="DW188">
        <v>1228.45703703704</v>
      </c>
      <c r="DX188">
        <v>29.4090296296296</v>
      </c>
      <c r="DY188">
        <v>2.71506074074074</v>
      </c>
      <c r="DZ188">
        <v>2.67119888888889</v>
      </c>
      <c r="EA188">
        <v>22.3765555555556</v>
      </c>
      <c r="EB188">
        <v>22.1090037037037</v>
      </c>
      <c r="EC188">
        <v>1999.98888888889</v>
      </c>
      <c r="ED188">
        <v>0.979994333333333</v>
      </c>
      <c r="EE188">
        <v>0.0200059222222222</v>
      </c>
      <c r="EF188">
        <v>0</v>
      </c>
      <c r="EG188">
        <v>2.21245925925926</v>
      </c>
      <c r="EH188">
        <v>0</v>
      </c>
      <c r="EI188">
        <v>5677.38222222222</v>
      </c>
      <c r="EJ188">
        <v>17300.0185185185</v>
      </c>
      <c r="EK188">
        <v>40.0946666666667</v>
      </c>
      <c r="EL188">
        <v>40.1732222222222</v>
      </c>
      <c r="EM188">
        <v>39.687</v>
      </c>
      <c r="EN188">
        <v>39</v>
      </c>
      <c r="EO188">
        <v>39.875</v>
      </c>
      <c r="EP188">
        <v>1959.97814814815</v>
      </c>
      <c r="EQ188">
        <v>40.0107407407407</v>
      </c>
      <c r="ER188">
        <v>0</v>
      </c>
      <c r="ES188">
        <v>1678813932.2</v>
      </c>
      <c r="ET188">
        <v>0</v>
      </c>
      <c r="EU188">
        <v>2.19087307692308</v>
      </c>
      <c r="EV188">
        <v>0.197999991962104</v>
      </c>
      <c r="EW188">
        <v>1.58256411993769</v>
      </c>
      <c r="EX188">
        <v>5677.37961538462</v>
      </c>
      <c r="EY188">
        <v>15</v>
      </c>
      <c r="EZ188">
        <v>0</v>
      </c>
      <c r="FA188" t="s">
        <v>409</v>
      </c>
      <c r="FB188">
        <v>1510781724.6</v>
      </c>
      <c r="FC188">
        <v>1510781718.6</v>
      </c>
      <c r="FD188">
        <v>0</v>
      </c>
      <c r="FE188">
        <v>0.193</v>
      </c>
      <c r="FF188">
        <v>0.167</v>
      </c>
      <c r="FG188">
        <v>6.707</v>
      </c>
      <c r="FH188">
        <v>0.869</v>
      </c>
      <c r="FI188">
        <v>420</v>
      </c>
      <c r="FJ188">
        <v>32</v>
      </c>
      <c r="FK188">
        <v>0.3</v>
      </c>
      <c r="FL188">
        <v>0.13</v>
      </c>
      <c r="FM188">
        <v>0.48931585</v>
      </c>
      <c r="FN188">
        <v>-0.103959242026268</v>
      </c>
      <c r="FO188">
        <v>0.010106499890046</v>
      </c>
      <c r="FP188">
        <v>1</v>
      </c>
      <c r="FQ188">
        <v>1</v>
      </c>
      <c r="FR188">
        <v>1</v>
      </c>
      <c r="FS188" t="s">
        <v>410</v>
      </c>
      <c r="FT188">
        <v>2.97111</v>
      </c>
      <c r="FU188">
        <v>2.75374</v>
      </c>
      <c r="FV188">
        <v>0.189365</v>
      </c>
      <c r="FW188">
        <v>0.19287</v>
      </c>
      <c r="FX188">
        <v>0.119936</v>
      </c>
      <c r="FY188">
        <v>0.119735</v>
      </c>
      <c r="FZ188">
        <v>31469.1</v>
      </c>
      <c r="GA188">
        <v>34122.6</v>
      </c>
      <c r="GB188">
        <v>35189.4</v>
      </c>
      <c r="GC188">
        <v>38352.4</v>
      </c>
      <c r="GD188">
        <v>43885</v>
      </c>
      <c r="GE188">
        <v>48751</v>
      </c>
      <c r="GF188">
        <v>54983.6</v>
      </c>
      <c r="GG188">
        <v>61504.6</v>
      </c>
      <c r="GH188">
        <v>1.95982</v>
      </c>
      <c r="GI188">
        <v>1.81658</v>
      </c>
      <c r="GJ188">
        <v>0.184171</v>
      </c>
      <c r="GK188">
        <v>0</v>
      </c>
      <c r="GL188">
        <v>32.007</v>
      </c>
      <c r="GM188">
        <v>999.9</v>
      </c>
      <c r="GN188">
        <v>53.858</v>
      </c>
      <c r="GO188">
        <v>32.791</v>
      </c>
      <c r="GP188">
        <v>29.6083</v>
      </c>
      <c r="GQ188">
        <v>60.7302</v>
      </c>
      <c r="GR188">
        <v>48.149</v>
      </c>
      <c r="GS188">
        <v>1</v>
      </c>
      <c r="GT188">
        <v>0.109614</v>
      </c>
      <c r="GU188">
        <v>-2.22107</v>
      </c>
      <c r="GV188">
        <v>20.1016</v>
      </c>
      <c r="GW188">
        <v>5.19662</v>
      </c>
      <c r="GX188">
        <v>12.0041</v>
      </c>
      <c r="GY188">
        <v>4.9752</v>
      </c>
      <c r="GZ188">
        <v>3.29383</v>
      </c>
      <c r="HA188">
        <v>9999</v>
      </c>
      <c r="HB188">
        <v>9999</v>
      </c>
      <c r="HC188">
        <v>9999</v>
      </c>
      <c r="HD188">
        <v>999.9</v>
      </c>
      <c r="HE188">
        <v>1.86356</v>
      </c>
      <c r="HF188">
        <v>1.86844</v>
      </c>
      <c r="HG188">
        <v>1.86817</v>
      </c>
      <c r="HH188">
        <v>1.86935</v>
      </c>
      <c r="HI188">
        <v>1.87012</v>
      </c>
      <c r="HJ188">
        <v>1.86615</v>
      </c>
      <c r="HK188">
        <v>1.86722</v>
      </c>
      <c r="HL188">
        <v>1.86859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11.28</v>
      </c>
      <c r="IA188">
        <v>0.6617</v>
      </c>
      <c r="IB188">
        <v>4.00718980108695</v>
      </c>
      <c r="IC188">
        <v>0.0057595372652325</v>
      </c>
      <c r="ID188">
        <v>9.86007892650461e-07</v>
      </c>
      <c r="IE188">
        <v>-6.54605500343952e-10</v>
      </c>
      <c r="IF188">
        <v>0.661683471666172</v>
      </c>
      <c r="IG188">
        <v>0</v>
      </c>
      <c r="IH188">
        <v>0</v>
      </c>
      <c r="II188">
        <v>0</v>
      </c>
      <c r="IJ188">
        <v>-3</v>
      </c>
      <c r="IK188">
        <v>1614</v>
      </c>
      <c r="IL188">
        <v>1</v>
      </c>
      <c r="IM188">
        <v>27</v>
      </c>
      <c r="IN188">
        <v>143.4</v>
      </c>
      <c r="IO188">
        <v>143.5</v>
      </c>
      <c r="IP188">
        <v>2.5293</v>
      </c>
      <c r="IQ188">
        <v>2.60742</v>
      </c>
      <c r="IR188">
        <v>1.54785</v>
      </c>
      <c r="IS188">
        <v>2.30225</v>
      </c>
      <c r="IT188">
        <v>1.34644</v>
      </c>
      <c r="IU188">
        <v>2.46826</v>
      </c>
      <c r="IV188">
        <v>38.5014</v>
      </c>
      <c r="IW188">
        <v>24.0262</v>
      </c>
      <c r="IX188">
        <v>18</v>
      </c>
      <c r="IY188">
        <v>501.701</v>
      </c>
      <c r="IZ188">
        <v>408.575</v>
      </c>
      <c r="JA188">
        <v>34.2368</v>
      </c>
      <c r="JB188">
        <v>28.8191</v>
      </c>
      <c r="JC188">
        <v>29.9997</v>
      </c>
      <c r="JD188">
        <v>28.6516</v>
      </c>
      <c r="JE188">
        <v>28.575</v>
      </c>
      <c r="JF188">
        <v>50.6154</v>
      </c>
      <c r="JG188">
        <v>0</v>
      </c>
      <c r="JH188">
        <v>100</v>
      </c>
      <c r="JI188">
        <v>34.2412</v>
      </c>
      <c r="JJ188">
        <v>1274.26</v>
      </c>
      <c r="JK188">
        <v>30.6832</v>
      </c>
      <c r="JL188">
        <v>102.013</v>
      </c>
      <c r="JM188">
        <v>102.383</v>
      </c>
    </row>
    <row r="189" spans="1:273">
      <c r="A189">
        <v>173</v>
      </c>
      <c r="B189">
        <v>1510790334</v>
      </c>
      <c r="C189">
        <v>1613.40000009537</v>
      </c>
      <c r="D189" t="s">
        <v>757</v>
      </c>
      <c r="E189" t="s">
        <v>758</v>
      </c>
      <c r="F189">
        <v>5</v>
      </c>
      <c r="G189" t="s">
        <v>405</v>
      </c>
      <c r="H189" t="s">
        <v>406</v>
      </c>
      <c r="I189">
        <v>1510790326.21429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1299.21056614997</v>
      </c>
      <c r="AK189">
        <v>1279.79381818182</v>
      </c>
      <c r="AL189">
        <v>3.44548361704655</v>
      </c>
      <c r="AM189">
        <v>64.1108677016949</v>
      </c>
      <c r="AN189">
        <f>(AP189 - AO189 + DI189*1E3/(8.314*(DK189+273.15)) * AR189/DH189 * AQ189) * DH189/(100*CV189) * 1000/(1000 - AP189)</f>
        <v>0</v>
      </c>
      <c r="AO189">
        <v>29.4058584419134</v>
      </c>
      <c r="AP189">
        <v>29.8763121212121</v>
      </c>
      <c r="AQ189">
        <v>-1.50830821742542e-05</v>
      </c>
      <c r="AR189">
        <v>117.015588663011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2.7</v>
      </c>
      <c r="CW189">
        <v>0.5</v>
      </c>
      <c r="CX189" t="s">
        <v>408</v>
      </c>
      <c r="CY189">
        <v>2</v>
      </c>
      <c r="CZ189" t="b">
        <v>1</v>
      </c>
      <c r="DA189">
        <v>1510790326.21429</v>
      </c>
      <c r="DB189">
        <v>1217.34392857143</v>
      </c>
      <c r="DC189">
        <v>1244.09928571429</v>
      </c>
      <c r="DD189">
        <v>29.88525</v>
      </c>
      <c r="DE189">
        <v>29.4083964285714</v>
      </c>
      <c r="DF189">
        <v>1206.1025</v>
      </c>
      <c r="DG189">
        <v>29.2235607142857</v>
      </c>
      <c r="DH189">
        <v>500.086678571428</v>
      </c>
      <c r="DI189">
        <v>90.8283892857143</v>
      </c>
      <c r="DJ189">
        <v>0.099947575</v>
      </c>
      <c r="DK189">
        <v>34.0926178571429</v>
      </c>
      <c r="DL189">
        <v>34.9855071428571</v>
      </c>
      <c r="DM189">
        <v>999.9</v>
      </c>
      <c r="DN189">
        <v>0</v>
      </c>
      <c r="DO189">
        <v>0</v>
      </c>
      <c r="DP189">
        <v>10000.4046428571</v>
      </c>
      <c r="DQ189">
        <v>0</v>
      </c>
      <c r="DR189">
        <v>2.34466785714286</v>
      </c>
      <c r="DS189">
        <v>-26.7566821428571</v>
      </c>
      <c r="DT189">
        <v>1254.84428571429</v>
      </c>
      <c r="DU189">
        <v>1281.795</v>
      </c>
      <c r="DV189">
        <v>0.476846285714286</v>
      </c>
      <c r="DW189">
        <v>1244.09928571429</v>
      </c>
      <c r="DX189">
        <v>29.4083964285714</v>
      </c>
      <c r="DY189">
        <v>2.71442857142857</v>
      </c>
      <c r="DZ189">
        <v>2.67111785714286</v>
      </c>
      <c r="EA189">
        <v>22.3727321428571</v>
      </c>
      <c r="EB189">
        <v>22.1085071428571</v>
      </c>
      <c r="EC189">
        <v>2000.01107142857</v>
      </c>
      <c r="ED189">
        <v>0.979994392857143</v>
      </c>
      <c r="EE189">
        <v>0.0200058607142857</v>
      </c>
      <c r="EF189">
        <v>0</v>
      </c>
      <c r="EG189">
        <v>2.20342142857143</v>
      </c>
      <c r="EH189">
        <v>0</v>
      </c>
      <c r="EI189">
        <v>5677.43321428571</v>
      </c>
      <c r="EJ189">
        <v>17300.2214285714</v>
      </c>
      <c r="EK189">
        <v>40.0845</v>
      </c>
      <c r="EL189">
        <v>40.156</v>
      </c>
      <c r="EM189">
        <v>39.687</v>
      </c>
      <c r="EN189">
        <v>39</v>
      </c>
      <c r="EO189">
        <v>39.875</v>
      </c>
      <c r="EP189">
        <v>1960</v>
      </c>
      <c r="EQ189">
        <v>40.0110714285714</v>
      </c>
      <c r="ER189">
        <v>0</v>
      </c>
      <c r="ES189">
        <v>1678813937</v>
      </c>
      <c r="ET189">
        <v>0</v>
      </c>
      <c r="EU189">
        <v>2.19778846153846</v>
      </c>
      <c r="EV189">
        <v>0.230670081161249</v>
      </c>
      <c r="EW189">
        <v>-0.652649533946572</v>
      </c>
      <c r="EX189">
        <v>5677.43423076923</v>
      </c>
      <c r="EY189">
        <v>15</v>
      </c>
      <c r="EZ189">
        <v>0</v>
      </c>
      <c r="FA189" t="s">
        <v>409</v>
      </c>
      <c r="FB189">
        <v>1510781724.6</v>
      </c>
      <c r="FC189">
        <v>1510781718.6</v>
      </c>
      <c r="FD189">
        <v>0</v>
      </c>
      <c r="FE189">
        <v>0.193</v>
      </c>
      <c r="FF189">
        <v>0.167</v>
      </c>
      <c r="FG189">
        <v>6.707</v>
      </c>
      <c r="FH189">
        <v>0.869</v>
      </c>
      <c r="FI189">
        <v>420</v>
      </c>
      <c r="FJ189">
        <v>32</v>
      </c>
      <c r="FK189">
        <v>0.3</v>
      </c>
      <c r="FL189">
        <v>0.13</v>
      </c>
      <c r="FM189">
        <v>0.481881375</v>
      </c>
      <c r="FN189">
        <v>-0.0830658348968122</v>
      </c>
      <c r="FO189">
        <v>0.00823352121114502</v>
      </c>
      <c r="FP189">
        <v>1</v>
      </c>
      <c r="FQ189">
        <v>1</v>
      </c>
      <c r="FR189">
        <v>1</v>
      </c>
      <c r="FS189" t="s">
        <v>410</v>
      </c>
      <c r="FT189">
        <v>2.97117</v>
      </c>
      <c r="FU189">
        <v>2.75399</v>
      </c>
      <c r="FV189">
        <v>0.190954</v>
      </c>
      <c r="FW189">
        <v>0.19453</v>
      </c>
      <c r="FX189">
        <v>0.119921</v>
      </c>
      <c r="FY189">
        <v>0.119733</v>
      </c>
      <c r="FZ189">
        <v>31408</v>
      </c>
      <c r="GA189">
        <v>34052.7</v>
      </c>
      <c r="GB189">
        <v>35190.1</v>
      </c>
      <c r="GC189">
        <v>38352.6</v>
      </c>
      <c r="GD189">
        <v>43886.4</v>
      </c>
      <c r="GE189">
        <v>48751.6</v>
      </c>
      <c r="GF189">
        <v>54984.3</v>
      </c>
      <c r="GG189">
        <v>61505.2</v>
      </c>
      <c r="GH189">
        <v>1.95995</v>
      </c>
      <c r="GI189">
        <v>1.81655</v>
      </c>
      <c r="GJ189">
        <v>0.184901</v>
      </c>
      <c r="GK189">
        <v>0</v>
      </c>
      <c r="GL189">
        <v>31.9999</v>
      </c>
      <c r="GM189">
        <v>999.9</v>
      </c>
      <c r="GN189">
        <v>53.833</v>
      </c>
      <c r="GO189">
        <v>32.791</v>
      </c>
      <c r="GP189">
        <v>29.5956</v>
      </c>
      <c r="GQ189">
        <v>60.0202</v>
      </c>
      <c r="GR189">
        <v>47.6763</v>
      </c>
      <c r="GS189">
        <v>1</v>
      </c>
      <c r="GT189">
        <v>0.109281</v>
      </c>
      <c r="GU189">
        <v>-2.22051</v>
      </c>
      <c r="GV189">
        <v>20.1019</v>
      </c>
      <c r="GW189">
        <v>5.19647</v>
      </c>
      <c r="GX189">
        <v>12.004</v>
      </c>
      <c r="GY189">
        <v>4.9755</v>
      </c>
      <c r="GZ189">
        <v>3.29398</v>
      </c>
      <c r="HA189">
        <v>9999</v>
      </c>
      <c r="HB189">
        <v>9999</v>
      </c>
      <c r="HC189">
        <v>9999</v>
      </c>
      <c r="HD189">
        <v>999.9</v>
      </c>
      <c r="HE189">
        <v>1.86356</v>
      </c>
      <c r="HF189">
        <v>1.86844</v>
      </c>
      <c r="HG189">
        <v>1.86823</v>
      </c>
      <c r="HH189">
        <v>1.86935</v>
      </c>
      <c r="HI189">
        <v>1.87013</v>
      </c>
      <c r="HJ189">
        <v>1.86617</v>
      </c>
      <c r="HK189">
        <v>1.86723</v>
      </c>
      <c r="HL189">
        <v>1.86859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11.37</v>
      </c>
      <c r="IA189">
        <v>0.6617</v>
      </c>
      <c r="IB189">
        <v>4.00718980108695</v>
      </c>
      <c r="IC189">
        <v>0.0057595372652325</v>
      </c>
      <c r="ID189">
        <v>9.86007892650461e-07</v>
      </c>
      <c r="IE189">
        <v>-6.54605500343952e-10</v>
      </c>
      <c r="IF189">
        <v>0.661683471666172</v>
      </c>
      <c r="IG189">
        <v>0</v>
      </c>
      <c r="IH189">
        <v>0</v>
      </c>
      <c r="II189">
        <v>0</v>
      </c>
      <c r="IJ189">
        <v>-3</v>
      </c>
      <c r="IK189">
        <v>1614</v>
      </c>
      <c r="IL189">
        <v>1</v>
      </c>
      <c r="IM189">
        <v>27</v>
      </c>
      <c r="IN189">
        <v>143.5</v>
      </c>
      <c r="IO189">
        <v>143.6</v>
      </c>
      <c r="IP189">
        <v>2.55127</v>
      </c>
      <c r="IQ189">
        <v>2.61841</v>
      </c>
      <c r="IR189">
        <v>1.54785</v>
      </c>
      <c r="IS189">
        <v>2.30225</v>
      </c>
      <c r="IT189">
        <v>1.34644</v>
      </c>
      <c r="IU189">
        <v>2.30957</v>
      </c>
      <c r="IV189">
        <v>38.5259</v>
      </c>
      <c r="IW189">
        <v>24.0262</v>
      </c>
      <c r="IX189">
        <v>18</v>
      </c>
      <c r="IY189">
        <v>501.749</v>
      </c>
      <c r="IZ189">
        <v>408.535</v>
      </c>
      <c r="JA189">
        <v>34.2477</v>
      </c>
      <c r="JB189">
        <v>28.8147</v>
      </c>
      <c r="JC189">
        <v>29.9996</v>
      </c>
      <c r="JD189">
        <v>28.6477</v>
      </c>
      <c r="JE189">
        <v>28.5714</v>
      </c>
      <c r="JF189">
        <v>51.1099</v>
      </c>
      <c r="JG189">
        <v>0</v>
      </c>
      <c r="JH189">
        <v>100</v>
      </c>
      <c r="JI189">
        <v>34.2498</v>
      </c>
      <c r="JJ189">
        <v>1287.67</v>
      </c>
      <c r="JK189">
        <v>30.6832</v>
      </c>
      <c r="JL189">
        <v>102.015</v>
      </c>
      <c r="JM189">
        <v>102.383</v>
      </c>
    </row>
    <row r="190" spans="1:273">
      <c r="A190">
        <v>174</v>
      </c>
      <c r="B190">
        <v>1510790339</v>
      </c>
      <c r="C190">
        <v>1618.40000009537</v>
      </c>
      <c r="D190" t="s">
        <v>759</v>
      </c>
      <c r="E190" t="s">
        <v>760</v>
      </c>
      <c r="F190">
        <v>5</v>
      </c>
      <c r="G190" t="s">
        <v>405</v>
      </c>
      <c r="H190" t="s">
        <v>406</v>
      </c>
      <c r="I190">
        <v>1510790331.5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1317.11042450546</v>
      </c>
      <c r="AK190">
        <v>1297.28824242424</v>
      </c>
      <c r="AL190">
        <v>3.49394460388065</v>
      </c>
      <c r="AM190">
        <v>64.1108677016949</v>
      </c>
      <c r="AN190">
        <f>(AP190 - AO190 + DI190*1E3/(8.314*(DK190+273.15)) * AR190/DH190 * AQ190) * DH190/(100*CV190) * 1000/(1000 - AP190)</f>
        <v>0</v>
      </c>
      <c r="AO190">
        <v>29.4045459625077</v>
      </c>
      <c r="AP190">
        <v>29.8697696969697</v>
      </c>
      <c r="AQ190">
        <v>-2.29975524553103e-05</v>
      </c>
      <c r="AR190">
        <v>117.015588663011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2.7</v>
      </c>
      <c r="CW190">
        <v>0.5</v>
      </c>
      <c r="CX190" t="s">
        <v>408</v>
      </c>
      <c r="CY190">
        <v>2</v>
      </c>
      <c r="CZ190" t="b">
        <v>1</v>
      </c>
      <c r="DA190">
        <v>1510790331.5</v>
      </c>
      <c r="DB190">
        <v>1234.97185185185</v>
      </c>
      <c r="DC190">
        <v>1262.00740740741</v>
      </c>
      <c r="DD190">
        <v>29.8784814814815</v>
      </c>
      <c r="DE190">
        <v>29.4066888888889</v>
      </c>
      <c r="DF190">
        <v>1223.63888888889</v>
      </c>
      <c r="DG190">
        <v>29.2167851851852</v>
      </c>
      <c r="DH190">
        <v>500.07937037037</v>
      </c>
      <c r="DI190">
        <v>90.8271666666667</v>
      </c>
      <c r="DJ190">
        <v>0.100013744444444</v>
      </c>
      <c r="DK190">
        <v>34.0930814814815</v>
      </c>
      <c r="DL190">
        <v>34.9868851851852</v>
      </c>
      <c r="DM190">
        <v>999.9</v>
      </c>
      <c r="DN190">
        <v>0</v>
      </c>
      <c r="DO190">
        <v>0</v>
      </c>
      <c r="DP190">
        <v>10001.0662962963</v>
      </c>
      <c r="DQ190">
        <v>0</v>
      </c>
      <c r="DR190">
        <v>2.97252333333333</v>
      </c>
      <c r="DS190">
        <v>-27.0369703703704</v>
      </c>
      <c r="DT190">
        <v>1273.0062962963</v>
      </c>
      <c r="DU190">
        <v>1300.2437037037</v>
      </c>
      <c r="DV190">
        <v>0.471774074074074</v>
      </c>
      <c r="DW190">
        <v>1262.00740740741</v>
      </c>
      <c r="DX190">
        <v>29.4066888888889</v>
      </c>
      <c r="DY190">
        <v>2.7137762962963</v>
      </c>
      <c r="DZ190">
        <v>2.67092666666667</v>
      </c>
      <c r="EA190">
        <v>22.3687740740741</v>
      </c>
      <c r="EB190">
        <v>22.107337037037</v>
      </c>
      <c r="EC190">
        <v>2000</v>
      </c>
      <c r="ED190">
        <v>0.979994111111111</v>
      </c>
      <c r="EE190">
        <v>0.0200061518518519</v>
      </c>
      <c r="EF190">
        <v>0</v>
      </c>
      <c r="EG190">
        <v>2.234</v>
      </c>
      <c r="EH190">
        <v>0</v>
      </c>
      <c r="EI190">
        <v>5677.27074074074</v>
      </c>
      <c r="EJ190">
        <v>17300.137037037</v>
      </c>
      <c r="EK190">
        <v>40.0666666666667</v>
      </c>
      <c r="EL190">
        <v>40.1410740740741</v>
      </c>
      <c r="EM190">
        <v>39.6709259259259</v>
      </c>
      <c r="EN190">
        <v>39</v>
      </c>
      <c r="EO190">
        <v>39.875</v>
      </c>
      <c r="EP190">
        <v>1959.98851851852</v>
      </c>
      <c r="EQ190">
        <v>40.0114814814815</v>
      </c>
      <c r="ER190">
        <v>0</v>
      </c>
      <c r="ES190">
        <v>1678813942.4</v>
      </c>
      <c r="ET190">
        <v>0</v>
      </c>
      <c r="EU190">
        <v>2.234044</v>
      </c>
      <c r="EV190">
        <v>0.045676920424748</v>
      </c>
      <c r="EW190">
        <v>-1.86846152350868</v>
      </c>
      <c r="EX190">
        <v>5677.2192</v>
      </c>
      <c r="EY190">
        <v>15</v>
      </c>
      <c r="EZ190">
        <v>0</v>
      </c>
      <c r="FA190" t="s">
        <v>409</v>
      </c>
      <c r="FB190">
        <v>1510781724.6</v>
      </c>
      <c r="FC190">
        <v>1510781718.6</v>
      </c>
      <c r="FD190">
        <v>0</v>
      </c>
      <c r="FE190">
        <v>0.193</v>
      </c>
      <c r="FF190">
        <v>0.167</v>
      </c>
      <c r="FG190">
        <v>6.707</v>
      </c>
      <c r="FH190">
        <v>0.869</v>
      </c>
      <c r="FI190">
        <v>420</v>
      </c>
      <c r="FJ190">
        <v>32</v>
      </c>
      <c r="FK190">
        <v>0.3</v>
      </c>
      <c r="FL190">
        <v>0.13</v>
      </c>
      <c r="FM190">
        <v>0.47442665</v>
      </c>
      <c r="FN190">
        <v>-0.056839677298312</v>
      </c>
      <c r="FO190">
        <v>0.00548386094622211</v>
      </c>
      <c r="FP190">
        <v>1</v>
      </c>
      <c r="FQ190">
        <v>1</v>
      </c>
      <c r="FR190">
        <v>1</v>
      </c>
      <c r="FS190" t="s">
        <v>410</v>
      </c>
      <c r="FT190">
        <v>2.97141</v>
      </c>
      <c r="FU190">
        <v>2.7538</v>
      </c>
      <c r="FV190">
        <v>0.19256</v>
      </c>
      <c r="FW190">
        <v>0.196022</v>
      </c>
      <c r="FX190">
        <v>0.119905</v>
      </c>
      <c r="FY190">
        <v>0.119731</v>
      </c>
      <c r="FZ190">
        <v>31346.1</v>
      </c>
      <c r="GA190">
        <v>33990.3</v>
      </c>
      <c r="GB190">
        <v>35190.5</v>
      </c>
      <c r="GC190">
        <v>38353.4</v>
      </c>
      <c r="GD190">
        <v>43887.5</v>
      </c>
      <c r="GE190">
        <v>48752.4</v>
      </c>
      <c r="GF190">
        <v>54984.7</v>
      </c>
      <c r="GG190">
        <v>61506.1</v>
      </c>
      <c r="GH190">
        <v>1.95993</v>
      </c>
      <c r="GI190">
        <v>1.81673</v>
      </c>
      <c r="GJ190">
        <v>0.184387</v>
      </c>
      <c r="GK190">
        <v>0</v>
      </c>
      <c r="GL190">
        <v>31.9929</v>
      </c>
      <c r="GM190">
        <v>999.9</v>
      </c>
      <c r="GN190">
        <v>53.833</v>
      </c>
      <c r="GO190">
        <v>32.78</v>
      </c>
      <c r="GP190">
        <v>29.5744</v>
      </c>
      <c r="GQ190">
        <v>60.4202</v>
      </c>
      <c r="GR190">
        <v>47.5801</v>
      </c>
      <c r="GS190">
        <v>1</v>
      </c>
      <c r="GT190">
        <v>0.108984</v>
      </c>
      <c r="GU190">
        <v>-2.22329</v>
      </c>
      <c r="GV190">
        <v>20.1016</v>
      </c>
      <c r="GW190">
        <v>5.19573</v>
      </c>
      <c r="GX190">
        <v>12.0041</v>
      </c>
      <c r="GY190">
        <v>4.97465</v>
      </c>
      <c r="GZ190">
        <v>3.29388</v>
      </c>
      <c r="HA190">
        <v>9999</v>
      </c>
      <c r="HB190">
        <v>9999</v>
      </c>
      <c r="HC190">
        <v>9999</v>
      </c>
      <c r="HD190">
        <v>999.9</v>
      </c>
      <c r="HE190">
        <v>1.86357</v>
      </c>
      <c r="HF190">
        <v>1.86844</v>
      </c>
      <c r="HG190">
        <v>1.86819</v>
      </c>
      <c r="HH190">
        <v>1.86935</v>
      </c>
      <c r="HI190">
        <v>1.87012</v>
      </c>
      <c r="HJ190">
        <v>1.86617</v>
      </c>
      <c r="HK190">
        <v>1.86722</v>
      </c>
      <c r="HL190">
        <v>1.86859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11.46</v>
      </c>
      <c r="IA190">
        <v>0.6617</v>
      </c>
      <c r="IB190">
        <v>4.00718980108695</v>
      </c>
      <c r="IC190">
        <v>0.0057595372652325</v>
      </c>
      <c r="ID190">
        <v>9.86007892650461e-07</v>
      </c>
      <c r="IE190">
        <v>-6.54605500343952e-10</v>
      </c>
      <c r="IF190">
        <v>0.661683471666172</v>
      </c>
      <c r="IG190">
        <v>0</v>
      </c>
      <c r="IH190">
        <v>0</v>
      </c>
      <c r="II190">
        <v>0</v>
      </c>
      <c r="IJ190">
        <v>-3</v>
      </c>
      <c r="IK190">
        <v>1614</v>
      </c>
      <c r="IL190">
        <v>1</v>
      </c>
      <c r="IM190">
        <v>27</v>
      </c>
      <c r="IN190">
        <v>143.6</v>
      </c>
      <c r="IO190">
        <v>143.7</v>
      </c>
      <c r="IP190">
        <v>2.58179</v>
      </c>
      <c r="IQ190">
        <v>2.60376</v>
      </c>
      <c r="IR190">
        <v>1.54785</v>
      </c>
      <c r="IS190">
        <v>2.30225</v>
      </c>
      <c r="IT190">
        <v>1.34644</v>
      </c>
      <c r="IU190">
        <v>2.42798</v>
      </c>
      <c r="IV190">
        <v>38.5259</v>
      </c>
      <c r="IW190">
        <v>24.0262</v>
      </c>
      <c r="IX190">
        <v>18</v>
      </c>
      <c r="IY190">
        <v>501.703</v>
      </c>
      <c r="IZ190">
        <v>408.613</v>
      </c>
      <c r="JA190">
        <v>34.2567</v>
      </c>
      <c r="JB190">
        <v>28.8092</v>
      </c>
      <c r="JC190">
        <v>29.9998</v>
      </c>
      <c r="JD190">
        <v>28.6443</v>
      </c>
      <c r="JE190">
        <v>28.5684</v>
      </c>
      <c r="JF190">
        <v>51.6748</v>
      </c>
      <c r="JG190">
        <v>0</v>
      </c>
      <c r="JH190">
        <v>100</v>
      </c>
      <c r="JI190">
        <v>34.2586</v>
      </c>
      <c r="JJ190">
        <v>1307.82</v>
      </c>
      <c r="JK190">
        <v>30.6832</v>
      </c>
      <c r="JL190">
        <v>102.016</v>
      </c>
      <c r="JM190">
        <v>102.385</v>
      </c>
    </row>
    <row r="191" spans="1:273">
      <c r="A191">
        <v>175</v>
      </c>
      <c r="B191">
        <v>1510790344</v>
      </c>
      <c r="C191">
        <v>1623.40000009537</v>
      </c>
      <c r="D191" t="s">
        <v>761</v>
      </c>
      <c r="E191" t="s">
        <v>762</v>
      </c>
      <c r="F191">
        <v>5</v>
      </c>
      <c r="G191" t="s">
        <v>405</v>
      </c>
      <c r="H191" t="s">
        <v>406</v>
      </c>
      <c r="I191">
        <v>1510790336.21429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1333.86636988811</v>
      </c>
      <c r="AK191">
        <v>1314.4196969697</v>
      </c>
      <c r="AL191">
        <v>3.44655270519615</v>
      </c>
      <c r="AM191">
        <v>64.1108677016949</v>
      </c>
      <c r="AN191">
        <f>(AP191 - AO191 + DI191*1E3/(8.314*(DK191+273.15)) * AR191/DH191 * AQ191) * DH191/(100*CV191) * 1000/(1000 - AP191)</f>
        <v>0</v>
      </c>
      <c r="AO191">
        <v>29.4047164234838</v>
      </c>
      <c r="AP191">
        <v>29.8642769696969</v>
      </c>
      <c r="AQ191">
        <v>-2.95910292514078e-05</v>
      </c>
      <c r="AR191">
        <v>117.015588663011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2.7</v>
      </c>
      <c r="CW191">
        <v>0.5</v>
      </c>
      <c r="CX191" t="s">
        <v>408</v>
      </c>
      <c r="CY191">
        <v>2</v>
      </c>
      <c r="CZ191" t="b">
        <v>1</v>
      </c>
      <c r="DA191">
        <v>1510790336.21429</v>
      </c>
      <c r="DB191">
        <v>1250.735</v>
      </c>
      <c r="DC191">
        <v>1277.76178571429</v>
      </c>
      <c r="DD191">
        <v>29.8728392857143</v>
      </c>
      <c r="DE191">
        <v>29.4054714285714</v>
      </c>
      <c r="DF191">
        <v>1239.32071428571</v>
      </c>
      <c r="DG191">
        <v>29.21115</v>
      </c>
      <c r="DH191">
        <v>500.083071428571</v>
      </c>
      <c r="DI191">
        <v>90.8265107142857</v>
      </c>
      <c r="DJ191">
        <v>0.09993095</v>
      </c>
      <c r="DK191">
        <v>34.0944107142857</v>
      </c>
      <c r="DL191">
        <v>34.9864178571429</v>
      </c>
      <c r="DM191">
        <v>999.9</v>
      </c>
      <c r="DN191">
        <v>0</v>
      </c>
      <c r="DO191">
        <v>0</v>
      </c>
      <c r="DP191">
        <v>10013.0260714286</v>
      </c>
      <c r="DQ191">
        <v>0</v>
      </c>
      <c r="DR191">
        <v>3.45065821428571</v>
      </c>
      <c r="DS191">
        <v>-27.0277607142857</v>
      </c>
      <c r="DT191">
        <v>1289.2475</v>
      </c>
      <c r="DU191">
        <v>1316.47357142857</v>
      </c>
      <c r="DV191">
        <v>0.46736175</v>
      </c>
      <c r="DW191">
        <v>1277.76178571429</v>
      </c>
      <c r="DX191">
        <v>29.4054714285714</v>
      </c>
      <c r="DY191">
        <v>2.71324642857143</v>
      </c>
      <c r="DZ191">
        <v>2.6707975</v>
      </c>
      <c r="EA191">
        <v>22.3655607142857</v>
      </c>
      <c r="EB191">
        <v>22.1065392857143</v>
      </c>
      <c r="EC191">
        <v>1999.99535714286</v>
      </c>
      <c r="ED191">
        <v>0.979994071428571</v>
      </c>
      <c r="EE191">
        <v>0.0200061928571429</v>
      </c>
      <c r="EF191">
        <v>0</v>
      </c>
      <c r="EG191">
        <v>2.25775714285714</v>
      </c>
      <c r="EH191">
        <v>0</v>
      </c>
      <c r="EI191">
        <v>5677.00107142857</v>
      </c>
      <c r="EJ191">
        <v>17300.0892857143</v>
      </c>
      <c r="EK191">
        <v>40.0665</v>
      </c>
      <c r="EL191">
        <v>40.1272142857143</v>
      </c>
      <c r="EM191">
        <v>39.656</v>
      </c>
      <c r="EN191">
        <v>39</v>
      </c>
      <c r="EO191">
        <v>39.875</v>
      </c>
      <c r="EP191">
        <v>1959.98392857143</v>
      </c>
      <c r="EQ191">
        <v>40.0114285714286</v>
      </c>
      <c r="ER191">
        <v>0</v>
      </c>
      <c r="ES191">
        <v>1678813947.2</v>
      </c>
      <c r="ET191">
        <v>0</v>
      </c>
      <c r="EU191">
        <v>2.238552</v>
      </c>
      <c r="EV191">
        <v>-0.0467153764963173</v>
      </c>
      <c r="EW191">
        <v>-3.5646154223401</v>
      </c>
      <c r="EX191">
        <v>5676.9744</v>
      </c>
      <c r="EY191">
        <v>15</v>
      </c>
      <c r="EZ191">
        <v>0</v>
      </c>
      <c r="FA191" t="s">
        <v>409</v>
      </c>
      <c r="FB191">
        <v>1510781724.6</v>
      </c>
      <c r="FC191">
        <v>1510781718.6</v>
      </c>
      <c r="FD191">
        <v>0</v>
      </c>
      <c r="FE191">
        <v>0.193</v>
      </c>
      <c r="FF191">
        <v>0.167</v>
      </c>
      <c r="FG191">
        <v>6.707</v>
      </c>
      <c r="FH191">
        <v>0.869</v>
      </c>
      <c r="FI191">
        <v>420</v>
      </c>
      <c r="FJ191">
        <v>32</v>
      </c>
      <c r="FK191">
        <v>0.3</v>
      </c>
      <c r="FL191">
        <v>0.13</v>
      </c>
      <c r="FM191">
        <v>0.470566175</v>
      </c>
      <c r="FN191">
        <v>-0.055022172607881</v>
      </c>
      <c r="FO191">
        <v>0.0053020472785873</v>
      </c>
      <c r="FP191">
        <v>1</v>
      </c>
      <c r="FQ191">
        <v>1</v>
      </c>
      <c r="FR191">
        <v>1</v>
      </c>
      <c r="FS191" t="s">
        <v>410</v>
      </c>
      <c r="FT191">
        <v>2.97107</v>
      </c>
      <c r="FU191">
        <v>2.75392</v>
      </c>
      <c r="FV191">
        <v>0.194125</v>
      </c>
      <c r="FW191">
        <v>0.197651</v>
      </c>
      <c r="FX191">
        <v>0.119886</v>
      </c>
      <c r="FY191">
        <v>0.119726</v>
      </c>
      <c r="FZ191">
        <v>31285.8</v>
      </c>
      <c r="GA191">
        <v>33921.6</v>
      </c>
      <c r="GB191">
        <v>35191.1</v>
      </c>
      <c r="GC191">
        <v>38353.5</v>
      </c>
      <c r="GD191">
        <v>43889.1</v>
      </c>
      <c r="GE191">
        <v>48753.2</v>
      </c>
      <c r="GF191">
        <v>54985.5</v>
      </c>
      <c r="GG191">
        <v>61506.6</v>
      </c>
      <c r="GH191">
        <v>1.95993</v>
      </c>
      <c r="GI191">
        <v>1.81688</v>
      </c>
      <c r="GJ191">
        <v>0.185683</v>
      </c>
      <c r="GK191">
        <v>0</v>
      </c>
      <c r="GL191">
        <v>31.9868</v>
      </c>
      <c r="GM191">
        <v>999.9</v>
      </c>
      <c r="GN191">
        <v>53.833</v>
      </c>
      <c r="GO191">
        <v>32.78</v>
      </c>
      <c r="GP191">
        <v>29.5775</v>
      </c>
      <c r="GQ191">
        <v>60.2802</v>
      </c>
      <c r="GR191">
        <v>48.1731</v>
      </c>
      <c r="GS191">
        <v>1</v>
      </c>
      <c r="GT191">
        <v>0.108445</v>
      </c>
      <c r="GU191">
        <v>-2.23992</v>
      </c>
      <c r="GV191">
        <v>20.1017</v>
      </c>
      <c r="GW191">
        <v>5.19752</v>
      </c>
      <c r="GX191">
        <v>12.004</v>
      </c>
      <c r="GY191">
        <v>4.9754</v>
      </c>
      <c r="GZ191">
        <v>3.2939</v>
      </c>
      <c r="HA191">
        <v>9999</v>
      </c>
      <c r="HB191">
        <v>9999</v>
      </c>
      <c r="HC191">
        <v>9999</v>
      </c>
      <c r="HD191">
        <v>999.9</v>
      </c>
      <c r="HE191">
        <v>1.86357</v>
      </c>
      <c r="HF191">
        <v>1.86844</v>
      </c>
      <c r="HG191">
        <v>1.8682</v>
      </c>
      <c r="HH191">
        <v>1.86935</v>
      </c>
      <c r="HI191">
        <v>1.87013</v>
      </c>
      <c r="HJ191">
        <v>1.86616</v>
      </c>
      <c r="HK191">
        <v>1.86723</v>
      </c>
      <c r="HL191">
        <v>1.86859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11.55</v>
      </c>
      <c r="IA191">
        <v>0.6617</v>
      </c>
      <c r="IB191">
        <v>4.00718980108695</v>
      </c>
      <c r="IC191">
        <v>0.0057595372652325</v>
      </c>
      <c r="ID191">
        <v>9.86007892650461e-07</v>
      </c>
      <c r="IE191">
        <v>-6.54605500343952e-10</v>
      </c>
      <c r="IF191">
        <v>0.661683471666172</v>
      </c>
      <c r="IG191">
        <v>0</v>
      </c>
      <c r="IH191">
        <v>0</v>
      </c>
      <c r="II191">
        <v>0</v>
      </c>
      <c r="IJ191">
        <v>-3</v>
      </c>
      <c r="IK191">
        <v>1614</v>
      </c>
      <c r="IL191">
        <v>1</v>
      </c>
      <c r="IM191">
        <v>27</v>
      </c>
      <c r="IN191">
        <v>143.7</v>
      </c>
      <c r="IO191">
        <v>143.8</v>
      </c>
      <c r="IP191">
        <v>2.6062</v>
      </c>
      <c r="IQ191">
        <v>2.60864</v>
      </c>
      <c r="IR191">
        <v>1.54785</v>
      </c>
      <c r="IS191">
        <v>2.30225</v>
      </c>
      <c r="IT191">
        <v>1.34644</v>
      </c>
      <c r="IU191">
        <v>2.45728</v>
      </c>
      <c r="IV191">
        <v>38.5014</v>
      </c>
      <c r="IW191">
        <v>24.0262</v>
      </c>
      <c r="IX191">
        <v>18</v>
      </c>
      <c r="IY191">
        <v>501.669</v>
      </c>
      <c r="IZ191">
        <v>408.673</v>
      </c>
      <c r="JA191">
        <v>34.2662</v>
      </c>
      <c r="JB191">
        <v>28.8043</v>
      </c>
      <c r="JC191">
        <v>29.9998</v>
      </c>
      <c r="JD191">
        <v>28.6404</v>
      </c>
      <c r="JE191">
        <v>28.5648</v>
      </c>
      <c r="JF191">
        <v>52.1692</v>
      </c>
      <c r="JG191">
        <v>0</v>
      </c>
      <c r="JH191">
        <v>100</v>
      </c>
      <c r="JI191">
        <v>34.2701</v>
      </c>
      <c r="JJ191">
        <v>1321.2</v>
      </c>
      <c r="JK191">
        <v>30.6832</v>
      </c>
      <c r="JL191">
        <v>102.017</v>
      </c>
      <c r="JM191">
        <v>102.386</v>
      </c>
    </row>
    <row r="192" spans="1:273">
      <c r="A192">
        <v>176</v>
      </c>
      <c r="B192">
        <v>1510790349</v>
      </c>
      <c r="C192">
        <v>1628.40000009537</v>
      </c>
      <c r="D192" t="s">
        <v>763</v>
      </c>
      <c r="E192" t="s">
        <v>764</v>
      </c>
      <c r="F192">
        <v>5</v>
      </c>
      <c r="G192" t="s">
        <v>405</v>
      </c>
      <c r="H192" t="s">
        <v>406</v>
      </c>
      <c r="I192">
        <v>1510790341.5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1351.66447052567</v>
      </c>
      <c r="AK192">
        <v>1331.8843030303</v>
      </c>
      <c r="AL192">
        <v>3.47634956659753</v>
      </c>
      <c r="AM192">
        <v>64.1108677016949</v>
      </c>
      <c r="AN192">
        <f>(AP192 - AO192 + DI192*1E3/(8.314*(DK192+273.15)) * AR192/DH192 * AQ192) * DH192/(100*CV192) * 1000/(1000 - AP192)</f>
        <v>0</v>
      </c>
      <c r="AO192">
        <v>29.4000737725045</v>
      </c>
      <c r="AP192">
        <v>29.8574678787879</v>
      </c>
      <c r="AQ192">
        <v>-2.21855119157293e-05</v>
      </c>
      <c r="AR192">
        <v>117.015588663011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2.7</v>
      </c>
      <c r="CW192">
        <v>0.5</v>
      </c>
      <c r="CX192" t="s">
        <v>408</v>
      </c>
      <c r="CY192">
        <v>2</v>
      </c>
      <c r="CZ192" t="b">
        <v>1</v>
      </c>
      <c r="DA192">
        <v>1510790341.5</v>
      </c>
      <c r="DB192">
        <v>1268.52888888889</v>
      </c>
      <c r="DC192">
        <v>1295.64074074074</v>
      </c>
      <c r="DD192">
        <v>29.8665592592593</v>
      </c>
      <c r="DE192">
        <v>29.4039777777778</v>
      </c>
      <c r="DF192">
        <v>1257.0237037037</v>
      </c>
      <c r="DG192">
        <v>29.2048740740741</v>
      </c>
      <c r="DH192">
        <v>500.086592592593</v>
      </c>
      <c r="DI192">
        <v>90.8258481481482</v>
      </c>
      <c r="DJ192">
        <v>0.0999976259259259</v>
      </c>
      <c r="DK192">
        <v>34.0952111111111</v>
      </c>
      <c r="DL192">
        <v>34.9892222222222</v>
      </c>
      <c r="DM192">
        <v>999.9</v>
      </c>
      <c r="DN192">
        <v>0</v>
      </c>
      <c r="DO192">
        <v>0</v>
      </c>
      <c r="DP192">
        <v>10008.1340740741</v>
      </c>
      <c r="DQ192">
        <v>0</v>
      </c>
      <c r="DR192">
        <v>3.48299666666667</v>
      </c>
      <c r="DS192">
        <v>-27.112437037037</v>
      </c>
      <c r="DT192">
        <v>1307.58074074074</v>
      </c>
      <c r="DU192">
        <v>1334.89259259259</v>
      </c>
      <c r="DV192">
        <v>0.462573851851852</v>
      </c>
      <c r="DW192">
        <v>1295.64074074074</v>
      </c>
      <c r="DX192">
        <v>29.4039777777778</v>
      </c>
      <c r="DY192">
        <v>2.7126562962963</v>
      </c>
      <c r="DZ192">
        <v>2.67064148148148</v>
      </c>
      <c r="EA192">
        <v>22.3619777777778</v>
      </c>
      <c r="EB192">
        <v>22.1055777777778</v>
      </c>
      <c r="EC192">
        <v>1999.99962962963</v>
      </c>
      <c r="ED192">
        <v>0.979994</v>
      </c>
      <c r="EE192">
        <v>0.0200062666666667</v>
      </c>
      <c r="EF192">
        <v>0</v>
      </c>
      <c r="EG192">
        <v>2.27734444444444</v>
      </c>
      <c r="EH192">
        <v>0</v>
      </c>
      <c r="EI192">
        <v>5676.64148148148</v>
      </c>
      <c r="EJ192">
        <v>17300.1222222222</v>
      </c>
      <c r="EK192">
        <v>40.062</v>
      </c>
      <c r="EL192">
        <v>40.125</v>
      </c>
      <c r="EM192">
        <v>39.6341851851852</v>
      </c>
      <c r="EN192">
        <v>38.9953333333333</v>
      </c>
      <c r="EO192">
        <v>39.875</v>
      </c>
      <c r="EP192">
        <v>1959.98814814815</v>
      </c>
      <c r="EQ192">
        <v>40.0114814814815</v>
      </c>
      <c r="ER192">
        <v>0</v>
      </c>
      <c r="ES192">
        <v>1678813952</v>
      </c>
      <c r="ET192">
        <v>0</v>
      </c>
      <c r="EU192">
        <v>2.261492</v>
      </c>
      <c r="EV192">
        <v>-0.1254384579633</v>
      </c>
      <c r="EW192">
        <v>-4.49076923754734</v>
      </c>
      <c r="EX192">
        <v>5676.6324</v>
      </c>
      <c r="EY192">
        <v>15</v>
      </c>
      <c r="EZ192">
        <v>0</v>
      </c>
      <c r="FA192" t="s">
        <v>409</v>
      </c>
      <c r="FB192">
        <v>1510781724.6</v>
      </c>
      <c r="FC192">
        <v>1510781718.6</v>
      </c>
      <c r="FD192">
        <v>0</v>
      </c>
      <c r="FE192">
        <v>0.193</v>
      </c>
      <c r="FF192">
        <v>0.167</v>
      </c>
      <c r="FG192">
        <v>6.707</v>
      </c>
      <c r="FH192">
        <v>0.869</v>
      </c>
      <c r="FI192">
        <v>420</v>
      </c>
      <c r="FJ192">
        <v>32</v>
      </c>
      <c r="FK192">
        <v>0.3</v>
      </c>
      <c r="FL192">
        <v>0.13</v>
      </c>
      <c r="FM192">
        <v>0.46510125</v>
      </c>
      <c r="FN192">
        <v>-0.0543183264540352</v>
      </c>
      <c r="FO192">
        <v>0.00526056769631377</v>
      </c>
      <c r="FP192">
        <v>1</v>
      </c>
      <c r="FQ192">
        <v>1</v>
      </c>
      <c r="FR192">
        <v>1</v>
      </c>
      <c r="FS192" t="s">
        <v>410</v>
      </c>
      <c r="FT192">
        <v>2.97112</v>
      </c>
      <c r="FU192">
        <v>2.75391</v>
      </c>
      <c r="FV192">
        <v>0.195702</v>
      </c>
      <c r="FW192">
        <v>0.199139</v>
      </c>
      <c r="FX192">
        <v>0.119868</v>
      </c>
      <c r="FY192">
        <v>0.119713</v>
      </c>
      <c r="FZ192">
        <v>31224.9</v>
      </c>
      <c r="GA192">
        <v>33859.5</v>
      </c>
      <c r="GB192">
        <v>35191.4</v>
      </c>
      <c r="GC192">
        <v>38354.4</v>
      </c>
      <c r="GD192">
        <v>43890.5</v>
      </c>
      <c r="GE192">
        <v>48754.8</v>
      </c>
      <c r="GF192">
        <v>54986.1</v>
      </c>
      <c r="GG192">
        <v>61507.7</v>
      </c>
      <c r="GH192">
        <v>1.96008</v>
      </c>
      <c r="GI192">
        <v>1.81685</v>
      </c>
      <c r="GJ192">
        <v>0.186257</v>
      </c>
      <c r="GK192">
        <v>0</v>
      </c>
      <c r="GL192">
        <v>31.9812</v>
      </c>
      <c r="GM192">
        <v>999.9</v>
      </c>
      <c r="GN192">
        <v>53.833</v>
      </c>
      <c r="GO192">
        <v>32.791</v>
      </c>
      <c r="GP192">
        <v>29.5962</v>
      </c>
      <c r="GQ192">
        <v>60.6202</v>
      </c>
      <c r="GR192">
        <v>47.5921</v>
      </c>
      <c r="GS192">
        <v>1</v>
      </c>
      <c r="GT192">
        <v>0.108232</v>
      </c>
      <c r="GU192">
        <v>-2.23298</v>
      </c>
      <c r="GV192">
        <v>20.1015</v>
      </c>
      <c r="GW192">
        <v>5.19737</v>
      </c>
      <c r="GX192">
        <v>12.004</v>
      </c>
      <c r="GY192">
        <v>4.9753</v>
      </c>
      <c r="GZ192">
        <v>3.29385</v>
      </c>
      <c r="HA192">
        <v>9999</v>
      </c>
      <c r="HB192">
        <v>9999</v>
      </c>
      <c r="HC192">
        <v>9999</v>
      </c>
      <c r="HD192">
        <v>999.9</v>
      </c>
      <c r="HE192">
        <v>1.86356</v>
      </c>
      <c r="HF192">
        <v>1.86844</v>
      </c>
      <c r="HG192">
        <v>1.86822</v>
      </c>
      <c r="HH192">
        <v>1.86935</v>
      </c>
      <c r="HI192">
        <v>1.87013</v>
      </c>
      <c r="HJ192">
        <v>1.86618</v>
      </c>
      <c r="HK192">
        <v>1.86723</v>
      </c>
      <c r="HL192">
        <v>1.8686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11.64</v>
      </c>
      <c r="IA192">
        <v>0.6617</v>
      </c>
      <c r="IB192">
        <v>4.00718980108695</v>
      </c>
      <c r="IC192">
        <v>0.0057595372652325</v>
      </c>
      <c r="ID192">
        <v>9.86007892650461e-07</v>
      </c>
      <c r="IE192">
        <v>-6.54605500343952e-10</v>
      </c>
      <c r="IF192">
        <v>0.661683471666172</v>
      </c>
      <c r="IG192">
        <v>0</v>
      </c>
      <c r="IH192">
        <v>0</v>
      </c>
      <c r="II192">
        <v>0</v>
      </c>
      <c r="IJ192">
        <v>-3</v>
      </c>
      <c r="IK192">
        <v>1614</v>
      </c>
      <c r="IL192">
        <v>1</v>
      </c>
      <c r="IM192">
        <v>27</v>
      </c>
      <c r="IN192">
        <v>143.7</v>
      </c>
      <c r="IO192">
        <v>143.8</v>
      </c>
      <c r="IP192">
        <v>2.6355</v>
      </c>
      <c r="IQ192">
        <v>2.61963</v>
      </c>
      <c r="IR192">
        <v>1.54785</v>
      </c>
      <c r="IS192">
        <v>2.30225</v>
      </c>
      <c r="IT192">
        <v>1.34644</v>
      </c>
      <c r="IU192">
        <v>2.34253</v>
      </c>
      <c r="IV192">
        <v>38.5014</v>
      </c>
      <c r="IW192">
        <v>24.0175</v>
      </c>
      <c r="IX192">
        <v>18</v>
      </c>
      <c r="IY192">
        <v>501.737</v>
      </c>
      <c r="IZ192">
        <v>408.629</v>
      </c>
      <c r="JA192">
        <v>34.2759</v>
      </c>
      <c r="JB192">
        <v>28.799</v>
      </c>
      <c r="JC192">
        <v>29.9997</v>
      </c>
      <c r="JD192">
        <v>28.6367</v>
      </c>
      <c r="JE192">
        <v>28.5605</v>
      </c>
      <c r="JF192">
        <v>52.7289</v>
      </c>
      <c r="JG192">
        <v>0</v>
      </c>
      <c r="JH192">
        <v>100</v>
      </c>
      <c r="JI192">
        <v>34.2776</v>
      </c>
      <c r="JJ192">
        <v>1341.34</v>
      </c>
      <c r="JK192">
        <v>30.6832</v>
      </c>
      <c r="JL192">
        <v>102.018</v>
      </c>
      <c r="JM192">
        <v>102.388</v>
      </c>
    </row>
    <row r="193" spans="1:273">
      <c r="A193">
        <v>177</v>
      </c>
      <c r="B193">
        <v>1510790354</v>
      </c>
      <c r="C193">
        <v>1633.40000009537</v>
      </c>
      <c r="D193" t="s">
        <v>765</v>
      </c>
      <c r="E193" t="s">
        <v>766</v>
      </c>
      <c r="F193">
        <v>5</v>
      </c>
      <c r="G193" t="s">
        <v>405</v>
      </c>
      <c r="H193" t="s">
        <v>406</v>
      </c>
      <c r="I193">
        <v>1510790346.21429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1368.46724859147</v>
      </c>
      <c r="AK193">
        <v>1348.93745454545</v>
      </c>
      <c r="AL193">
        <v>3.4238777575874</v>
      </c>
      <c r="AM193">
        <v>64.1108677016949</v>
      </c>
      <c r="AN193">
        <f>(AP193 - AO193 + DI193*1E3/(8.314*(DK193+273.15)) * AR193/DH193 * AQ193) * DH193/(100*CV193) * 1000/(1000 - AP193)</f>
        <v>0</v>
      </c>
      <c r="AO193">
        <v>29.3980639456141</v>
      </c>
      <c r="AP193">
        <v>29.8501387878788</v>
      </c>
      <c r="AQ193">
        <v>-2.6580824764033e-05</v>
      </c>
      <c r="AR193">
        <v>117.015588663011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2.7</v>
      </c>
      <c r="CW193">
        <v>0.5</v>
      </c>
      <c r="CX193" t="s">
        <v>408</v>
      </c>
      <c r="CY193">
        <v>2</v>
      </c>
      <c r="CZ193" t="b">
        <v>1</v>
      </c>
      <c r="DA193">
        <v>1510790346.21429</v>
      </c>
      <c r="DB193">
        <v>1284.32357142857</v>
      </c>
      <c r="DC193">
        <v>1311.37428571429</v>
      </c>
      <c r="DD193">
        <v>29.8605428571429</v>
      </c>
      <c r="DE193">
        <v>29.4016571428571</v>
      </c>
      <c r="DF193">
        <v>1272.73892857143</v>
      </c>
      <c r="DG193">
        <v>29.1988571428571</v>
      </c>
      <c r="DH193">
        <v>500.102892857143</v>
      </c>
      <c r="DI193">
        <v>90.8254535714286</v>
      </c>
      <c r="DJ193">
        <v>0.100002314285714</v>
      </c>
      <c r="DK193">
        <v>34.0955928571429</v>
      </c>
      <c r="DL193">
        <v>34.9904821428571</v>
      </c>
      <c r="DM193">
        <v>999.9</v>
      </c>
      <c r="DN193">
        <v>0</v>
      </c>
      <c r="DO193">
        <v>0</v>
      </c>
      <c r="DP193">
        <v>9998.24607142857</v>
      </c>
      <c r="DQ193">
        <v>0</v>
      </c>
      <c r="DR193">
        <v>3.4107625</v>
      </c>
      <c r="DS193">
        <v>-27.0507428571429</v>
      </c>
      <c r="DT193">
        <v>1323.85428571429</v>
      </c>
      <c r="DU193">
        <v>1351.09964285714</v>
      </c>
      <c r="DV193">
        <v>0.458874035714286</v>
      </c>
      <c r="DW193">
        <v>1311.37428571429</v>
      </c>
      <c r="DX193">
        <v>29.4016571428571</v>
      </c>
      <c r="DY193">
        <v>2.7120975</v>
      </c>
      <c r="DZ193">
        <v>2.67041892857143</v>
      </c>
      <c r="EA193">
        <v>22.3585964285714</v>
      </c>
      <c r="EB193">
        <v>22.1042107142857</v>
      </c>
      <c r="EC193">
        <v>1999.99178571429</v>
      </c>
      <c r="ED193">
        <v>0.979993964285714</v>
      </c>
      <c r="EE193">
        <v>0.0200063035714286</v>
      </c>
      <c r="EF193">
        <v>0</v>
      </c>
      <c r="EG193">
        <v>2.27573214285714</v>
      </c>
      <c r="EH193">
        <v>0</v>
      </c>
      <c r="EI193">
        <v>5676.26392857143</v>
      </c>
      <c r="EJ193">
        <v>17300.05</v>
      </c>
      <c r="EK193">
        <v>40.062</v>
      </c>
      <c r="EL193">
        <v>40.125</v>
      </c>
      <c r="EM193">
        <v>39.6294285714286</v>
      </c>
      <c r="EN193">
        <v>38.991</v>
      </c>
      <c r="EO193">
        <v>39.875</v>
      </c>
      <c r="EP193">
        <v>1959.98071428571</v>
      </c>
      <c r="EQ193">
        <v>40.0110714285714</v>
      </c>
      <c r="ER193">
        <v>0</v>
      </c>
      <c r="ES193">
        <v>1678813957.4</v>
      </c>
      <c r="ET193">
        <v>0</v>
      </c>
      <c r="EU193">
        <v>2.26163461538462</v>
      </c>
      <c r="EV193">
        <v>-0.357056413915519</v>
      </c>
      <c r="EW193">
        <v>-3.12034187055834</v>
      </c>
      <c r="EX193">
        <v>5676.26653846154</v>
      </c>
      <c r="EY193">
        <v>15</v>
      </c>
      <c r="EZ193">
        <v>0</v>
      </c>
      <c r="FA193" t="s">
        <v>409</v>
      </c>
      <c r="FB193">
        <v>1510781724.6</v>
      </c>
      <c r="FC193">
        <v>1510781718.6</v>
      </c>
      <c r="FD193">
        <v>0</v>
      </c>
      <c r="FE193">
        <v>0.193</v>
      </c>
      <c r="FF193">
        <v>0.167</v>
      </c>
      <c r="FG193">
        <v>6.707</v>
      </c>
      <c r="FH193">
        <v>0.869</v>
      </c>
      <c r="FI193">
        <v>420</v>
      </c>
      <c r="FJ193">
        <v>32</v>
      </c>
      <c r="FK193">
        <v>0.3</v>
      </c>
      <c r="FL193">
        <v>0.13</v>
      </c>
      <c r="FM193">
        <v>0.461880425</v>
      </c>
      <c r="FN193">
        <v>-0.0480293921200754</v>
      </c>
      <c r="FO193">
        <v>0.00470819780748165</v>
      </c>
      <c r="FP193">
        <v>1</v>
      </c>
      <c r="FQ193">
        <v>1</v>
      </c>
      <c r="FR193">
        <v>1</v>
      </c>
      <c r="FS193" t="s">
        <v>410</v>
      </c>
      <c r="FT193">
        <v>2.9714</v>
      </c>
      <c r="FU193">
        <v>2.75369</v>
      </c>
      <c r="FV193">
        <v>0.197243</v>
      </c>
      <c r="FW193">
        <v>0.200738</v>
      </c>
      <c r="FX193">
        <v>0.11985</v>
      </c>
      <c r="FY193">
        <v>0.119712</v>
      </c>
      <c r="FZ193">
        <v>31165.2</v>
      </c>
      <c r="GA193">
        <v>33791.9</v>
      </c>
      <c r="GB193">
        <v>35191.6</v>
      </c>
      <c r="GC193">
        <v>38354.5</v>
      </c>
      <c r="GD193">
        <v>43891.4</v>
      </c>
      <c r="GE193">
        <v>48754.9</v>
      </c>
      <c r="GF193">
        <v>54986.1</v>
      </c>
      <c r="GG193">
        <v>61507.7</v>
      </c>
      <c r="GH193">
        <v>1.9603</v>
      </c>
      <c r="GI193">
        <v>1.81693</v>
      </c>
      <c r="GJ193">
        <v>0.18657</v>
      </c>
      <c r="GK193">
        <v>0</v>
      </c>
      <c r="GL193">
        <v>31.9755</v>
      </c>
      <c r="GM193">
        <v>999.9</v>
      </c>
      <c r="GN193">
        <v>53.833</v>
      </c>
      <c r="GO193">
        <v>32.78</v>
      </c>
      <c r="GP193">
        <v>29.5764</v>
      </c>
      <c r="GQ193">
        <v>60.2102</v>
      </c>
      <c r="GR193">
        <v>47.6362</v>
      </c>
      <c r="GS193">
        <v>1</v>
      </c>
      <c r="GT193">
        <v>0.107774</v>
      </c>
      <c r="GU193">
        <v>-2.22448</v>
      </c>
      <c r="GV193">
        <v>20.1016</v>
      </c>
      <c r="GW193">
        <v>5.19677</v>
      </c>
      <c r="GX193">
        <v>12.004</v>
      </c>
      <c r="GY193">
        <v>4.9751</v>
      </c>
      <c r="GZ193">
        <v>3.29393</v>
      </c>
      <c r="HA193">
        <v>9999</v>
      </c>
      <c r="HB193">
        <v>9999</v>
      </c>
      <c r="HC193">
        <v>9999</v>
      </c>
      <c r="HD193">
        <v>999.9</v>
      </c>
      <c r="HE193">
        <v>1.86356</v>
      </c>
      <c r="HF193">
        <v>1.86843</v>
      </c>
      <c r="HG193">
        <v>1.86822</v>
      </c>
      <c r="HH193">
        <v>1.86935</v>
      </c>
      <c r="HI193">
        <v>1.87012</v>
      </c>
      <c r="HJ193">
        <v>1.86617</v>
      </c>
      <c r="HK193">
        <v>1.86723</v>
      </c>
      <c r="HL193">
        <v>1.86859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11.72</v>
      </c>
      <c r="IA193">
        <v>0.6617</v>
      </c>
      <c r="IB193">
        <v>4.00718980108695</v>
      </c>
      <c r="IC193">
        <v>0.0057595372652325</v>
      </c>
      <c r="ID193">
        <v>9.86007892650461e-07</v>
      </c>
      <c r="IE193">
        <v>-6.54605500343952e-10</v>
      </c>
      <c r="IF193">
        <v>0.661683471666172</v>
      </c>
      <c r="IG193">
        <v>0</v>
      </c>
      <c r="IH193">
        <v>0</v>
      </c>
      <c r="II193">
        <v>0</v>
      </c>
      <c r="IJ193">
        <v>-3</v>
      </c>
      <c r="IK193">
        <v>1614</v>
      </c>
      <c r="IL193">
        <v>1</v>
      </c>
      <c r="IM193">
        <v>27</v>
      </c>
      <c r="IN193">
        <v>143.8</v>
      </c>
      <c r="IO193">
        <v>143.9</v>
      </c>
      <c r="IP193">
        <v>2.65747</v>
      </c>
      <c r="IQ193">
        <v>2.60986</v>
      </c>
      <c r="IR193">
        <v>1.54785</v>
      </c>
      <c r="IS193">
        <v>2.30225</v>
      </c>
      <c r="IT193">
        <v>1.34644</v>
      </c>
      <c r="IU193">
        <v>2.45239</v>
      </c>
      <c r="IV193">
        <v>38.5014</v>
      </c>
      <c r="IW193">
        <v>24.0262</v>
      </c>
      <c r="IX193">
        <v>18</v>
      </c>
      <c r="IY193">
        <v>501.855</v>
      </c>
      <c r="IZ193">
        <v>408.65</v>
      </c>
      <c r="JA193">
        <v>34.2819</v>
      </c>
      <c r="JB193">
        <v>28.7941</v>
      </c>
      <c r="JC193">
        <v>29.9998</v>
      </c>
      <c r="JD193">
        <v>28.6331</v>
      </c>
      <c r="JE193">
        <v>28.5575</v>
      </c>
      <c r="JF193">
        <v>53.2221</v>
      </c>
      <c r="JG193">
        <v>0</v>
      </c>
      <c r="JH193">
        <v>100</v>
      </c>
      <c r="JI193">
        <v>34.2815</v>
      </c>
      <c r="JJ193">
        <v>1354.76</v>
      </c>
      <c r="JK193">
        <v>30.6832</v>
      </c>
      <c r="JL193">
        <v>102.018</v>
      </c>
      <c r="JM193">
        <v>102.388</v>
      </c>
    </row>
    <row r="194" spans="1:273">
      <c r="A194">
        <v>178</v>
      </c>
      <c r="B194">
        <v>1510790358.5</v>
      </c>
      <c r="C194">
        <v>1637.90000009537</v>
      </c>
      <c r="D194" t="s">
        <v>767</v>
      </c>
      <c r="E194" t="s">
        <v>768</v>
      </c>
      <c r="F194">
        <v>5</v>
      </c>
      <c r="G194" t="s">
        <v>405</v>
      </c>
      <c r="H194" t="s">
        <v>406</v>
      </c>
      <c r="I194">
        <v>1510790350.66071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1384.65652977118</v>
      </c>
      <c r="AK194">
        <v>1364.69212121212</v>
      </c>
      <c r="AL194">
        <v>3.48542565045122</v>
      </c>
      <c r="AM194">
        <v>64.1108677016949</v>
      </c>
      <c r="AN194">
        <f>(AP194 - AO194 + DI194*1E3/(8.314*(DK194+273.15)) * AR194/DH194 * AQ194) * DH194/(100*CV194) * 1000/(1000 - AP194)</f>
        <v>0</v>
      </c>
      <c r="AO194">
        <v>29.3973507090195</v>
      </c>
      <c r="AP194">
        <v>29.8449545454545</v>
      </c>
      <c r="AQ194">
        <v>-2.23952687401048e-05</v>
      </c>
      <c r="AR194">
        <v>117.015588663011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2.7</v>
      </c>
      <c r="CW194">
        <v>0.5</v>
      </c>
      <c r="CX194" t="s">
        <v>408</v>
      </c>
      <c r="CY194">
        <v>2</v>
      </c>
      <c r="CZ194" t="b">
        <v>1</v>
      </c>
      <c r="DA194">
        <v>1510790350.66071</v>
      </c>
      <c r="DB194">
        <v>1299.27107142857</v>
      </c>
      <c r="DC194">
        <v>1326.45107142857</v>
      </c>
      <c r="DD194">
        <v>29.8546107142857</v>
      </c>
      <c r="DE194">
        <v>29.3995678571429</v>
      </c>
      <c r="DF194">
        <v>1287.61071428571</v>
      </c>
      <c r="DG194">
        <v>29.192925</v>
      </c>
      <c r="DH194">
        <v>500.10125</v>
      </c>
      <c r="DI194">
        <v>90.8253714285714</v>
      </c>
      <c r="DJ194">
        <v>0.100043985714286</v>
      </c>
      <c r="DK194">
        <v>34.0958714285714</v>
      </c>
      <c r="DL194">
        <v>34.9931</v>
      </c>
      <c r="DM194">
        <v>999.9</v>
      </c>
      <c r="DN194">
        <v>0</v>
      </c>
      <c r="DO194">
        <v>0</v>
      </c>
      <c r="DP194">
        <v>9991.49107142857</v>
      </c>
      <c r="DQ194">
        <v>0</v>
      </c>
      <c r="DR194">
        <v>3.33338428571428</v>
      </c>
      <c r="DS194">
        <v>-27.1805</v>
      </c>
      <c r="DT194">
        <v>1339.25321428571</v>
      </c>
      <c r="DU194">
        <v>1366.63</v>
      </c>
      <c r="DV194">
        <v>0.4550305</v>
      </c>
      <c r="DW194">
        <v>1326.45107142857</v>
      </c>
      <c r="DX194">
        <v>29.3995678571429</v>
      </c>
      <c r="DY194">
        <v>2.71155571428571</v>
      </c>
      <c r="DZ194">
        <v>2.67022642857143</v>
      </c>
      <c r="EA194">
        <v>22.3553107142857</v>
      </c>
      <c r="EB194">
        <v>22.1030321428571</v>
      </c>
      <c r="EC194">
        <v>2000.00107142857</v>
      </c>
      <c r="ED194">
        <v>0.979993964285714</v>
      </c>
      <c r="EE194">
        <v>0.0200063035714286</v>
      </c>
      <c r="EF194">
        <v>0</v>
      </c>
      <c r="EG194">
        <v>2.254125</v>
      </c>
      <c r="EH194">
        <v>0</v>
      </c>
      <c r="EI194">
        <v>5675.91178571429</v>
      </c>
      <c r="EJ194">
        <v>17300.1321428571</v>
      </c>
      <c r="EK194">
        <v>40.0575714285714</v>
      </c>
      <c r="EL194">
        <v>40.125</v>
      </c>
      <c r="EM194">
        <v>39.625</v>
      </c>
      <c r="EN194">
        <v>38.97525</v>
      </c>
      <c r="EO194">
        <v>39.8615</v>
      </c>
      <c r="EP194">
        <v>1959.99</v>
      </c>
      <c r="EQ194">
        <v>40.0110714285714</v>
      </c>
      <c r="ER194">
        <v>0</v>
      </c>
      <c r="ES194">
        <v>1678813962.2</v>
      </c>
      <c r="ET194">
        <v>0</v>
      </c>
      <c r="EU194">
        <v>2.25766923076923</v>
      </c>
      <c r="EV194">
        <v>-0.126358986114754</v>
      </c>
      <c r="EW194">
        <v>-4.77880339962642</v>
      </c>
      <c r="EX194">
        <v>5675.83384615385</v>
      </c>
      <c r="EY194">
        <v>15</v>
      </c>
      <c r="EZ194">
        <v>0</v>
      </c>
      <c r="FA194" t="s">
        <v>409</v>
      </c>
      <c r="FB194">
        <v>1510781724.6</v>
      </c>
      <c r="FC194">
        <v>1510781718.6</v>
      </c>
      <c r="FD194">
        <v>0</v>
      </c>
      <c r="FE194">
        <v>0.193</v>
      </c>
      <c r="FF194">
        <v>0.167</v>
      </c>
      <c r="FG194">
        <v>6.707</v>
      </c>
      <c r="FH194">
        <v>0.869</v>
      </c>
      <c r="FI194">
        <v>420</v>
      </c>
      <c r="FJ194">
        <v>32</v>
      </c>
      <c r="FK194">
        <v>0.3</v>
      </c>
      <c r="FL194">
        <v>0.13</v>
      </c>
      <c r="FM194">
        <v>0.45743825</v>
      </c>
      <c r="FN194">
        <v>-0.0491267392120071</v>
      </c>
      <c r="FO194">
        <v>0.00482195368471121</v>
      </c>
      <c r="FP194">
        <v>1</v>
      </c>
      <c r="FQ194">
        <v>1</v>
      </c>
      <c r="FR194">
        <v>1</v>
      </c>
      <c r="FS194" t="s">
        <v>410</v>
      </c>
      <c r="FT194">
        <v>2.9713</v>
      </c>
      <c r="FU194">
        <v>2.75381</v>
      </c>
      <c r="FV194">
        <v>0.198647</v>
      </c>
      <c r="FW194">
        <v>0.202044</v>
      </c>
      <c r="FX194">
        <v>0.119838</v>
      </c>
      <c r="FY194">
        <v>0.119712</v>
      </c>
      <c r="FZ194">
        <v>31110.9</v>
      </c>
      <c r="GA194">
        <v>33737.2</v>
      </c>
      <c r="GB194">
        <v>35191.8</v>
      </c>
      <c r="GC194">
        <v>38354.9</v>
      </c>
      <c r="GD194">
        <v>43892.2</v>
      </c>
      <c r="GE194">
        <v>48755.6</v>
      </c>
      <c r="GF194">
        <v>54986.3</v>
      </c>
      <c r="GG194">
        <v>61508.5</v>
      </c>
      <c r="GH194">
        <v>1.96028</v>
      </c>
      <c r="GI194">
        <v>1.8172</v>
      </c>
      <c r="GJ194">
        <v>0.186544</v>
      </c>
      <c r="GK194">
        <v>0</v>
      </c>
      <c r="GL194">
        <v>31.9723</v>
      </c>
      <c r="GM194">
        <v>999.9</v>
      </c>
      <c r="GN194">
        <v>53.833</v>
      </c>
      <c r="GO194">
        <v>32.78</v>
      </c>
      <c r="GP194">
        <v>29.5766</v>
      </c>
      <c r="GQ194">
        <v>60.2002</v>
      </c>
      <c r="GR194">
        <v>47.492</v>
      </c>
      <c r="GS194">
        <v>1</v>
      </c>
      <c r="GT194">
        <v>0.107228</v>
      </c>
      <c r="GU194">
        <v>-2.22461</v>
      </c>
      <c r="GV194">
        <v>20.1015</v>
      </c>
      <c r="GW194">
        <v>5.19618</v>
      </c>
      <c r="GX194">
        <v>12.0043</v>
      </c>
      <c r="GY194">
        <v>4.9751</v>
      </c>
      <c r="GZ194">
        <v>3.29388</v>
      </c>
      <c r="HA194">
        <v>9999</v>
      </c>
      <c r="HB194">
        <v>9999</v>
      </c>
      <c r="HC194">
        <v>9999</v>
      </c>
      <c r="HD194">
        <v>999.9</v>
      </c>
      <c r="HE194">
        <v>1.86356</v>
      </c>
      <c r="HF194">
        <v>1.86844</v>
      </c>
      <c r="HG194">
        <v>1.86822</v>
      </c>
      <c r="HH194">
        <v>1.86934</v>
      </c>
      <c r="HI194">
        <v>1.87012</v>
      </c>
      <c r="HJ194">
        <v>1.86617</v>
      </c>
      <c r="HK194">
        <v>1.86722</v>
      </c>
      <c r="HL194">
        <v>1.86859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11.79</v>
      </c>
      <c r="IA194">
        <v>0.6617</v>
      </c>
      <c r="IB194">
        <v>4.00718980108695</v>
      </c>
      <c r="IC194">
        <v>0.0057595372652325</v>
      </c>
      <c r="ID194">
        <v>9.86007892650461e-07</v>
      </c>
      <c r="IE194">
        <v>-6.54605500343952e-10</v>
      </c>
      <c r="IF194">
        <v>0.661683471666172</v>
      </c>
      <c r="IG194">
        <v>0</v>
      </c>
      <c r="IH194">
        <v>0</v>
      </c>
      <c r="II194">
        <v>0</v>
      </c>
      <c r="IJ194">
        <v>-3</v>
      </c>
      <c r="IK194">
        <v>1614</v>
      </c>
      <c r="IL194">
        <v>1</v>
      </c>
      <c r="IM194">
        <v>27</v>
      </c>
      <c r="IN194">
        <v>143.9</v>
      </c>
      <c r="IO194">
        <v>144</v>
      </c>
      <c r="IP194">
        <v>2.68188</v>
      </c>
      <c r="IQ194">
        <v>2.6123</v>
      </c>
      <c r="IR194">
        <v>1.54785</v>
      </c>
      <c r="IS194">
        <v>2.30225</v>
      </c>
      <c r="IT194">
        <v>1.34644</v>
      </c>
      <c r="IU194">
        <v>2.35962</v>
      </c>
      <c r="IV194">
        <v>38.5014</v>
      </c>
      <c r="IW194">
        <v>24.0175</v>
      </c>
      <c r="IX194">
        <v>18</v>
      </c>
      <c r="IY194">
        <v>501.803</v>
      </c>
      <c r="IZ194">
        <v>408.779</v>
      </c>
      <c r="JA194">
        <v>34.285</v>
      </c>
      <c r="JB194">
        <v>28.7891</v>
      </c>
      <c r="JC194">
        <v>29.9996</v>
      </c>
      <c r="JD194">
        <v>28.6291</v>
      </c>
      <c r="JE194">
        <v>28.5536</v>
      </c>
      <c r="JF194">
        <v>53.6758</v>
      </c>
      <c r="JG194">
        <v>0</v>
      </c>
      <c r="JH194">
        <v>100</v>
      </c>
      <c r="JI194">
        <v>34.286</v>
      </c>
      <c r="JJ194">
        <v>1374.92</v>
      </c>
      <c r="JK194">
        <v>30.6832</v>
      </c>
      <c r="JL194">
        <v>102.019</v>
      </c>
      <c r="JM194">
        <v>102.389</v>
      </c>
    </row>
    <row r="195" spans="1:273">
      <c r="A195">
        <v>179</v>
      </c>
      <c r="B195">
        <v>1510790364</v>
      </c>
      <c r="C195">
        <v>1643.40000009537</v>
      </c>
      <c r="D195" t="s">
        <v>769</v>
      </c>
      <c r="E195" t="s">
        <v>770</v>
      </c>
      <c r="F195">
        <v>5</v>
      </c>
      <c r="G195" t="s">
        <v>405</v>
      </c>
      <c r="H195" t="s">
        <v>406</v>
      </c>
      <c r="I195">
        <v>1510790356.23214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1403.08231769773</v>
      </c>
      <c r="AK195">
        <v>1383.39127272727</v>
      </c>
      <c r="AL195">
        <v>3.42777970076125</v>
      </c>
      <c r="AM195">
        <v>64.1108677016949</v>
      </c>
      <c r="AN195">
        <f>(AP195 - AO195 + DI195*1E3/(8.314*(DK195+273.15)) * AR195/DH195 * AQ195) * DH195/(100*CV195) * 1000/(1000 - AP195)</f>
        <v>0</v>
      </c>
      <c r="AO195">
        <v>29.3979743931735</v>
      </c>
      <c r="AP195">
        <v>29.840586060606</v>
      </c>
      <c r="AQ195">
        <v>-2.16560470597982e-05</v>
      </c>
      <c r="AR195">
        <v>117.015588663011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2.7</v>
      </c>
      <c r="CW195">
        <v>0.5</v>
      </c>
      <c r="CX195" t="s">
        <v>408</v>
      </c>
      <c r="CY195">
        <v>2</v>
      </c>
      <c r="CZ195" t="b">
        <v>1</v>
      </c>
      <c r="DA195">
        <v>1510790356.23214</v>
      </c>
      <c r="DB195">
        <v>1317.88785714286</v>
      </c>
      <c r="DC195">
        <v>1345.03357142857</v>
      </c>
      <c r="DD195">
        <v>29.8480928571429</v>
      </c>
      <c r="DE195">
        <v>29.3977928571429</v>
      </c>
      <c r="DF195">
        <v>1306.13464285714</v>
      </c>
      <c r="DG195">
        <v>29.1863964285714</v>
      </c>
      <c r="DH195">
        <v>500.097714285714</v>
      </c>
      <c r="DI195">
        <v>90.8253</v>
      </c>
      <c r="DJ195">
        <v>0.100030760714286</v>
      </c>
      <c r="DK195">
        <v>34.0972357142857</v>
      </c>
      <c r="DL195">
        <v>34.9936892857143</v>
      </c>
      <c r="DM195">
        <v>999.9</v>
      </c>
      <c r="DN195">
        <v>0</v>
      </c>
      <c r="DO195">
        <v>0</v>
      </c>
      <c r="DP195">
        <v>9995.89178571428</v>
      </c>
      <c r="DQ195">
        <v>0</v>
      </c>
      <c r="DR195">
        <v>3.30984</v>
      </c>
      <c r="DS195">
        <v>-27.1471357142857</v>
      </c>
      <c r="DT195">
        <v>1358.43428571429</v>
      </c>
      <c r="DU195">
        <v>1385.77285714286</v>
      </c>
      <c r="DV195">
        <v>0.450279571428571</v>
      </c>
      <c r="DW195">
        <v>1345.03357142857</v>
      </c>
      <c r="DX195">
        <v>29.3977928571429</v>
      </c>
      <c r="DY195">
        <v>2.71096178571429</v>
      </c>
      <c r="DZ195">
        <v>2.67006392857143</v>
      </c>
      <c r="EA195">
        <v>22.3517178571429</v>
      </c>
      <c r="EB195">
        <v>22.1020321428571</v>
      </c>
      <c r="EC195">
        <v>1999.97142857143</v>
      </c>
      <c r="ED195">
        <v>0.97999375</v>
      </c>
      <c r="EE195">
        <v>0.020006525</v>
      </c>
      <c r="EF195">
        <v>0</v>
      </c>
      <c r="EG195">
        <v>2.24678571428571</v>
      </c>
      <c r="EH195">
        <v>0</v>
      </c>
      <c r="EI195">
        <v>5675.55535714286</v>
      </c>
      <c r="EJ195">
        <v>17299.8714285714</v>
      </c>
      <c r="EK195">
        <v>40.0575714285714</v>
      </c>
      <c r="EL195">
        <v>40.125</v>
      </c>
      <c r="EM195">
        <v>39.625</v>
      </c>
      <c r="EN195">
        <v>38.955</v>
      </c>
      <c r="EO195">
        <v>39.8435</v>
      </c>
      <c r="EP195">
        <v>1959.96071428571</v>
      </c>
      <c r="EQ195">
        <v>40.0107142857143</v>
      </c>
      <c r="ER195">
        <v>0</v>
      </c>
      <c r="ES195">
        <v>1678813967</v>
      </c>
      <c r="ET195">
        <v>0</v>
      </c>
      <c r="EU195">
        <v>2.24337307692308</v>
      </c>
      <c r="EV195">
        <v>-0.213336760943874</v>
      </c>
      <c r="EW195">
        <v>-2.35692304663146</v>
      </c>
      <c r="EX195">
        <v>5675.58307692308</v>
      </c>
      <c r="EY195">
        <v>15</v>
      </c>
      <c r="EZ195">
        <v>0</v>
      </c>
      <c r="FA195" t="s">
        <v>409</v>
      </c>
      <c r="FB195">
        <v>1510781724.6</v>
      </c>
      <c r="FC195">
        <v>1510781718.6</v>
      </c>
      <c r="FD195">
        <v>0</v>
      </c>
      <c r="FE195">
        <v>0.193</v>
      </c>
      <c r="FF195">
        <v>0.167</v>
      </c>
      <c r="FG195">
        <v>6.707</v>
      </c>
      <c r="FH195">
        <v>0.869</v>
      </c>
      <c r="FI195">
        <v>420</v>
      </c>
      <c r="FJ195">
        <v>32</v>
      </c>
      <c r="FK195">
        <v>0.3</v>
      </c>
      <c r="FL195">
        <v>0.13</v>
      </c>
      <c r="FM195">
        <v>0.45228085</v>
      </c>
      <c r="FN195">
        <v>-0.0540268367729832</v>
      </c>
      <c r="FO195">
        <v>0.00528597420798664</v>
      </c>
      <c r="FP195">
        <v>1</v>
      </c>
      <c r="FQ195">
        <v>1</v>
      </c>
      <c r="FR195">
        <v>1</v>
      </c>
      <c r="FS195" t="s">
        <v>410</v>
      </c>
      <c r="FT195">
        <v>2.97135</v>
      </c>
      <c r="FU195">
        <v>2.75383</v>
      </c>
      <c r="FV195">
        <v>0.200312</v>
      </c>
      <c r="FW195">
        <v>0.203779</v>
      </c>
      <c r="FX195">
        <v>0.119827</v>
      </c>
      <c r="FY195">
        <v>0.119714</v>
      </c>
      <c r="FZ195">
        <v>31046.6</v>
      </c>
      <c r="GA195">
        <v>33664.4</v>
      </c>
      <c r="GB195">
        <v>35192.1</v>
      </c>
      <c r="GC195">
        <v>38355.6</v>
      </c>
      <c r="GD195">
        <v>43893.3</v>
      </c>
      <c r="GE195">
        <v>48756.1</v>
      </c>
      <c r="GF195">
        <v>54987</v>
      </c>
      <c r="GG195">
        <v>61509.2</v>
      </c>
      <c r="GH195">
        <v>1.9605</v>
      </c>
      <c r="GI195">
        <v>1.8172</v>
      </c>
      <c r="GJ195">
        <v>0.186965</v>
      </c>
      <c r="GK195">
        <v>0</v>
      </c>
      <c r="GL195">
        <v>31.9699</v>
      </c>
      <c r="GM195">
        <v>999.9</v>
      </c>
      <c r="GN195">
        <v>53.833</v>
      </c>
      <c r="GO195">
        <v>32.78</v>
      </c>
      <c r="GP195">
        <v>29.5791</v>
      </c>
      <c r="GQ195">
        <v>60.3202</v>
      </c>
      <c r="GR195">
        <v>47.472</v>
      </c>
      <c r="GS195">
        <v>1</v>
      </c>
      <c r="GT195">
        <v>0.106939</v>
      </c>
      <c r="GU195">
        <v>-2.2356</v>
      </c>
      <c r="GV195">
        <v>20.1013</v>
      </c>
      <c r="GW195">
        <v>5.19692</v>
      </c>
      <c r="GX195">
        <v>12.004</v>
      </c>
      <c r="GY195">
        <v>4.97545</v>
      </c>
      <c r="GZ195">
        <v>3.2939</v>
      </c>
      <c r="HA195">
        <v>9999</v>
      </c>
      <c r="HB195">
        <v>9999</v>
      </c>
      <c r="HC195">
        <v>9999</v>
      </c>
      <c r="HD195">
        <v>999.9</v>
      </c>
      <c r="HE195">
        <v>1.86356</v>
      </c>
      <c r="HF195">
        <v>1.86844</v>
      </c>
      <c r="HG195">
        <v>1.86821</v>
      </c>
      <c r="HH195">
        <v>1.86935</v>
      </c>
      <c r="HI195">
        <v>1.87012</v>
      </c>
      <c r="HJ195">
        <v>1.86619</v>
      </c>
      <c r="HK195">
        <v>1.86722</v>
      </c>
      <c r="HL195">
        <v>1.86859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11.89</v>
      </c>
      <c r="IA195">
        <v>0.6616</v>
      </c>
      <c r="IB195">
        <v>4.00718980108695</v>
      </c>
      <c r="IC195">
        <v>0.0057595372652325</v>
      </c>
      <c r="ID195">
        <v>9.86007892650461e-07</v>
      </c>
      <c r="IE195">
        <v>-6.54605500343952e-10</v>
      </c>
      <c r="IF195">
        <v>0.661683471666172</v>
      </c>
      <c r="IG195">
        <v>0</v>
      </c>
      <c r="IH195">
        <v>0</v>
      </c>
      <c r="II195">
        <v>0</v>
      </c>
      <c r="IJ195">
        <v>-3</v>
      </c>
      <c r="IK195">
        <v>1614</v>
      </c>
      <c r="IL195">
        <v>1</v>
      </c>
      <c r="IM195">
        <v>27</v>
      </c>
      <c r="IN195">
        <v>144</v>
      </c>
      <c r="IO195">
        <v>144.1</v>
      </c>
      <c r="IP195">
        <v>2.70996</v>
      </c>
      <c r="IQ195">
        <v>2.60498</v>
      </c>
      <c r="IR195">
        <v>1.54785</v>
      </c>
      <c r="IS195">
        <v>2.30225</v>
      </c>
      <c r="IT195">
        <v>1.34644</v>
      </c>
      <c r="IU195">
        <v>2.4231</v>
      </c>
      <c r="IV195">
        <v>38.5014</v>
      </c>
      <c r="IW195">
        <v>24.0262</v>
      </c>
      <c r="IX195">
        <v>18</v>
      </c>
      <c r="IY195">
        <v>501.916</v>
      </c>
      <c r="IZ195">
        <v>408.75</v>
      </c>
      <c r="JA195">
        <v>34.29</v>
      </c>
      <c r="JB195">
        <v>28.783</v>
      </c>
      <c r="JC195">
        <v>29.9997</v>
      </c>
      <c r="JD195">
        <v>28.6248</v>
      </c>
      <c r="JE195">
        <v>28.5494</v>
      </c>
      <c r="JF195">
        <v>54.2739</v>
      </c>
      <c r="JG195">
        <v>0</v>
      </c>
      <c r="JH195">
        <v>100</v>
      </c>
      <c r="JI195">
        <v>34.2918</v>
      </c>
      <c r="JJ195">
        <v>1388.41</v>
      </c>
      <c r="JK195">
        <v>30.6832</v>
      </c>
      <c r="JL195">
        <v>102.02</v>
      </c>
      <c r="JM195">
        <v>102.391</v>
      </c>
    </row>
    <row r="196" spans="1:273">
      <c r="A196">
        <v>180</v>
      </c>
      <c r="B196">
        <v>1510790369</v>
      </c>
      <c r="C196">
        <v>1648.40000009537</v>
      </c>
      <c r="D196" t="s">
        <v>771</v>
      </c>
      <c r="E196" t="s">
        <v>772</v>
      </c>
      <c r="F196">
        <v>5</v>
      </c>
      <c r="G196" t="s">
        <v>405</v>
      </c>
      <c r="H196" t="s">
        <v>406</v>
      </c>
      <c r="I196">
        <v>1510790361.51852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1421.07991192423</v>
      </c>
      <c r="AK196">
        <v>1401.05042424242</v>
      </c>
      <c r="AL196">
        <v>3.52050556077684</v>
      </c>
      <c r="AM196">
        <v>64.1108677016949</v>
      </c>
      <c r="AN196">
        <f>(AP196 - AO196 + DI196*1E3/(8.314*(DK196+273.15)) * AR196/DH196 * AQ196) * DH196/(100*CV196) * 1000/(1000 - AP196)</f>
        <v>0</v>
      </c>
      <c r="AO196">
        <v>29.3998511041211</v>
      </c>
      <c r="AP196">
        <v>29.8364757575758</v>
      </c>
      <c r="AQ196">
        <v>-1.38108110641822e-05</v>
      </c>
      <c r="AR196">
        <v>117.015588663011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2.7</v>
      </c>
      <c r="CW196">
        <v>0.5</v>
      </c>
      <c r="CX196" t="s">
        <v>408</v>
      </c>
      <c r="CY196">
        <v>2</v>
      </c>
      <c r="CZ196" t="b">
        <v>1</v>
      </c>
      <c r="DA196">
        <v>1510790361.51852</v>
      </c>
      <c r="DB196">
        <v>1335.64962962963</v>
      </c>
      <c r="DC196">
        <v>1362.94222222222</v>
      </c>
      <c r="DD196">
        <v>29.8427185185185</v>
      </c>
      <c r="DE196">
        <v>29.3982407407407</v>
      </c>
      <c r="DF196">
        <v>1323.80851851852</v>
      </c>
      <c r="DG196">
        <v>29.1810259259259</v>
      </c>
      <c r="DH196">
        <v>500.087703703704</v>
      </c>
      <c r="DI196">
        <v>90.8249814814815</v>
      </c>
      <c r="DJ196">
        <v>0.10001937037037</v>
      </c>
      <c r="DK196">
        <v>34.0993148148148</v>
      </c>
      <c r="DL196">
        <v>34.9933777777778</v>
      </c>
      <c r="DM196">
        <v>999.9</v>
      </c>
      <c r="DN196">
        <v>0</v>
      </c>
      <c r="DO196">
        <v>0</v>
      </c>
      <c r="DP196">
        <v>9995.50888888889</v>
      </c>
      <c r="DQ196">
        <v>0</v>
      </c>
      <c r="DR196">
        <v>3.30984</v>
      </c>
      <c r="DS196">
        <v>-27.293362962963</v>
      </c>
      <c r="DT196">
        <v>1376.73481481481</v>
      </c>
      <c r="DU196">
        <v>1404.22444444444</v>
      </c>
      <c r="DV196">
        <v>0.444467777777778</v>
      </c>
      <c r="DW196">
        <v>1362.94222222222</v>
      </c>
      <c r="DX196">
        <v>29.3982407407407</v>
      </c>
      <c r="DY196">
        <v>2.71046481481482</v>
      </c>
      <c r="DZ196">
        <v>2.67009555555556</v>
      </c>
      <c r="EA196">
        <v>22.3487</v>
      </c>
      <c r="EB196">
        <v>22.1022222222222</v>
      </c>
      <c r="EC196">
        <v>1999.98777777778</v>
      </c>
      <c r="ED196">
        <v>0.979993888888889</v>
      </c>
      <c r="EE196">
        <v>0.0200063814814815</v>
      </c>
      <c r="EF196">
        <v>0</v>
      </c>
      <c r="EG196">
        <v>2.28740740740741</v>
      </c>
      <c r="EH196">
        <v>0</v>
      </c>
      <c r="EI196">
        <v>5675.29888888889</v>
      </c>
      <c r="EJ196">
        <v>17300.0074074074</v>
      </c>
      <c r="EK196">
        <v>40.0528148148148</v>
      </c>
      <c r="EL196">
        <v>40.125</v>
      </c>
      <c r="EM196">
        <v>39.625</v>
      </c>
      <c r="EN196">
        <v>38.9393333333333</v>
      </c>
      <c r="EO196">
        <v>39.8213333333333</v>
      </c>
      <c r="EP196">
        <v>1959.97703703704</v>
      </c>
      <c r="EQ196">
        <v>40.0107407407407</v>
      </c>
      <c r="ER196">
        <v>0</v>
      </c>
      <c r="ES196">
        <v>1678813972.4</v>
      </c>
      <c r="ET196">
        <v>0</v>
      </c>
      <c r="EU196">
        <v>2.281032</v>
      </c>
      <c r="EV196">
        <v>-0.0285923154592623</v>
      </c>
      <c r="EW196">
        <v>-1.91307690248319</v>
      </c>
      <c r="EX196">
        <v>5675.2808</v>
      </c>
      <c r="EY196">
        <v>15</v>
      </c>
      <c r="EZ196">
        <v>0</v>
      </c>
      <c r="FA196" t="s">
        <v>409</v>
      </c>
      <c r="FB196">
        <v>1510781724.6</v>
      </c>
      <c r="FC196">
        <v>1510781718.6</v>
      </c>
      <c r="FD196">
        <v>0</v>
      </c>
      <c r="FE196">
        <v>0.193</v>
      </c>
      <c r="FF196">
        <v>0.167</v>
      </c>
      <c r="FG196">
        <v>6.707</v>
      </c>
      <c r="FH196">
        <v>0.869</v>
      </c>
      <c r="FI196">
        <v>420</v>
      </c>
      <c r="FJ196">
        <v>32</v>
      </c>
      <c r="FK196">
        <v>0.3</v>
      </c>
      <c r="FL196">
        <v>0.13</v>
      </c>
      <c r="FM196">
        <v>0.44851495</v>
      </c>
      <c r="FN196">
        <v>-0.0639419212007513</v>
      </c>
      <c r="FO196">
        <v>0.00618829120173736</v>
      </c>
      <c r="FP196">
        <v>1</v>
      </c>
      <c r="FQ196">
        <v>1</v>
      </c>
      <c r="FR196">
        <v>1</v>
      </c>
      <c r="FS196" t="s">
        <v>410</v>
      </c>
      <c r="FT196">
        <v>2.9714</v>
      </c>
      <c r="FU196">
        <v>2.75369</v>
      </c>
      <c r="FV196">
        <v>0.201858</v>
      </c>
      <c r="FW196">
        <v>0.205221</v>
      </c>
      <c r="FX196">
        <v>0.119811</v>
      </c>
      <c r="FY196">
        <v>0.119717</v>
      </c>
      <c r="FZ196">
        <v>30986.8</v>
      </c>
      <c r="GA196">
        <v>33603.9</v>
      </c>
      <c r="GB196">
        <v>35192.3</v>
      </c>
      <c r="GC196">
        <v>38356.1</v>
      </c>
      <c r="GD196">
        <v>43894.2</v>
      </c>
      <c r="GE196">
        <v>48756.6</v>
      </c>
      <c r="GF196">
        <v>54987.1</v>
      </c>
      <c r="GG196">
        <v>61510</v>
      </c>
      <c r="GH196">
        <v>1.96035</v>
      </c>
      <c r="GI196">
        <v>1.81755</v>
      </c>
      <c r="GJ196">
        <v>0.187196</v>
      </c>
      <c r="GK196">
        <v>0</v>
      </c>
      <c r="GL196">
        <v>31.9663</v>
      </c>
      <c r="GM196">
        <v>999.9</v>
      </c>
      <c r="GN196">
        <v>53.833</v>
      </c>
      <c r="GO196">
        <v>32.791</v>
      </c>
      <c r="GP196">
        <v>29.5963</v>
      </c>
      <c r="GQ196">
        <v>60.5702</v>
      </c>
      <c r="GR196">
        <v>47.9006</v>
      </c>
      <c r="GS196">
        <v>1</v>
      </c>
      <c r="GT196">
        <v>0.106532</v>
      </c>
      <c r="GU196">
        <v>-2.2302</v>
      </c>
      <c r="GV196">
        <v>20.1012</v>
      </c>
      <c r="GW196">
        <v>5.19543</v>
      </c>
      <c r="GX196">
        <v>12.0041</v>
      </c>
      <c r="GY196">
        <v>4.97505</v>
      </c>
      <c r="GZ196">
        <v>3.29378</v>
      </c>
      <c r="HA196">
        <v>9999</v>
      </c>
      <c r="HB196">
        <v>9999</v>
      </c>
      <c r="HC196">
        <v>9999</v>
      </c>
      <c r="HD196">
        <v>999.9</v>
      </c>
      <c r="HE196">
        <v>1.86356</v>
      </c>
      <c r="HF196">
        <v>1.86844</v>
      </c>
      <c r="HG196">
        <v>1.86821</v>
      </c>
      <c r="HH196">
        <v>1.86935</v>
      </c>
      <c r="HI196">
        <v>1.87012</v>
      </c>
      <c r="HJ196">
        <v>1.86617</v>
      </c>
      <c r="HK196">
        <v>1.86724</v>
      </c>
      <c r="HL196">
        <v>1.86859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11.97</v>
      </c>
      <c r="IA196">
        <v>0.6617</v>
      </c>
      <c r="IB196">
        <v>4.00718980108695</v>
      </c>
      <c r="IC196">
        <v>0.0057595372652325</v>
      </c>
      <c r="ID196">
        <v>9.86007892650461e-07</v>
      </c>
      <c r="IE196">
        <v>-6.54605500343952e-10</v>
      </c>
      <c r="IF196">
        <v>0.661683471666172</v>
      </c>
      <c r="IG196">
        <v>0</v>
      </c>
      <c r="IH196">
        <v>0</v>
      </c>
      <c r="II196">
        <v>0</v>
      </c>
      <c r="IJ196">
        <v>-3</v>
      </c>
      <c r="IK196">
        <v>1614</v>
      </c>
      <c r="IL196">
        <v>1</v>
      </c>
      <c r="IM196">
        <v>27</v>
      </c>
      <c r="IN196">
        <v>144.1</v>
      </c>
      <c r="IO196">
        <v>144.2</v>
      </c>
      <c r="IP196">
        <v>2.73926</v>
      </c>
      <c r="IQ196">
        <v>2.60376</v>
      </c>
      <c r="IR196">
        <v>1.54785</v>
      </c>
      <c r="IS196">
        <v>2.30225</v>
      </c>
      <c r="IT196">
        <v>1.34644</v>
      </c>
      <c r="IU196">
        <v>2.46826</v>
      </c>
      <c r="IV196">
        <v>38.5014</v>
      </c>
      <c r="IW196">
        <v>24.0262</v>
      </c>
      <c r="IX196">
        <v>18</v>
      </c>
      <c r="IY196">
        <v>501.781</v>
      </c>
      <c r="IZ196">
        <v>408.92</v>
      </c>
      <c r="JA196">
        <v>34.2948</v>
      </c>
      <c r="JB196">
        <v>28.7778</v>
      </c>
      <c r="JC196">
        <v>29.9997</v>
      </c>
      <c r="JD196">
        <v>28.6208</v>
      </c>
      <c r="JE196">
        <v>28.5454</v>
      </c>
      <c r="JF196">
        <v>54.8271</v>
      </c>
      <c r="JG196">
        <v>0</v>
      </c>
      <c r="JH196">
        <v>100</v>
      </c>
      <c r="JI196">
        <v>34.2951</v>
      </c>
      <c r="JJ196">
        <v>1408.54</v>
      </c>
      <c r="JK196">
        <v>30.6832</v>
      </c>
      <c r="JL196">
        <v>102.02</v>
      </c>
      <c r="JM196">
        <v>102.392</v>
      </c>
    </row>
    <row r="197" spans="1:273">
      <c r="A197">
        <v>181</v>
      </c>
      <c r="B197">
        <v>1510790374</v>
      </c>
      <c r="C197">
        <v>1653.40000009537</v>
      </c>
      <c r="D197" t="s">
        <v>773</v>
      </c>
      <c r="E197" t="s">
        <v>774</v>
      </c>
      <c r="F197">
        <v>5</v>
      </c>
      <c r="G197" t="s">
        <v>405</v>
      </c>
      <c r="H197" t="s">
        <v>406</v>
      </c>
      <c r="I197">
        <v>1510790366.23214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1437.77165207046</v>
      </c>
      <c r="AK197">
        <v>1418.18090909091</v>
      </c>
      <c r="AL197">
        <v>3.44346260069201</v>
      </c>
      <c r="AM197">
        <v>64.1108677016949</v>
      </c>
      <c r="AN197">
        <f>(AP197 - AO197 + DI197*1E3/(8.314*(DK197+273.15)) * AR197/DH197 * AQ197) * DH197/(100*CV197) * 1000/(1000 - AP197)</f>
        <v>0</v>
      </c>
      <c r="AO197">
        <v>29.3996486027342</v>
      </c>
      <c r="AP197">
        <v>29.8355072727273</v>
      </c>
      <c r="AQ197">
        <v>2.62946071875163e-07</v>
      </c>
      <c r="AR197">
        <v>117.015588663011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2.7</v>
      </c>
      <c r="CW197">
        <v>0.5</v>
      </c>
      <c r="CX197" t="s">
        <v>408</v>
      </c>
      <c r="CY197">
        <v>2</v>
      </c>
      <c r="CZ197" t="b">
        <v>1</v>
      </c>
      <c r="DA197">
        <v>1510790366.23214</v>
      </c>
      <c r="DB197">
        <v>1351.45071428571</v>
      </c>
      <c r="DC197">
        <v>1378.6725</v>
      </c>
      <c r="DD197">
        <v>29.8390607142857</v>
      </c>
      <c r="DE197">
        <v>29.3987642857143</v>
      </c>
      <c r="DF197">
        <v>1339.53285714286</v>
      </c>
      <c r="DG197">
        <v>29.1773642857143</v>
      </c>
      <c r="DH197">
        <v>500.099464285714</v>
      </c>
      <c r="DI197">
        <v>90.8236714285714</v>
      </c>
      <c r="DJ197">
        <v>0.0999604035714286</v>
      </c>
      <c r="DK197">
        <v>34.099975</v>
      </c>
      <c r="DL197">
        <v>34.9954392857143</v>
      </c>
      <c r="DM197">
        <v>999.9</v>
      </c>
      <c r="DN197">
        <v>0</v>
      </c>
      <c r="DO197">
        <v>0</v>
      </c>
      <c r="DP197">
        <v>9997.07892857143</v>
      </c>
      <c r="DQ197">
        <v>0</v>
      </c>
      <c r="DR197">
        <v>3.31028357142857</v>
      </c>
      <c r="DS197">
        <v>-27.222975</v>
      </c>
      <c r="DT197">
        <v>1393.01642857143</v>
      </c>
      <c r="DU197">
        <v>1420.4325</v>
      </c>
      <c r="DV197">
        <v>0.440284035714286</v>
      </c>
      <c r="DW197">
        <v>1378.6725</v>
      </c>
      <c r="DX197">
        <v>29.3987642857143</v>
      </c>
      <c r="DY197">
        <v>2.71009285714286</v>
      </c>
      <c r="DZ197">
        <v>2.67010392857143</v>
      </c>
      <c r="EA197">
        <v>22.3464464285714</v>
      </c>
      <c r="EB197">
        <v>22.102275</v>
      </c>
      <c r="EC197">
        <v>1999.97607142857</v>
      </c>
      <c r="ED197">
        <v>0.979993857142857</v>
      </c>
      <c r="EE197">
        <v>0.0200064142857143</v>
      </c>
      <c r="EF197">
        <v>0</v>
      </c>
      <c r="EG197">
        <v>2.29978571428571</v>
      </c>
      <c r="EH197">
        <v>0</v>
      </c>
      <c r="EI197">
        <v>5674.96285714286</v>
      </c>
      <c r="EJ197">
        <v>17299.8964285714</v>
      </c>
      <c r="EK197">
        <v>40.0420714285714</v>
      </c>
      <c r="EL197">
        <v>40.125</v>
      </c>
      <c r="EM197">
        <v>39.625</v>
      </c>
      <c r="EN197">
        <v>38.937</v>
      </c>
      <c r="EO197">
        <v>39.8165</v>
      </c>
      <c r="EP197">
        <v>1959.96571428571</v>
      </c>
      <c r="EQ197">
        <v>40.0103571428571</v>
      </c>
      <c r="ER197">
        <v>0</v>
      </c>
      <c r="ES197">
        <v>1678813977.2</v>
      </c>
      <c r="ET197">
        <v>0</v>
      </c>
      <c r="EU197">
        <v>2.281496</v>
      </c>
      <c r="EV197">
        <v>-0.193338468930655</v>
      </c>
      <c r="EW197">
        <v>-6.17538458291128</v>
      </c>
      <c r="EX197">
        <v>5675.0092</v>
      </c>
      <c r="EY197">
        <v>15</v>
      </c>
      <c r="EZ197">
        <v>0</v>
      </c>
      <c r="FA197" t="s">
        <v>409</v>
      </c>
      <c r="FB197">
        <v>1510781724.6</v>
      </c>
      <c r="FC197">
        <v>1510781718.6</v>
      </c>
      <c r="FD197">
        <v>0</v>
      </c>
      <c r="FE197">
        <v>0.193</v>
      </c>
      <c r="FF197">
        <v>0.167</v>
      </c>
      <c r="FG197">
        <v>6.707</v>
      </c>
      <c r="FH197">
        <v>0.869</v>
      </c>
      <c r="FI197">
        <v>420</v>
      </c>
      <c r="FJ197">
        <v>32</v>
      </c>
      <c r="FK197">
        <v>0.3</v>
      </c>
      <c r="FL197">
        <v>0.13</v>
      </c>
      <c r="FM197">
        <v>0.443423775</v>
      </c>
      <c r="FN197">
        <v>-0.0581840262664173</v>
      </c>
      <c r="FO197">
        <v>0.00565321643618701</v>
      </c>
      <c r="FP197">
        <v>1</v>
      </c>
      <c r="FQ197">
        <v>1</v>
      </c>
      <c r="FR197">
        <v>1</v>
      </c>
      <c r="FS197" t="s">
        <v>410</v>
      </c>
      <c r="FT197">
        <v>2.97151</v>
      </c>
      <c r="FU197">
        <v>2.75359</v>
      </c>
      <c r="FV197">
        <v>0.203353</v>
      </c>
      <c r="FW197">
        <v>0.206721</v>
      </c>
      <c r="FX197">
        <v>0.119805</v>
      </c>
      <c r="FY197">
        <v>0.119711</v>
      </c>
      <c r="FZ197">
        <v>30929</v>
      </c>
      <c r="GA197">
        <v>33541.1</v>
      </c>
      <c r="GB197">
        <v>35192.5</v>
      </c>
      <c r="GC197">
        <v>38356.8</v>
      </c>
      <c r="GD197">
        <v>43894.8</v>
      </c>
      <c r="GE197">
        <v>48757.7</v>
      </c>
      <c r="GF197">
        <v>54987.3</v>
      </c>
      <c r="GG197">
        <v>61511</v>
      </c>
      <c r="GH197">
        <v>1.96035</v>
      </c>
      <c r="GI197">
        <v>1.8174</v>
      </c>
      <c r="GJ197">
        <v>0.187822</v>
      </c>
      <c r="GK197">
        <v>0</v>
      </c>
      <c r="GL197">
        <v>31.963</v>
      </c>
      <c r="GM197">
        <v>999.9</v>
      </c>
      <c r="GN197">
        <v>53.833</v>
      </c>
      <c r="GO197">
        <v>32.78</v>
      </c>
      <c r="GP197">
        <v>29.5753</v>
      </c>
      <c r="GQ197">
        <v>60.3402</v>
      </c>
      <c r="GR197">
        <v>48.0008</v>
      </c>
      <c r="GS197">
        <v>1</v>
      </c>
      <c r="GT197">
        <v>0.105948</v>
      </c>
      <c r="GU197">
        <v>-2.23559</v>
      </c>
      <c r="GV197">
        <v>20.1011</v>
      </c>
      <c r="GW197">
        <v>5.19423</v>
      </c>
      <c r="GX197">
        <v>12.0043</v>
      </c>
      <c r="GY197">
        <v>4.9744</v>
      </c>
      <c r="GZ197">
        <v>3.2935</v>
      </c>
      <c r="HA197">
        <v>9999</v>
      </c>
      <c r="HB197">
        <v>9999</v>
      </c>
      <c r="HC197">
        <v>9999</v>
      </c>
      <c r="HD197">
        <v>999.9</v>
      </c>
      <c r="HE197">
        <v>1.86356</v>
      </c>
      <c r="HF197">
        <v>1.86844</v>
      </c>
      <c r="HG197">
        <v>1.86823</v>
      </c>
      <c r="HH197">
        <v>1.86934</v>
      </c>
      <c r="HI197">
        <v>1.87012</v>
      </c>
      <c r="HJ197">
        <v>1.86618</v>
      </c>
      <c r="HK197">
        <v>1.86722</v>
      </c>
      <c r="HL197">
        <v>1.86859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12.04</v>
      </c>
      <c r="IA197">
        <v>0.6617</v>
      </c>
      <c r="IB197">
        <v>4.00718980108695</v>
      </c>
      <c r="IC197">
        <v>0.0057595372652325</v>
      </c>
      <c r="ID197">
        <v>9.86007892650461e-07</v>
      </c>
      <c r="IE197">
        <v>-6.54605500343952e-10</v>
      </c>
      <c r="IF197">
        <v>0.661683471666172</v>
      </c>
      <c r="IG197">
        <v>0</v>
      </c>
      <c r="IH197">
        <v>0</v>
      </c>
      <c r="II197">
        <v>0</v>
      </c>
      <c r="IJ197">
        <v>-3</v>
      </c>
      <c r="IK197">
        <v>1614</v>
      </c>
      <c r="IL197">
        <v>1</v>
      </c>
      <c r="IM197">
        <v>27</v>
      </c>
      <c r="IN197">
        <v>144.2</v>
      </c>
      <c r="IO197">
        <v>144.3</v>
      </c>
      <c r="IP197">
        <v>2.76367</v>
      </c>
      <c r="IQ197">
        <v>2.60986</v>
      </c>
      <c r="IR197">
        <v>1.54785</v>
      </c>
      <c r="IS197">
        <v>2.30225</v>
      </c>
      <c r="IT197">
        <v>1.34644</v>
      </c>
      <c r="IU197">
        <v>2.43652</v>
      </c>
      <c r="IV197">
        <v>38.5014</v>
      </c>
      <c r="IW197">
        <v>24.0262</v>
      </c>
      <c r="IX197">
        <v>18</v>
      </c>
      <c r="IY197">
        <v>501.745</v>
      </c>
      <c r="IZ197">
        <v>408.806</v>
      </c>
      <c r="JA197">
        <v>34.2983</v>
      </c>
      <c r="JB197">
        <v>28.7721</v>
      </c>
      <c r="JC197">
        <v>29.9996</v>
      </c>
      <c r="JD197">
        <v>28.6167</v>
      </c>
      <c r="JE197">
        <v>28.5413</v>
      </c>
      <c r="JF197">
        <v>55.2908</v>
      </c>
      <c r="JG197">
        <v>0</v>
      </c>
      <c r="JH197">
        <v>100</v>
      </c>
      <c r="JI197">
        <v>34.2996</v>
      </c>
      <c r="JJ197">
        <v>1421.96</v>
      </c>
      <c r="JK197">
        <v>30.6832</v>
      </c>
      <c r="JL197">
        <v>102.021</v>
      </c>
      <c r="JM197">
        <v>102.394</v>
      </c>
    </row>
    <row r="198" spans="1:273">
      <c r="A198">
        <v>182</v>
      </c>
      <c r="B198">
        <v>1510790379</v>
      </c>
      <c r="C198">
        <v>1658.40000009537</v>
      </c>
      <c r="D198" t="s">
        <v>775</v>
      </c>
      <c r="E198" t="s">
        <v>776</v>
      </c>
      <c r="F198">
        <v>5</v>
      </c>
      <c r="G198" t="s">
        <v>405</v>
      </c>
      <c r="H198" t="s">
        <v>406</v>
      </c>
      <c r="I198">
        <v>1510790371.5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1454.56005396124</v>
      </c>
      <c r="AK198">
        <v>1435.1996969697</v>
      </c>
      <c r="AL198">
        <v>3.3860751272354</v>
      </c>
      <c r="AM198">
        <v>64.1108677016949</v>
      </c>
      <c r="AN198">
        <f>(AP198 - AO198 + DI198*1E3/(8.314*(DK198+273.15)) * AR198/DH198 * AQ198) * DH198/(100*CV198) * 1000/(1000 - AP198)</f>
        <v>0</v>
      </c>
      <c r="AO198">
        <v>29.3944535963187</v>
      </c>
      <c r="AP198">
        <v>29.8283157575758</v>
      </c>
      <c r="AQ198">
        <v>-1.70844203284043e-05</v>
      </c>
      <c r="AR198">
        <v>117.015588663011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2.7</v>
      </c>
      <c r="CW198">
        <v>0.5</v>
      </c>
      <c r="CX198" t="s">
        <v>408</v>
      </c>
      <c r="CY198">
        <v>2</v>
      </c>
      <c r="CZ198" t="b">
        <v>1</v>
      </c>
      <c r="DA198">
        <v>1510790371.5</v>
      </c>
      <c r="DB198">
        <v>1369.14444444444</v>
      </c>
      <c r="DC198">
        <v>1396.22333333333</v>
      </c>
      <c r="DD198">
        <v>29.8348851851852</v>
      </c>
      <c r="DE198">
        <v>29.3982925925926</v>
      </c>
      <c r="DF198">
        <v>1357.14148148148</v>
      </c>
      <c r="DG198">
        <v>29.1731925925926</v>
      </c>
      <c r="DH198">
        <v>500.123222222222</v>
      </c>
      <c r="DI198">
        <v>90.8229185185185</v>
      </c>
      <c r="DJ198">
        <v>0.0999373</v>
      </c>
      <c r="DK198">
        <v>34.1007666666667</v>
      </c>
      <c r="DL198">
        <v>34.9982</v>
      </c>
      <c r="DM198">
        <v>999.9</v>
      </c>
      <c r="DN198">
        <v>0</v>
      </c>
      <c r="DO198">
        <v>0</v>
      </c>
      <c r="DP198">
        <v>9984.00666666667</v>
      </c>
      <c r="DQ198">
        <v>0</v>
      </c>
      <c r="DR198">
        <v>3.31591888888889</v>
      </c>
      <c r="DS198">
        <v>-27.0796407407407</v>
      </c>
      <c r="DT198">
        <v>1411.24814814815</v>
      </c>
      <c r="DU198">
        <v>1438.51407407407</v>
      </c>
      <c r="DV198">
        <v>0.436588074074074</v>
      </c>
      <c r="DW198">
        <v>1396.22333333333</v>
      </c>
      <c r="DX198">
        <v>29.3982925925926</v>
      </c>
      <c r="DY198">
        <v>2.70969111111111</v>
      </c>
      <c r="DZ198">
        <v>2.67003814814815</v>
      </c>
      <c r="EA198">
        <v>22.344</v>
      </c>
      <c r="EB198">
        <v>22.1018703703704</v>
      </c>
      <c r="EC198">
        <v>1999.98407407407</v>
      </c>
      <c r="ED198">
        <v>0.979993888888889</v>
      </c>
      <c r="EE198">
        <v>0.0200063814814815</v>
      </c>
      <c r="EF198">
        <v>0</v>
      </c>
      <c r="EG198">
        <v>2.2924037037037</v>
      </c>
      <c r="EH198">
        <v>0</v>
      </c>
      <c r="EI198">
        <v>5674.61555555556</v>
      </c>
      <c r="EJ198">
        <v>17299.9777777778</v>
      </c>
      <c r="EK198">
        <v>40.0252592592593</v>
      </c>
      <c r="EL198">
        <v>40.125</v>
      </c>
      <c r="EM198">
        <v>39.611</v>
      </c>
      <c r="EN198">
        <v>38.937</v>
      </c>
      <c r="EO198">
        <v>39.812</v>
      </c>
      <c r="EP198">
        <v>1959.9737037037</v>
      </c>
      <c r="EQ198">
        <v>40.0103703703704</v>
      </c>
      <c r="ER198">
        <v>0</v>
      </c>
      <c r="ES198">
        <v>1678813982</v>
      </c>
      <c r="ET198">
        <v>0</v>
      </c>
      <c r="EU198">
        <v>2.276828</v>
      </c>
      <c r="EV198">
        <v>-1.20266154404402</v>
      </c>
      <c r="EW198">
        <v>-3.88153845527294</v>
      </c>
      <c r="EX198">
        <v>5674.6672</v>
      </c>
      <c r="EY198">
        <v>15</v>
      </c>
      <c r="EZ198">
        <v>0</v>
      </c>
      <c r="FA198" t="s">
        <v>409</v>
      </c>
      <c r="FB198">
        <v>1510781724.6</v>
      </c>
      <c r="FC198">
        <v>1510781718.6</v>
      </c>
      <c r="FD198">
        <v>0</v>
      </c>
      <c r="FE198">
        <v>0.193</v>
      </c>
      <c r="FF198">
        <v>0.167</v>
      </c>
      <c r="FG198">
        <v>6.707</v>
      </c>
      <c r="FH198">
        <v>0.869</v>
      </c>
      <c r="FI198">
        <v>420</v>
      </c>
      <c r="FJ198">
        <v>32</v>
      </c>
      <c r="FK198">
        <v>0.3</v>
      </c>
      <c r="FL198">
        <v>0.13</v>
      </c>
      <c r="FM198">
        <v>0.438931875</v>
      </c>
      <c r="FN198">
        <v>-0.0411348630394006</v>
      </c>
      <c r="FO198">
        <v>0.00423166611506331</v>
      </c>
      <c r="FP198">
        <v>1</v>
      </c>
      <c r="FQ198">
        <v>1</v>
      </c>
      <c r="FR198">
        <v>1</v>
      </c>
      <c r="FS198" t="s">
        <v>410</v>
      </c>
      <c r="FT198">
        <v>2.97127</v>
      </c>
      <c r="FU198">
        <v>2.75352</v>
      </c>
      <c r="FV198">
        <v>0.204834</v>
      </c>
      <c r="FW198">
        <v>0.208131</v>
      </c>
      <c r="FX198">
        <v>0.119789</v>
      </c>
      <c r="FY198">
        <v>0.119699</v>
      </c>
      <c r="FZ198">
        <v>30872</v>
      </c>
      <c r="GA198">
        <v>33482</v>
      </c>
      <c r="GB198">
        <v>35193.1</v>
      </c>
      <c r="GC198">
        <v>38357.4</v>
      </c>
      <c r="GD198">
        <v>43896.3</v>
      </c>
      <c r="GE198">
        <v>48758.9</v>
      </c>
      <c r="GF198">
        <v>54988.2</v>
      </c>
      <c r="GG198">
        <v>61511.6</v>
      </c>
      <c r="GH198">
        <v>1.96068</v>
      </c>
      <c r="GI198">
        <v>1.81758</v>
      </c>
      <c r="GJ198">
        <v>0.187866</v>
      </c>
      <c r="GK198">
        <v>0</v>
      </c>
      <c r="GL198">
        <v>31.961</v>
      </c>
      <c r="GM198">
        <v>999.9</v>
      </c>
      <c r="GN198">
        <v>53.833</v>
      </c>
      <c r="GO198">
        <v>32.791</v>
      </c>
      <c r="GP198">
        <v>29.5961</v>
      </c>
      <c r="GQ198">
        <v>59.8402</v>
      </c>
      <c r="GR198">
        <v>48.0088</v>
      </c>
      <c r="GS198">
        <v>1</v>
      </c>
      <c r="GT198">
        <v>0.105407</v>
      </c>
      <c r="GU198">
        <v>-1.96777</v>
      </c>
      <c r="GV198">
        <v>20.1046</v>
      </c>
      <c r="GW198">
        <v>5.19468</v>
      </c>
      <c r="GX198">
        <v>12.0043</v>
      </c>
      <c r="GY198">
        <v>4.97525</v>
      </c>
      <c r="GZ198">
        <v>3.29395</v>
      </c>
      <c r="HA198">
        <v>9999</v>
      </c>
      <c r="HB198">
        <v>9999</v>
      </c>
      <c r="HC198">
        <v>9999</v>
      </c>
      <c r="HD198">
        <v>999.9</v>
      </c>
      <c r="HE198">
        <v>1.86356</v>
      </c>
      <c r="HF198">
        <v>1.86844</v>
      </c>
      <c r="HG198">
        <v>1.86823</v>
      </c>
      <c r="HH198">
        <v>1.86935</v>
      </c>
      <c r="HI198">
        <v>1.87012</v>
      </c>
      <c r="HJ198">
        <v>1.86618</v>
      </c>
      <c r="HK198">
        <v>1.86723</v>
      </c>
      <c r="HL198">
        <v>1.86859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12.12</v>
      </c>
      <c r="IA198">
        <v>0.6617</v>
      </c>
      <c r="IB198">
        <v>4.00718980108695</v>
      </c>
      <c r="IC198">
        <v>0.0057595372652325</v>
      </c>
      <c r="ID198">
        <v>9.86007892650461e-07</v>
      </c>
      <c r="IE198">
        <v>-6.54605500343952e-10</v>
      </c>
      <c r="IF198">
        <v>0.661683471666172</v>
      </c>
      <c r="IG198">
        <v>0</v>
      </c>
      <c r="IH198">
        <v>0</v>
      </c>
      <c r="II198">
        <v>0</v>
      </c>
      <c r="IJ198">
        <v>-3</v>
      </c>
      <c r="IK198">
        <v>1614</v>
      </c>
      <c r="IL198">
        <v>1</v>
      </c>
      <c r="IM198">
        <v>27</v>
      </c>
      <c r="IN198">
        <v>144.2</v>
      </c>
      <c r="IO198">
        <v>144.3</v>
      </c>
      <c r="IP198">
        <v>2.78687</v>
      </c>
      <c r="IQ198">
        <v>2.61719</v>
      </c>
      <c r="IR198">
        <v>1.54785</v>
      </c>
      <c r="IS198">
        <v>2.30103</v>
      </c>
      <c r="IT198">
        <v>1.34644</v>
      </c>
      <c r="IU198">
        <v>2.27661</v>
      </c>
      <c r="IV198">
        <v>38.5014</v>
      </c>
      <c r="IW198">
        <v>24.0175</v>
      </c>
      <c r="IX198">
        <v>18</v>
      </c>
      <c r="IY198">
        <v>501.925</v>
      </c>
      <c r="IZ198">
        <v>408.881</v>
      </c>
      <c r="JA198">
        <v>34.2797</v>
      </c>
      <c r="JB198">
        <v>28.7668</v>
      </c>
      <c r="JC198">
        <v>29.9995</v>
      </c>
      <c r="JD198">
        <v>28.6124</v>
      </c>
      <c r="JE198">
        <v>28.5378</v>
      </c>
      <c r="JF198">
        <v>55.7601</v>
      </c>
      <c r="JG198">
        <v>0</v>
      </c>
      <c r="JH198">
        <v>100</v>
      </c>
      <c r="JI198">
        <v>34.2335</v>
      </c>
      <c r="JJ198">
        <v>1442.09</v>
      </c>
      <c r="JK198">
        <v>30.6832</v>
      </c>
      <c r="JL198">
        <v>102.022</v>
      </c>
      <c r="JM198">
        <v>102.395</v>
      </c>
    </row>
    <row r="199" spans="1:273">
      <c r="A199">
        <v>183</v>
      </c>
      <c r="B199">
        <v>1510790384</v>
      </c>
      <c r="C199">
        <v>1663.40000009537</v>
      </c>
      <c r="D199" t="s">
        <v>777</v>
      </c>
      <c r="E199" t="s">
        <v>778</v>
      </c>
      <c r="F199">
        <v>5</v>
      </c>
      <c r="G199" t="s">
        <v>405</v>
      </c>
      <c r="H199" t="s">
        <v>406</v>
      </c>
      <c r="I199">
        <v>1510790376.21429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1471.48468610953</v>
      </c>
      <c r="AK199">
        <v>1452.10987878788</v>
      </c>
      <c r="AL199">
        <v>3.39989494746967</v>
      </c>
      <c r="AM199">
        <v>64.1108677016949</v>
      </c>
      <c r="AN199">
        <f>(AP199 - AO199 + DI199*1E3/(8.314*(DK199+273.15)) * AR199/DH199 * AQ199) * DH199/(100*CV199) * 1000/(1000 - AP199)</f>
        <v>0</v>
      </c>
      <c r="AO199">
        <v>29.3880204314271</v>
      </c>
      <c r="AP199">
        <v>29.8201678787879</v>
      </c>
      <c r="AQ199">
        <v>-2.44409508054047e-05</v>
      </c>
      <c r="AR199">
        <v>117.015588663011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2.7</v>
      </c>
      <c r="CW199">
        <v>0.5</v>
      </c>
      <c r="CX199" t="s">
        <v>408</v>
      </c>
      <c r="CY199">
        <v>2</v>
      </c>
      <c r="CZ199" t="b">
        <v>1</v>
      </c>
      <c r="DA199">
        <v>1510790376.21429</v>
      </c>
      <c r="DB199">
        <v>1384.78607142857</v>
      </c>
      <c r="DC199">
        <v>1411.64892857143</v>
      </c>
      <c r="DD199">
        <v>29.8302142857143</v>
      </c>
      <c r="DE199">
        <v>29.3949678571429</v>
      </c>
      <c r="DF199">
        <v>1372.70785714286</v>
      </c>
      <c r="DG199">
        <v>29.1685178571429</v>
      </c>
      <c r="DH199">
        <v>500.113285714286</v>
      </c>
      <c r="DI199">
        <v>90.8221785714286</v>
      </c>
      <c r="DJ199">
        <v>0.0999415857142857</v>
      </c>
      <c r="DK199">
        <v>34.0998357142857</v>
      </c>
      <c r="DL199">
        <v>35.0002107142857</v>
      </c>
      <c r="DM199">
        <v>999.9</v>
      </c>
      <c r="DN199">
        <v>0</v>
      </c>
      <c r="DO199">
        <v>0</v>
      </c>
      <c r="DP199">
        <v>9982.52392857143</v>
      </c>
      <c r="DQ199">
        <v>0</v>
      </c>
      <c r="DR199">
        <v>3.31673642857143</v>
      </c>
      <c r="DS199">
        <v>-26.8645107142857</v>
      </c>
      <c r="DT199">
        <v>1427.36357142857</v>
      </c>
      <c r="DU199">
        <v>1454.40178571429</v>
      </c>
      <c r="DV199">
        <v>0.435236892857143</v>
      </c>
      <c r="DW199">
        <v>1411.64892857143</v>
      </c>
      <c r="DX199">
        <v>29.3949678571429</v>
      </c>
      <c r="DY199">
        <v>2.70924392857143</v>
      </c>
      <c r="DZ199">
        <v>2.66971392857143</v>
      </c>
      <c r="EA199">
        <v>22.3412928571429</v>
      </c>
      <c r="EB199">
        <v>22.0998821428571</v>
      </c>
      <c r="EC199">
        <v>1999.96428571429</v>
      </c>
      <c r="ED199">
        <v>0.97999375</v>
      </c>
      <c r="EE199">
        <v>0.020006525</v>
      </c>
      <c r="EF199">
        <v>0</v>
      </c>
      <c r="EG199">
        <v>2.24826071428571</v>
      </c>
      <c r="EH199">
        <v>0</v>
      </c>
      <c r="EI199">
        <v>5674.16892857143</v>
      </c>
      <c r="EJ199">
        <v>17299.8071428571</v>
      </c>
      <c r="EK199">
        <v>40.0110714285714</v>
      </c>
      <c r="EL199">
        <v>40.1205</v>
      </c>
      <c r="EM199">
        <v>39.60025</v>
      </c>
      <c r="EN199">
        <v>38.937</v>
      </c>
      <c r="EO199">
        <v>39.812</v>
      </c>
      <c r="EP199">
        <v>1959.95428571429</v>
      </c>
      <c r="EQ199">
        <v>40.01</v>
      </c>
      <c r="ER199">
        <v>0</v>
      </c>
      <c r="ES199">
        <v>1678813987.4</v>
      </c>
      <c r="ET199">
        <v>0</v>
      </c>
      <c r="EU199">
        <v>2.25352692307692</v>
      </c>
      <c r="EV199">
        <v>0.0398871704538806</v>
      </c>
      <c r="EW199">
        <v>-4.61709400402604</v>
      </c>
      <c r="EX199">
        <v>5674.14807692308</v>
      </c>
      <c r="EY199">
        <v>15</v>
      </c>
      <c r="EZ199">
        <v>0</v>
      </c>
      <c r="FA199" t="s">
        <v>409</v>
      </c>
      <c r="FB199">
        <v>1510781724.6</v>
      </c>
      <c r="FC199">
        <v>1510781718.6</v>
      </c>
      <c r="FD199">
        <v>0</v>
      </c>
      <c r="FE199">
        <v>0.193</v>
      </c>
      <c r="FF199">
        <v>0.167</v>
      </c>
      <c r="FG199">
        <v>6.707</v>
      </c>
      <c r="FH199">
        <v>0.869</v>
      </c>
      <c r="FI199">
        <v>420</v>
      </c>
      <c r="FJ199">
        <v>32</v>
      </c>
      <c r="FK199">
        <v>0.3</v>
      </c>
      <c r="FL199">
        <v>0.13</v>
      </c>
      <c r="FM199">
        <v>0.4367309</v>
      </c>
      <c r="FN199">
        <v>-0.0213272420262675</v>
      </c>
      <c r="FO199">
        <v>0.00243191356548706</v>
      </c>
      <c r="FP199">
        <v>1</v>
      </c>
      <c r="FQ199">
        <v>1</v>
      </c>
      <c r="FR199">
        <v>1</v>
      </c>
      <c r="FS199" t="s">
        <v>410</v>
      </c>
      <c r="FT199">
        <v>2.97137</v>
      </c>
      <c r="FU199">
        <v>2.75375</v>
      </c>
      <c r="FV199">
        <v>0.206293</v>
      </c>
      <c r="FW199">
        <v>0.209602</v>
      </c>
      <c r="FX199">
        <v>0.119767</v>
      </c>
      <c r="FY199">
        <v>0.119686</v>
      </c>
      <c r="FZ199">
        <v>30815.7</v>
      </c>
      <c r="GA199">
        <v>33420.2</v>
      </c>
      <c r="GB199">
        <v>35193.5</v>
      </c>
      <c r="GC199">
        <v>38357.8</v>
      </c>
      <c r="GD199">
        <v>43898.1</v>
      </c>
      <c r="GE199">
        <v>48760.2</v>
      </c>
      <c r="GF199">
        <v>54989.1</v>
      </c>
      <c r="GG199">
        <v>61512.2</v>
      </c>
      <c r="GH199">
        <v>1.96052</v>
      </c>
      <c r="GI199">
        <v>1.81795</v>
      </c>
      <c r="GJ199">
        <v>0.187829</v>
      </c>
      <c r="GK199">
        <v>0</v>
      </c>
      <c r="GL199">
        <v>31.9596</v>
      </c>
      <c r="GM199">
        <v>999.9</v>
      </c>
      <c r="GN199">
        <v>53.809</v>
      </c>
      <c r="GO199">
        <v>32.78</v>
      </c>
      <c r="GP199">
        <v>29.5634</v>
      </c>
      <c r="GQ199">
        <v>59.9102</v>
      </c>
      <c r="GR199">
        <v>48.0208</v>
      </c>
      <c r="GS199">
        <v>1</v>
      </c>
      <c r="GT199">
        <v>0.104842</v>
      </c>
      <c r="GU199">
        <v>-2.10988</v>
      </c>
      <c r="GV199">
        <v>20.103</v>
      </c>
      <c r="GW199">
        <v>5.19453</v>
      </c>
      <c r="GX199">
        <v>12.0041</v>
      </c>
      <c r="GY199">
        <v>4.9751</v>
      </c>
      <c r="GZ199">
        <v>3.2938</v>
      </c>
      <c r="HA199">
        <v>9999</v>
      </c>
      <c r="HB199">
        <v>9999</v>
      </c>
      <c r="HC199">
        <v>9999</v>
      </c>
      <c r="HD199">
        <v>999.9</v>
      </c>
      <c r="HE199">
        <v>1.86357</v>
      </c>
      <c r="HF199">
        <v>1.86844</v>
      </c>
      <c r="HG199">
        <v>1.86823</v>
      </c>
      <c r="HH199">
        <v>1.86934</v>
      </c>
      <c r="HI199">
        <v>1.87012</v>
      </c>
      <c r="HJ199">
        <v>1.86618</v>
      </c>
      <c r="HK199">
        <v>1.86723</v>
      </c>
      <c r="HL199">
        <v>1.8686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12.19</v>
      </c>
      <c r="IA199">
        <v>0.6617</v>
      </c>
      <c r="IB199">
        <v>4.00718980108695</v>
      </c>
      <c r="IC199">
        <v>0.0057595372652325</v>
      </c>
      <c r="ID199">
        <v>9.86007892650461e-07</v>
      </c>
      <c r="IE199">
        <v>-6.54605500343952e-10</v>
      </c>
      <c r="IF199">
        <v>0.661683471666172</v>
      </c>
      <c r="IG199">
        <v>0</v>
      </c>
      <c r="IH199">
        <v>0</v>
      </c>
      <c r="II199">
        <v>0</v>
      </c>
      <c r="IJ199">
        <v>-3</v>
      </c>
      <c r="IK199">
        <v>1614</v>
      </c>
      <c r="IL199">
        <v>1</v>
      </c>
      <c r="IM199">
        <v>27</v>
      </c>
      <c r="IN199">
        <v>144.3</v>
      </c>
      <c r="IO199">
        <v>144.4</v>
      </c>
      <c r="IP199">
        <v>2.8125</v>
      </c>
      <c r="IQ199">
        <v>2.60132</v>
      </c>
      <c r="IR199">
        <v>1.54785</v>
      </c>
      <c r="IS199">
        <v>2.30225</v>
      </c>
      <c r="IT199">
        <v>1.34644</v>
      </c>
      <c r="IU199">
        <v>2.47314</v>
      </c>
      <c r="IV199">
        <v>38.5014</v>
      </c>
      <c r="IW199">
        <v>24.0262</v>
      </c>
      <c r="IX199">
        <v>18</v>
      </c>
      <c r="IY199">
        <v>501.785</v>
      </c>
      <c r="IZ199">
        <v>409.058</v>
      </c>
      <c r="JA199">
        <v>34.2258</v>
      </c>
      <c r="JB199">
        <v>28.7611</v>
      </c>
      <c r="JC199">
        <v>29.9996</v>
      </c>
      <c r="JD199">
        <v>28.6079</v>
      </c>
      <c r="JE199">
        <v>28.5327</v>
      </c>
      <c r="JF199">
        <v>56.3122</v>
      </c>
      <c r="JG199">
        <v>0</v>
      </c>
      <c r="JH199">
        <v>100</v>
      </c>
      <c r="JI199">
        <v>34.2311</v>
      </c>
      <c r="JJ199">
        <v>1455.76</v>
      </c>
      <c r="JK199">
        <v>30.6832</v>
      </c>
      <c r="JL199">
        <v>102.024</v>
      </c>
      <c r="JM199">
        <v>102.396</v>
      </c>
    </row>
    <row r="200" spans="1:273">
      <c r="A200">
        <v>184</v>
      </c>
      <c r="B200">
        <v>1510790389</v>
      </c>
      <c r="C200">
        <v>1668.40000009537</v>
      </c>
      <c r="D200" t="s">
        <v>779</v>
      </c>
      <c r="E200" t="s">
        <v>780</v>
      </c>
      <c r="F200">
        <v>5</v>
      </c>
      <c r="G200" t="s">
        <v>405</v>
      </c>
      <c r="H200" t="s">
        <v>406</v>
      </c>
      <c r="I200">
        <v>1510790381.5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1488.79304741704</v>
      </c>
      <c r="AK200">
        <v>1469.35448484848</v>
      </c>
      <c r="AL200">
        <v>3.45732442439297</v>
      </c>
      <c r="AM200">
        <v>64.1108677016949</v>
      </c>
      <c r="AN200">
        <f>(AP200 - AO200 + DI200*1E3/(8.314*(DK200+273.15)) * AR200/DH200 * AQ200) * DH200/(100*CV200) * 1000/(1000 - AP200)</f>
        <v>0</v>
      </c>
      <c r="AO200">
        <v>29.3863628919956</v>
      </c>
      <c r="AP200">
        <v>29.8126218181818</v>
      </c>
      <c r="AQ200">
        <v>-1.54659846393868e-05</v>
      </c>
      <c r="AR200">
        <v>117.015588663011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2.7</v>
      </c>
      <c r="CW200">
        <v>0.5</v>
      </c>
      <c r="CX200" t="s">
        <v>408</v>
      </c>
      <c r="CY200">
        <v>2</v>
      </c>
      <c r="CZ200" t="b">
        <v>1</v>
      </c>
      <c r="DA200">
        <v>1510790381.5</v>
      </c>
      <c r="DB200">
        <v>1402.28333333333</v>
      </c>
      <c r="DC200">
        <v>1429.08851851852</v>
      </c>
      <c r="DD200">
        <v>29.8233259259259</v>
      </c>
      <c r="DE200">
        <v>29.3906407407407</v>
      </c>
      <c r="DF200">
        <v>1390.12259259259</v>
      </c>
      <c r="DG200">
        <v>29.1616333333333</v>
      </c>
      <c r="DH200">
        <v>500.091814814815</v>
      </c>
      <c r="DI200">
        <v>90.822037037037</v>
      </c>
      <c r="DJ200">
        <v>0.0999583074074074</v>
      </c>
      <c r="DK200">
        <v>34.0971111111111</v>
      </c>
      <c r="DL200">
        <v>34.9988555555556</v>
      </c>
      <c r="DM200">
        <v>999.9</v>
      </c>
      <c r="DN200">
        <v>0</v>
      </c>
      <c r="DO200">
        <v>0</v>
      </c>
      <c r="DP200">
        <v>9979.14111111111</v>
      </c>
      <c r="DQ200">
        <v>0</v>
      </c>
      <c r="DR200">
        <v>3.31653185185185</v>
      </c>
      <c r="DS200">
        <v>-26.806362962963</v>
      </c>
      <c r="DT200">
        <v>1445.38925925926</v>
      </c>
      <c r="DU200">
        <v>1472.36259259259</v>
      </c>
      <c r="DV200">
        <v>0.432678185185185</v>
      </c>
      <c r="DW200">
        <v>1429.08851851852</v>
      </c>
      <c r="DX200">
        <v>29.3906407407407</v>
      </c>
      <c r="DY200">
        <v>2.7086137037037</v>
      </c>
      <c r="DZ200">
        <v>2.66931703703704</v>
      </c>
      <c r="EA200">
        <v>22.3374666666667</v>
      </c>
      <c r="EB200">
        <v>22.0974333333333</v>
      </c>
      <c r="EC200">
        <v>1999.96148148148</v>
      </c>
      <c r="ED200">
        <v>0.979993666666667</v>
      </c>
      <c r="EE200">
        <v>0.0200066111111111</v>
      </c>
      <c r="EF200">
        <v>0</v>
      </c>
      <c r="EG200">
        <v>2.25342592592593</v>
      </c>
      <c r="EH200">
        <v>0</v>
      </c>
      <c r="EI200">
        <v>5673.85888888889</v>
      </c>
      <c r="EJ200">
        <v>17299.7962962963</v>
      </c>
      <c r="EK200">
        <v>40.0045925925926</v>
      </c>
      <c r="EL200">
        <v>40.1086666666667</v>
      </c>
      <c r="EM200">
        <v>39.583</v>
      </c>
      <c r="EN200">
        <v>38.937</v>
      </c>
      <c r="EO200">
        <v>39.812</v>
      </c>
      <c r="EP200">
        <v>1959.95148148148</v>
      </c>
      <c r="EQ200">
        <v>40.01</v>
      </c>
      <c r="ER200">
        <v>0</v>
      </c>
      <c r="ES200">
        <v>1678813992.2</v>
      </c>
      <c r="ET200">
        <v>0</v>
      </c>
      <c r="EU200">
        <v>2.26530769230769</v>
      </c>
      <c r="EV200">
        <v>0.310905973333479</v>
      </c>
      <c r="EW200">
        <v>-5.56683760858895</v>
      </c>
      <c r="EX200">
        <v>5673.87346153846</v>
      </c>
      <c r="EY200">
        <v>15</v>
      </c>
      <c r="EZ200">
        <v>0</v>
      </c>
      <c r="FA200" t="s">
        <v>409</v>
      </c>
      <c r="FB200">
        <v>1510781724.6</v>
      </c>
      <c r="FC200">
        <v>1510781718.6</v>
      </c>
      <c r="FD200">
        <v>0</v>
      </c>
      <c r="FE200">
        <v>0.193</v>
      </c>
      <c r="FF200">
        <v>0.167</v>
      </c>
      <c r="FG200">
        <v>6.707</v>
      </c>
      <c r="FH200">
        <v>0.869</v>
      </c>
      <c r="FI200">
        <v>420</v>
      </c>
      <c r="FJ200">
        <v>32</v>
      </c>
      <c r="FK200">
        <v>0.3</v>
      </c>
      <c r="FL200">
        <v>0.13</v>
      </c>
      <c r="FM200">
        <v>0.43420195</v>
      </c>
      <c r="FN200">
        <v>-0.0227610956848026</v>
      </c>
      <c r="FO200">
        <v>0.00255930283426952</v>
      </c>
      <c r="FP200">
        <v>1</v>
      </c>
      <c r="FQ200">
        <v>1</v>
      </c>
      <c r="FR200">
        <v>1</v>
      </c>
      <c r="FS200" t="s">
        <v>410</v>
      </c>
      <c r="FT200">
        <v>2.97141</v>
      </c>
      <c r="FU200">
        <v>2.7537</v>
      </c>
      <c r="FV200">
        <v>0.207772</v>
      </c>
      <c r="FW200">
        <v>0.211049</v>
      </c>
      <c r="FX200">
        <v>0.119746</v>
      </c>
      <c r="FY200">
        <v>0.119683</v>
      </c>
      <c r="FZ200">
        <v>30758.5</v>
      </c>
      <c r="GA200">
        <v>33359.4</v>
      </c>
      <c r="GB200">
        <v>35193.7</v>
      </c>
      <c r="GC200">
        <v>38358.2</v>
      </c>
      <c r="GD200">
        <v>43899.1</v>
      </c>
      <c r="GE200">
        <v>48761</v>
      </c>
      <c r="GF200">
        <v>54988.9</v>
      </c>
      <c r="GG200">
        <v>61513</v>
      </c>
      <c r="GH200">
        <v>1.96068</v>
      </c>
      <c r="GI200">
        <v>1.81785</v>
      </c>
      <c r="GJ200">
        <v>0.186928</v>
      </c>
      <c r="GK200">
        <v>0</v>
      </c>
      <c r="GL200">
        <v>31.958</v>
      </c>
      <c r="GM200">
        <v>999.9</v>
      </c>
      <c r="GN200">
        <v>53.809</v>
      </c>
      <c r="GO200">
        <v>32.78</v>
      </c>
      <c r="GP200">
        <v>29.5619</v>
      </c>
      <c r="GQ200">
        <v>60.3702</v>
      </c>
      <c r="GR200">
        <v>47.8125</v>
      </c>
      <c r="GS200">
        <v>1</v>
      </c>
      <c r="GT200">
        <v>0.104464</v>
      </c>
      <c r="GU200">
        <v>-2.15495</v>
      </c>
      <c r="GV200">
        <v>20.1023</v>
      </c>
      <c r="GW200">
        <v>5.19453</v>
      </c>
      <c r="GX200">
        <v>12.0041</v>
      </c>
      <c r="GY200">
        <v>4.9749</v>
      </c>
      <c r="GZ200">
        <v>3.29375</v>
      </c>
      <c r="HA200">
        <v>9999</v>
      </c>
      <c r="HB200">
        <v>9999</v>
      </c>
      <c r="HC200">
        <v>9999</v>
      </c>
      <c r="HD200">
        <v>999.9</v>
      </c>
      <c r="HE200">
        <v>1.86357</v>
      </c>
      <c r="HF200">
        <v>1.86844</v>
      </c>
      <c r="HG200">
        <v>1.86817</v>
      </c>
      <c r="HH200">
        <v>1.86934</v>
      </c>
      <c r="HI200">
        <v>1.87012</v>
      </c>
      <c r="HJ200">
        <v>1.86616</v>
      </c>
      <c r="HK200">
        <v>1.86722</v>
      </c>
      <c r="HL200">
        <v>1.86859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12.28</v>
      </c>
      <c r="IA200">
        <v>0.6617</v>
      </c>
      <c r="IB200">
        <v>4.00718980108695</v>
      </c>
      <c r="IC200">
        <v>0.0057595372652325</v>
      </c>
      <c r="ID200">
        <v>9.86007892650461e-07</v>
      </c>
      <c r="IE200">
        <v>-6.54605500343952e-10</v>
      </c>
      <c r="IF200">
        <v>0.661683471666172</v>
      </c>
      <c r="IG200">
        <v>0</v>
      </c>
      <c r="IH200">
        <v>0</v>
      </c>
      <c r="II200">
        <v>0</v>
      </c>
      <c r="IJ200">
        <v>-3</v>
      </c>
      <c r="IK200">
        <v>1614</v>
      </c>
      <c r="IL200">
        <v>1</v>
      </c>
      <c r="IM200">
        <v>27</v>
      </c>
      <c r="IN200">
        <v>144.4</v>
      </c>
      <c r="IO200">
        <v>144.5</v>
      </c>
      <c r="IP200">
        <v>2.83813</v>
      </c>
      <c r="IQ200">
        <v>2.60254</v>
      </c>
      <c r="IR200">
        <v>1.54785</v>
      </c>
      <c r="IS200">
        <v>2.30225</v>
      </c>
      <c r="IT200">
        <v>1.34644</v>
      </c>
      <c r="IU200">
        <v>2.43164</v>
      </c>
      <c r="IV200">
        <v>38.5014</v>
      </c>
      <c r="IW200">
        <v>24.0262</v>
      </c>
      <c r="IX200">
        <v>18</v>
      </c>
      <c r="IY200">
        <v>501.849</v>
      </c>
      <c r="IZ200">
        <v>408.972</v>
      </c>
      <c r="JA200">
        <v>34.2206</v>
      </c>
      <c r="JB200">
        <v>28.7551</v>
      </c>
      <c r="JC200">
        <v>29.9996</v>
      </c>
      <c r="JD200">
        <v>28.6039</v>
      </c>
      <c r="JE200">
        <v>28.5286</v>
      </c>
      <c r="JF200">
        <v>56.8013</v>
      </c>
      <c r="JG200">
        <v>0</v>
      </c>
      <c r="JH200">
        <v>100</v>
      </c>
      <c r="JI200">
        <v>34.2286</v>
      </c>
      <c r="JJ200">
        <v>1475.9</v>
      </c>
      <c r="JK200">
        <v>30.6832</v>
      </c>
      <c r="JL200">
        <v>102.024</v>
      </c>
      <c r="JM200">
        <v>102.397</v>
      </c>
    </row>
    <row r="201" spans="1:273">
      <c r="A201">
        <v>185</v>
      </c>
      <c r="B201">
        <v>1510790394</v>
      </c>
      <c r="C201">
        <v>1673.40000009537</v>
      </c>
      <c r="D201" t="s">
        <v>781</v>
      </c>
      <c r="E201" t="s">
        <v>782</v>
      </c>
      <c r="F201">
        <v>5</v>
      </c>
      <c r="G201" t="s">
        <v>405</v>
      </c>
      <c r="H201" t="s">
        <v>406</v>
      </c>
      <c r="I201">
        <v>1510790386.21429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1506.30600800203</v>
      </c>
      <c r="AK201">
        <v>1486.51466666667</v>
      </c>
      <c r="AL201">
        <v>3.45554983534202</v>
      </c>
      <c r="AM201">
        <v>64.1108677016949</v>
      </c>
      <c r="AN201">
        <f>(AP201 - AO201 + DI201*1E3/(8.314*(DK201+273.15)) * AR201/DH201 * AQ201) * DH201/(100*CV201) * 1000/(1000 - AP201)</f>
        <v>0</v>
      </c>
      <c r="AO201">
        <v>29.3837060522139</v>
      </c>
      <c r="AP201">
        <v>29.8070036363636</v>
      </c>
      <c r="AQ201">
        <v>-1.27964085921776e-05</v>
      </c>
      <c r="AR201">
        <v>117.015588663011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2.7</v>
      </c>
      <c r="CW201">
        <v>0.5</v>
      </c>
      <c r="CX201" t="s">
        <v>408</v>
      </c>
      <c r="CY201">
        <v>2</v>
      </c>
      <c r="CZ201" t="b">
        <v>1</v>
      </c>
      <c r="DA201">
        <v>1510790386.21429</v>
      </c>
      <c r="DB201">
        <v>1417.89071428571</v>
      </c>
      <c r="DC201">
        <v>1444.86964285714</v>
      </c>
      <c r="DD201">
        <v>29.8164392857143</v>
      </c>
      <c r="DE201">
        <v>29.3870321428571</v>
      </c>
      <c r="DF201">
        <v>1405.6575</v>
      </c>
      <c r="DG201">
        <v>29.1547428571429</v>
      </c>
      <c r="DH201">
        <v>500.087357142857</v>
      </c>
      <c r="DI201">
        <v>90.8217714285714</v>
      </c>
      <c r="DJ201">
        <v>0.0999826464285715</v>
      </c>
      <c r="DK201">
        <v>34.0943571428571</v>
      </c>
      <c r="DL201">
        <v>34.9925428571429</v>
      </c>
      <c r="DM201">
        <v>999.9</v>
      </c>
      <c r="DN201">
        <v>0</v>
      </c>
      <c r="DO201">
        <v>0</v>
      </c>
      <c r="DP201">
        <v>9987.31785714286</v>
      </c>
      <c r="DQ201">
        <v>0</v>
      </c>
      <c r="DR201">
        <v>3.31136714285714</v>
      </c>
      <c r="DS201">
        <v>-26.9802392857143</v>
      </c>
      <c r="DT201">
        <v>1461.46642857143</v>
      </c>
      <c r="DU201">
        <v>1488.61642857143</v>
      </c>
      <c r="DV201">
        <v>0.429395</v>
      </c>
      <c r="DW201">
        <v>1444.86964285714</v>
      </c>
      <c r="DX201">
        <v>29.3870321428571</v>
      </c>
      <c r="DY201">
        <v>2.70798</v>
      </c>
      <c r="DZ201">
        <v>2.66898214285714</v>
      </c>
      <c r="EA201">
        <v>22.333625</v>
      </c>
      <c r="EB201">
        <v>22.0953785714286</v>
      </c>
      <c r="EC201">
        <v>1999.98392857143</v>
      </c>
      <c r="ED201">
        <v>0.979993857142857</v>
      </c>
      <c r="EE201">
        <v>0.0200064142857143</v>
      </c>
      <c r="EF201">
        <v>0</v>
      </c>
      <c r="EG201">
        <v>2.31235357142857</v>
      </c>
      <c r="EH201">
        <v>0</v>
      </c>
      <c r="EI201">
        <v>5673.64607142857</v>
      </c>
      <c r="EJ201">
        <v>17299.9821428571</v>
      </c>
      <c r="EK201">
        <v>40</v>
      </c>
      <c r="EL201">
        <v>40.089</v>
      </c>
      <c r="EM201">
        <v>39.57775</v>
      </c>
      <c r="EN201">
        <v>38.937</v>
      </c>
      <c r="EO201">
        <v>39.812</v>
      </c>
      <c r="EP201">
        <v>1959.97392857143</v>
      </c>
      <c r="EQ201">
        <v>40.01</v>
      </c>
      <c r="ER201">
        <v>0</v>
      </c>
      <c r="ES201">
        <v>1678813997</v>
      </c>
      <c r="ET201">
        <v>0</v>
      </c>
      <c r="EU201">
        <v>2.31628461538462</v>
      </c>
      <c r="EV201">
        <v>0.802413663316897</v>
      </c>
      <c r="EW201">
        <v>-2.01025639852223</v>
      </c>
      <c r="EX201">
        <v>5673.59692307692</v>
      </c>
      <c r="EY201">
        <v>15</v>
      </c>
      <c r="EZ201">
        <v>0</v>
      </c>
      <c r="FA201" t="s">
        <v>409</v>
      </c>
      <c r="FB201">
        <v>1510781724.6</v>
      </c>
      <c r="FC201">
        <v>1510781718.6</v>
      </c>
      <c r="FD201">
        <v>0</v>
      </c>
      <c r="FE201">
        <v>0.193</v>
      </c>
      <c r="FF201">
        <v>0.167</v>
      </c>
      <c r="FG201">
        <v>6.707</v>
      </c>
      <c r="FH201">
        <v>0.869</v>
      </c>
      <c r="FI201">
        <v>420</v>
      </c>
      <c r="FJ201">
        <v>32</v>
      </c>
      <c r="FK201">
        <v>0.3</v>
      </c>
      <c r="FL201">
        <v>0.13</v>
      </c>
      <c r="FM201">
        <v>0.43076435</v>
      </c>
      <c r="FN201">
        <v>-0.043908607879927</v>
      </c>
      <c r="FO201">
        <v>0.00446537601748162</v>
      </c>
      <c r="FP201">
        <v>1</v>
      </c>
      <c r="FQ201">
        <v>1</v>
      </c>
      <c r="FR201">
        <v>1</v>
      </c>
      <c r="FS201" t="s">
        <v>410</v>
      </c>
      <c r="FT201">
        <v>2.97164</v>
      </c>
      <c r="FU201">
        <v>2.75399</v>
      </c>
      <c r="FV201">
        <v>0.209241</v>
      </c>
      <c r="FW201">
        <v>0.212551</v>
      </c>
      <c r="FX201">
        <v>0.119732</v>
      </c>
      <c r="FY201">
        <v>0.119675</v>
      </c>
      <c r="FZ201">
        <v>30701.6</v>
      </c>
      <c r="GA201">
        <v>33296.5</v>
      </c>
      <c r="GB201">
        <v>35193.8</v>
      </c>
      <c r="GC201">
        <v>38358.9</v>
      </c>
      <c r="GD201">
        <v>43900.1</v>
      </c>
      <c r="GE201">
        <v>48762.3</v>
      </c>
      <c r="GF201">
        <v>54989.4</v>
      </c>
      <c r="GG201">
        <v>61514</v>
      </c>
      <c r="GH201">
        <v>1.96075</v>
      </c>
      <c r="GI201">
        <v>1.81793</v>
      </c>
      <c r="GJ201">
        <v>0.187375</v>
      </c>
      <c r="GK201">
        <v>0</v>
      </c>
      <c r="GL201">
        <v>31.9559</v>
      </c>
      <c r="GM201">
        <v>999.9</v>
      </c>
      <c r="GN201">
        <v>53.809</v>
      </c>
      <c r="GO201">
        <v>32.78</v>
      </c>
      <c r="GP201">
        <v>29.5655</v>
      </c>
      <c r="GQ201">
        <v>59.9002</v>
      </c>
      <c r="GR201">
        <v>47.3878</v>
      </c>
      <c r="GS201">
        <v>1</v>
      </c>
      <c r="GT201">
        <v>0.104111</v>
      </c>
      <c r="GU201">
        <v>-2.21193</v>
      </c>
      <c r="GV201">
        <v>20.1017</v>
      </c>
      <c r="GW201">
        <v>5.19438</v>
      </c>
      <c r="GX201">
        <v>12.004</v>
      </c>
      <c r="GY201">
        <v>4.9752</v>
      </c>
      <c r="GZ201">
        <v>3.29388</v>
      </c>
      <c r="HA201">
        <v>9999</v>
      </c>
      <c r="HB201">
        <v>9999</v>
      </c>
      <c r="HC201">
        <v>9999</v>
      </c>
      <c r="HD201">
        <v>999.9</v>
      </c>
      <c r="HE201">
        <v>1.86358</v>
      </c>
      <c r="HF201">
        <v>1.86844</v>
      </c>
      <c r="HG201">
        <v>1.86821</v>
      </c>
      <c r="HH201">
        <v>1.86934</v>
      </c>
      <c r="HI201">
        <v>1.87012</v>
      </c>
      <c r="HJ201">
        <v>1.86619</v>
      </c>
      <c r="HK201">
        <v>1.86723</v>
      </c>
      <c r="HL201">
        <v>1.86859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12.36</v>
      </c>
      <c r="IA201">
        <v>0.6616</v>
      </c>
      <c r="IB201">
        <v>4.00718980108695</v>
      </c>
      <c r="IC201">
        <v>0.0057595372652325</v>
      </c>
      <c r="ID201">
        <v>9.86007892650461e-07</v>
      </c>
      <c r="IE201">
        <v>-6.54605500343952e-10</v>
      </c>
      <c r="IF201">
        <v>0.661683471666172</v>
      </c>
      <c r="IG201">
        <v>0</v>
      </c>
      <c r="IH201">
        <v>0</v>
      </c>
      <c r="II201">
        <v>0</v>
      </c>
      <c r="IJ201">
        <v>-3</v>
      </c>
      <c r="IK201">
        <v>1614</v>
      </c>
      <c r="IL201">
        <v>1</v>
      </c>
      <c r="IM201">
        <v>27</v>
      </c>
      <c r="IN201">
        <v>144.5</v>
      </c>
      <c r="IO201">
        <v>144.6</v>
      </c>
      <c r="IP201">
        <v>2.86377</v>
      </c>
      <c r="IQ201">
        <v>2.6062</v>
      </c>
      <c r="IR201">
        <v>1.54785</v>
      </c>
      <c r="IS201">
        <v>2.30225</v>
      </c>
      <c r="IT201">
        <v>1.34644</v>
      </c>
      <c r="IU201">
        <v>2.4231</v>
      </c>
      <c r="IV201">
        <v>38.5014</v>
      </c>
      <c r="IW201">
        <v>24.0262</v>
      </c>
      <c r="IX201">
        <v>18</v>
      </c>
      <c r="IY201">
        <v>501.857</v>
      </c>
      <c r="IZ201">
        <v>408.981</v>
      </c>
      <c r="JA201">
        <v>34.2244</v>
      </c>
      <c r="JB201">
        <v>28.75</v>
      </c>
      <c r="JC201">
        <v>29.9998</v>
      </c>
      <c r="JD201">
        <v>28.599</v>
      </c>
      <c r="JE201">
        <v>28.5237</v>
      </c>
      <c r="JF201">
        <v>57.3387</v>
      </c>
      <c r="JG201">
        <v>0</v>
      </c>
      <c r="JH201">
        <v>100</v>
      </c>
      <c r="JI201">
        <v>34.2356</v>
      </c>
      <c r="JJ201">
        <v>1489.42</v>
      </c>
      <c r="JK201">
        <v>30.6832</v>
      </c>
      <c r="JL201">
        <v>102.025</v>
      </c>
      <c r="JM201">
        <v>102.399</v>
      </c>
    </row>
    <row r="202" spans="1:273">
      <c r="A202">
        <v>186</v>
      </c>
      <c r="B202">
        <v>1510790399</v>
      </c>
      <c r="C202">
        <v>1678.40000009537</v>
      </c>
      <c r="D202" t="s">
        <v>783</v>
      </c>
      <c r="E202" t="s">
        <v>784</v>
      </c>
      <c r="F202">
        <v>5</v>
      </c>
      <c r="G202" t="s">
        <v>405</v>
      </c>
      <c r="H202" t="s">
        <v>406</v>
      </c>
      <c r="I202">
        <v>1510790391.5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1523.67846889555</v>
      </c>
      <c r="AK202">
        <v>1504.08078787879</v>
      </c>
      <c r="AL202">
        <v>3.50213689106086</v>
      </c>
      <c r="AM202">
        <v>64.1108677016949</v>
      </c>
      <c r="AN202">
        <f>(AP202 - AO202 + DI202*1E3/(8.314*(DK202+273.15)) * AR202/DH202 * AQ202) * DH202/(100*CV202) * 1000/(1000 - AP202)</f>
        <v>0</v>
      </c>
      <c r="AO202">
        <v>29.3826099442355</v>
      </c>
      <c r="AP202">
        <v>29.8000351515151</v>
      </c>
      <c r="AQ202">
        <v>-1.72554400751838e-05</v>
      </c>
      <c r="AR202">
        <v>117.015588663011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2.7</v>
      </c>
      <c r="CW202">
        <v>0.5</v>
      </c>
      <c r="CX202" t="s">
        <v>408</v>
      </c>
      <c r="CY202">
        <v>2</v>
      </c>
      <c r="CZ202" t="b">
        <v>1</v>
      </c>
      <c r="DA202">
        <v>1510790391.5</v>
      </c>
      <c r="DB202">
        <v>1435.5937037037</v>
      </c>
      <c r="DC202">
        <v>1462.69740740741</v>
      </c>
      <c r="DD202">
        <v>29.8091777777778</v>
      </c>
      <c r="DE202">
        <v>29.384637037037</v>
      </c>
      <c r="DF202">
        <v>1423.27925925926</v>
      </c>
      <c r="DG202">
        <v>29.1474888888889</v>
      </c>
      <c r="DH202">
        <v>500.080703703704</v>
      </c>
      <c r="DI202">
        <v>90.8213666666667</v>
      </c>
      <c r="DJ202">
        <v>0.0999984925925926</v>
      </c>
      <c r="DK202">
        <v>34.091562962963</v>
      </c>
      <c r="DL202">
        <v>34.9911814814815</v>
      </c>
      <c r="DM202">
        <v>999.9</v>
      </c>
      <c r="DN202">
        <v>0</v>
      </c>
      <c r="DO202">
        <v>0</v>
      </c>
      <c r="DP202">
        <v>9994.32777777778</v>
      </c>
      <c r="DQ202">
        <v>0</v>
      </c>
      <c r="DR202">
        <v>3.30984</v>
      </c>
      <c r="DS202">
        <v>-27.1043407407407</v>
      </c>
      <c r="DT202">
        <v>1479.70296296296</v>
      </c>
      <c r="DU202">
        <v>1506.98</v>
      </c>
      <c r="DV202">
        <v>0.424535740740741</v>
      </c>
      <c r="DW202">
        <v>1462.69740740741</v>
      </c>
      <c r="DX202">
        <v>29.384637037037</v>
      </c>
      <c r="DY202">
        <v>2.70730962962963</v>
      </c>
      <c r="DZ202">
        <v>2.66875333333333</v>
      </c>
      <c r="EA202">
        <v>22.3295518518519</v>
      </c>
      <c r="EB202">
        <v>22.0939703703704</v>
      </c>
      <c r="EC202">
        <v>2000.01666666667</v>
      </c>
      <c r="ED202">
        <v>0.979993888888889</v>
      </c>
      <c r="EE202">
        <v>0.0200063814814815</v>
      </c>
      <c r="EF202">
        <v>0</v>
      </c>
      <c r="EG202">
        <v>2.33261111111111</v>
      </c>
      <c r="EH202">
        <v>0</v>
      </c>
      <c r="EI202">
        <v>5673.57259259259</v>
      </c>
      <c r="EJ202">
        <v>17300.2555555556</v>
      </c>
      <c r="EK202">
        <v>40.0045925925926</v>
      </c>
      <c r="EL202">
        <v>40.0713333333333</v>
      </c>
      <c r="EM202">
        <v>39.5666666666667</v>
      </c>
      <c r="EN202">
        <v>38.937</v>
      </c>
      <c r="EO202">
        <v>39.812</v>
      </c>
      <c r="EP202">
        <v>1960.00555555556</v>
      </c>
      <c r="EQ202">
        <v>40.0111111111111</v>
      </c>
      <c r="ER202">
        <v>0</v>
      </c>
      <c r="ES202">
        <v>1678814002.4</v>
      </c>
      <c r="ET202">
        <v>0</v>
      </c>
      <c r="EU202">
        <v>2.34026</v>
      </c>
      <c r="EV202">
        <v>0.147884603913374</v>
      </c>
      <c r="EW202">
        <v>0.405384601154491</v>
      </c>
      <c r="EX202">
        <v>5673.5264</v>
      </c>
      <c r="EY202">
        <v>15</v>
      </c>
      <c r="EZ202">
        <v>0</v>
      </c>
      <c r="FA202" t="s">
        <v>409</v>
      </c>
      <c r="FB202">
        <v>1510781724.6</v>
      </c>
      <c r="FC202">
        <v>1510781718.6</v>
      </c>
      <c r="FD202">
        <v>0</v>
      </c>
      <c r="FE202">
        <v>0.193</v>
      </c>
      <c r="FF202">
        <v>0.167</v>
      </c>
      <c r="FG202">
        <v>6.707</v>
      </c>
      <c r="FH202">
        <v>0.869</v>
      </c>
      <c r="FI202">
        <v>420</v>
      </c>
      <c r="FJ202">
        <v>32</v>
      </c>
      <c r="FK202">
        <v>0.3</v>
      </c>
      <c r="FL202">
        <v>0.13</v>
      </c>
      <c r="FM202">
        <v>0.427219075</v>
      </c>
      <c r="FN202">
        <v>-0.0546675534709217</v>
      </c>
      <c r="FO202">
        <v>0.00535515666151561</v>
      </c>
      <c r="FP202">
        <v>1</v>
      </c>
      <c r="FQ202">
        <v>1</v>
      </c>
      <c r="FR202">
        <v>1</v>
      </c>
      <c r="FS202" t="s">
        <v>410</v>
      </c>
      <c r="FT202">
        <v>2.9714</v>
      </c>
      <c r="FU202">
        <v>2.75378</v>
      </c>
      <c r="FV202">
        <v>0.210719</v>
      </c>
      <c r="FW202">
        <v>0.213958</v>
      </c>
      <c r="FX202">
        <v>0.119713</v>
      </c>
      <c r="FY202">
        <v>0.119673</v>
      </c>
      <c r="FZ202">
        <v>30644.8</v>
      </c>
      <c r="GA202">
        <v>33237.3</v>
      </c>
      <c r="GB202">
        <v>35194.5</v>
      </c>
      <c r="GC202">
        <v>38359.2</v>
      </c>
      <c r="GD202">
        <v>43901.6</v>
      </c>
      <c r="GE202">
        <v>48762.8</v>
      </c>
      <c r="GF202">
        <v>54990.1</v>
      </c>
      <c r="GG202">
        <v>61514.5</v>
      </c>
      <c r="GH202">
        <v>1.9609</v>
      </c>
      <c r="GI202">
        <v>1.8182</v>
      </c>
      <c r="GJ202">
        <v>0.187773</v>
      </c>
      <c r="GK202">
        <v>0</v>
      </c>
      <c r="GL202">
        <v>31.9514</v>
      </c>
      <c r="GM202">
        <v>999.9</v>
      </c>
      <c r="GN202">
        <v>53.809</v>
      </c>
      <c r="GO202">
        <v>32.78</v>
      </c>
      <c r="GP202">
        <v>29.5664</v>
      </c>
      <c r="GQ202">
        <v>60.4802</v>
      </c>
      <c r="GR202">
        <v>47.6042</v>
      </c>
      <c r="GS202">
        <v>1</v>
      </c>
      <c r="GT202">
        <v>0.10362</v>
      </c>
      <c r="GU202">
        <v>-2.24229</v>
      </c>
      <c r="GV202">
        <v>20.1011</v>
      </c>
      <c r="GW202">
        <v>5.19408</v>
      </c>
      <c r="GX202">
        <v>12.004</v>
      </c>
      <c r="GY202">
        <v>4.97485</v>
      </c>
      <c r="GZ202">
        <v>3.29383</v>
      </c>
      <c r="HA202">
        <v>9999</v>
      </c>
      <c r="HB202">
        <v>9999</v>
      </c>
      <c r="HC202">
        <v>9999</v>
      </c>
      <c r="HD202">
        <v>999.9</v>
      </c>
      <c r="HE202">
        <v>1.86356</v>
      </c>
      <c r="HF202">
        <v>1.86844</v>
      </c>
      <c r="HG202">
        <v>1.86823</v>
      </c>
      <c r="HH202">
        <v>1.86935</v>
      </c>
      <c r="HI202">
        <v>1.87012</v>
      </c>
      <c r="HJ202">
        <v>1.86622</v>
      </c>
      <c r="HK202">
        <v>1.86722</v>
      </c>
      <c r="HL202">
        <v>1.86859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12.43</v>
      </c>
      <c r="IA202">
        <v>0.6617</v>
      </c>
      <c r="IB202">
        <v>4.00718980108695</v>
      </c>
      <c r="IC202">
        <v>0.0057595372652325</v>
      </c>
      <c r="ID202">
        <v>9.86007892650461e-07</v>
      </c>
      <c r="IE202">
        <v>-6.54605500343952e-10</v>
      </c>
      <c r="IF202">
        <v>0.661683471666172</v>
      </c>
      <c r="IG202">
        <v>0</v>
      </c>
      <c r="IH202">
        <v>0</v>
      </c>
      <c r="II202">
        <v>0</v>
      </c>
      <c r="IJ202">
        <v>-3</v>
      </c>
      <c r="IK202">
        <v>1614</v>
      </c>
      <c r="IL202">
        <v>1</v>
      </c>
      <c r="IM202">
        <v>27</v>
      </c>
      <c r="IN202">
        <v>144.6</v>
      </c>
      <c r="IO202">
        <v>144.7</v>
      </c>
      <c r="IP202">
        <v>2.8894</v>
      </c>
      <c r="IQ202">
        <v>2.59766</v>
      </c>
      <c r="IR202">
        <v>1.54785</v>
      </c>
      <c r="IS202">
        <v>2.30225</v>
      </c>
      <c r="IT202">
        <v>1.34644</v>
      </c>
      <c r="IU202">
        <v>2.45728</v>
      </c>
      <c r="IV202">
        <v>38.5014</v>
      </c>
      <c r="IW202">
        <v>24.0262</v>
      </c>
      <c r="IX202">
        <v>18</v>
      </c>
      <c r="IY202">
        <v>501.914</v>
      </c>
      <c r="IZ202">
        <v>409.107</v>
      </c>
      <c r="JA202">
        <v>34.2358</v>
      </c>
      <c r="JB202">
        <v>28.7437</v>
      </c>
      <c r="JC202">
        <v>29.9998</v>
      </c>
      <c r="JD202">
        <v>28.5941</v>
      </c>
      <c r="JE202">
        <v>28.5194</v>
      </c>
      <c r="JF202">
        <v>57.8172</v>
      </c>
      <c r="JG202">
        <v>0</v>
      </c>
      <c r="JH202">
        <v>100</v>
      </c>
      <c r="JI202">
        <v>34.2456</v>
      </c>
      <c r="JJ202">
        <v>1509.49</v>
      </c>
      <c r="JK202">
        <v>30.6832</v>
      </c>
      <c r="JL202">
        <v>102.026</v>
      </c>
      <c r="JM202">
        <v>102.4</v>
      </c>
    </row>
    <row r="203" spans="1:273">
      <c r="A203">
        <v>187</v>
      </c>
      <c r="B203">
        <v>1510790404</v>
      </c>
      <c r="C203">
        <v>1683.40000009537</v>
      </c>
      <c r="D203" t="s">
        <v>785</v>
      </c>
      <c r="E203" t="s">
        <v>786</v>
      </c>
      <c r="F203">
        <v>5</v>
      </c>
      <c r="G203" t="s">
        <v>405</v>
      </c>
      <c r="H203" t="s">
        <v>406</v>
      </c>
      <c r="I203">
        <v>1510790396.21429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1541.01341008503</v>
      </c>
      <c r="AK203">
        <v>1521.36884848485</v>
      </c>
      <c r="AL203">
        <v>3.47225088177341</v>
      </c>
      <c r="AM203">
        <v>64.1108677016949</v>
      </c>
      <c r="AN203">
        <f>(AP203 - AO203 + DI203*1E3/(8.314*(DK203+273.15)) * AR203/DH203 * AQ203) * DH203/(100*CV203) * 1000/(1000 - AP203)</f>
        <v>0</v>
      </c>
      <c r="AO203">
        <v>29.3814011682277</v>
      </c>
      <c r="AP203">
        <v>29.7956751515151</v>
      </c>
      <c r="AQ203">
        <v>-1.49311078150232e-05</v>
      </c>
      <c r="AR203">
        <v>117.015588663011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2.7</v>
      </c>
      <c r="CW203">
        <v>0.5</v>
      </c>
      <c r="CX203" t="s">
        <v>408</v>
      </c>
      <c r="CY203">
        <v>2</v>
      </c>
      <c r="CZ203" t="b">
        <v>1</v>
      </c>
      <c r="DA203">
        <v>1510790396.21429</v>
      </c>
      <c r="DB203">
        <v>1451.45428571429</v>
      </c>
      <c r="DC203">
        <v>1478.62928571429</v>
      </c>
      <c r="DD203">
        <v>29.8036178571429</v>
      </c>
      <c r="DE203">
        <v>29.3830285714286</v>
      </c>
      <c r="DF203">
        <v>1439.06821428571</v>
      </c>
      <c r="DG203">
        <v>29.1419321428571</v>
      </c>
      <c r="DH203">
        <v>500.093357142857</v>
      </c>
      <c r="DI203">
        <v>90.8209107142857</v>
      </c>
      <c r="DJ203">
        <v>0.100004817857143</v>
      </c>
      <c r="DK203">
        <v>34.0906821428571</v>
      </c>
      <c r="DL203">
        <v>34.9868714285714</v>
      </c>
      <c r="DM203">
        <v>999.9</v>
      </c>
      <c r="DN203">
        <v>0</v>
      </c>
      <c r="DO203">
        <v>0</v>
      </c>
      <c r="DP203">
        <v>10002.7467857143</v>
      </c>
      <c r="DQ203">
        <v>0</v>
      </c>
      <c r="DR203">
        <v>3.30984</v>
      </c>
      <c r="DS203">
        <v>-27.1757392857143</v>
      </c>
      <c r="DT203">
        <v>1496.04107142857</v>
      </c>
      <c r="DU203">
        <v>1523.39178571429</v>
      </c>
      <c r="DV203">
        <v>0.420585642857143</v>
      </c>
      <c r="DW203">
        <v>1478.62928571429</v>
      </c>
      <c r="DX203">
        <v>29.3830285714286</v>
      </c>
      <c r="DY203">
        <v>2.70679142857143</v>
      </c>
      <c r="DZ203">
        <v>2.668595</v>
      </c>
      <c r="EA203">
        <v>22.3264142857143</v>
      </c>
      <c r="EB203">
        <v>22.0929928571429</v>
      </c>
      <c r="EC203">
        <v>2000.01285714286</v>
      </c>
      <c r="ED203">
        <v>0.979993964285714</v>
      </c>
      <c r="EE203">
        <v>0.0200063035714286</v>
      </c>
      <c r="EF203">
        <v>0</v>
      </c>
      <c r="EG203">
        <v>2.3475</v>
      </c>
      <c r="EH203">
        <v>0</v>
      </c>
      <c r="EI203">
        <v>5673.48321428571</v>
      </c>
      <c r="EJ203">
        <v>17300.225</v>
      </c>
      <c r="EK203">
        <v>40.0044285714286</v>
      </c>
      <c r="EL203">
        <v>40.06425</v>
      </c>
      <c r="EM203">
        <v>39.562</v>
      </c>
      <c r="EN203">
        <v>38.937</v>
      </c>
      <c r="EO203">
        <v>39.812</v>
      </c>
      <c r="EP203">
        <v>1960.00178571429</v>
      </c>
      <c r="EQ203">
        <v>40.0110714285714</v>
      </c>
      <c r="ER203">
        <v>0</v>
      </c>
      <c r="ES203">
        <v>1678814007.2</v>
      </c>
      <c r="ET203">
        <v>0</v>
      </c>
      <c r="EU203">
        <v>2.341424</v>
      </c>
      <c r="EV203">
        <v>-0.566738473470393</v>
      </c>
      <c r="EW203">
        <v>-2.99846155214387</v>
      </c>
      <c r="EX203">
        <v>5673.3668</v>
      </c>
      <c r="EY203">
        <v>15</v>
      </c>
      <c r="EZ203">
        <v>0</v>
      </c>
      <c r="FA203" t="s">
        <v>409</v>
      </c>
      <c r="FB203">
        <v>1510781724.6</v>
      </c>
      <c r="FC203">
        <v>1510781718.6</v>
      </c>
      <c r="FD203">
        <v>0</v>
      </c>
      <c r="FE203">
        <v>0.193</v>
      </c>
      <c r="FF203">
        <v>0.167</v>
      </c>
      <c r="FG203">
        <v>6.707</v>
      </c>
      <c r="FH203">
        <v>0.869</v>
      </c>
      <c r="FI203">
        <v>420</v>
      </c>
      <c r="FJ203">
        <v>32</v>
      </c>
      <c r="FK203">
        <v>0.3</v>
      </c>
      <c r="FL203">
        <v>0.13</v>
      </c>
      <c r="FM203">
        <v>0.423584175</v>
      </c>
      <c r="FN203">
        <v>-0.0510141951219518</v>
      </c>
      <c r="FO203">
        <v>0.00497946643169477</v>
      </c>
      <c r="FP203">
        <v>1</v>
      </c>
      <c r="FQ203">
        <v>1</v>
      </c>
      <c r="FR203">
        <v>1</v>
      </c>
      <c r="FS203" t="s">
        <v>410</v>
      </c>
      <c r="FT203">
        <v>2.97116</v>
      </c>
      <c r="FU203">
        <v>2.75394</v>
      </c>
      <c r="FV203">
        <v>0.212178</v>
      </c>
      <c r="FW203">
        <v>0.215427</v>
      </c>
      <c r="FX203">
        <v>0.119702</v>
      </c>
      <c r="FY203">
        <v>0.119672</v>
      </c>
      <c r="FZ203">
        <v>30588.3</v>
      </c>
      <c r="GA203">
        <v>33175.8</v>
      </c>
      <c r="GB203">
        <v>35194.7</v>
      </c>
      <c r="GC203">
        <v>38359.9</v>
      </c>
      <c r="GD203">
        <v>43902.5</v>
      </c>
      <c r="GE203">
        <v>48763.6</v>
      </c>
      <c r="GF203">
        <v>54990.4</v>
      </c>
      <c r="GG203">
        <v>61515.4</v>
      </c>
      <c r="GH203">
        <v>1.96117</v>
      </c>
      <c r="GI203">
        <v>1.81837</v>
      </c>
      <c r="GJ203">
        <v>0.187278</v>
      </c>
      <c r="GK203">
        <v>0</v>
      </c>
      <c r="GL203">
        <v>31.9466</v>
      </c>
      <c r="GM203">
        <v>999.9</v>
      </c>
      <c r="GN203">
        <v>53.785</v>
      </c>
      <c r="GO203">
        <v>32.791</v>
      </c>
      <c r="GP203">
        <v>29.5709</v>
      </c>
      <c r="GQ203">
        <v>60.4302</v>
      </c>
      <c r="GR203">
        <v>48.117</v>
      </c>
      <c r="GS203">
        <v>1</v>
      </c>
      <c r="GT203">
        <v>0.103415</v>
      </c>
      <c r="GU203">
        <v>-2.23025</v>
      </c>
      <c r="GV203">
        <v>20.1015</v>
      </c>
      <c r="GW203">
        <v>5.19543</v>
      </c>
      <c r="GX203">
        <v>12.0044</v>
      </c>
      <c r="GY203">
        <v>4.97515</v>
      </c>
      <c r="GZ203">
        <v>3.29388</v>
      </c>
      <c r="HA203">
        <v>9999</v>
      </c>
      <c r="HB203">
        <v>9999</v>
      </c>
      <c r="HC203">
        <v>9999</v>
      </c>
      <c r="HD203">
        <v>999.9</v>
      </c>
      <c r="HE203">
        <v>1.86357</v>
      </c>
      <c r="HF203">
        <v>1.86844</v>
      </c>
      <c r="HG203">
        <v>1.86819</v>
      </c>
      <c r="HH203">
        <v>1.86935</v>
      </c>
      <c r="HI203">
        <v>1.87012</v>
      </c>
      <c r="HJ203">
        <v>1.86619</v>
      </c>
      <c r="HK203">
        <v>1.86722</v>
      </c>
      <c r="HL203">
        <v>1.86859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12.51</v>
      </c>
      <c r="IA203">
        <v>0.6617</v>
      </c>
      <c r="IB203">
        <v>4.00718980108695</v>
      </c>
      <c r="IC203">
        <v>0.0057595372652325</v>
      </c>
      <c r="ID203">
        <v>9.86007892650461e-07</v>
      </c>
      <c r="IE203">
        <v>-6.54605500343952e-10</v>
      </c>
      <c r="IF203">
        <v>0.661683471666172</v>
      </c>
      <c r="IG203">
        <v>0</v>
      </c>
      <c r="IH203">
        <v>0</v>
      </c>
      <c r="II203">
        <v>0</v>
      </c>
      <c r="IJ203">
        <v>-3</v>
      </c>
      <c r="IK203">
        <v>1614</v>
      </c>
      <c r="IL203">
        <v>1</v>
      </c>
      <c r="IM203">
        <v>27</v>
      </c>
      <c r="IN203">
        <v>144.7</v>
      </c>
      <c r="IO203">
        <v>144.8</v>
      </c>
      <c r="IP203">
        <v>2.91504</v>
      </c>
      <c r="IQ203">
        <v>2.6062</v>
      </c>
      <c r="IR203">
        <v>1.54785</v>
      </c>
      <c r="IS203">
        <v>2.30225</v>
      </c>
      <c r="IT203">
        <v>1.34644</v>
      </c>
      <c r="IU203">
        <v>2.4231</v>
      </c>
      <c r="IV203">
        <v>38.5014</v>
      </c>
      <c r="IW203">
        <v>24.0262</v>
      </c>
      <c r="IX203">
        <v>18</v>
      </c>
      <c r="IY203">
        <v>502.061</v>
      </c>
      <c r="IZ203">
        <v>409.176</v>
      </c>
      <c r="JA203">
        <v>34.2478</v>
      </c>
      <c r="JB203">
        <v>28.7379</v>
      </c>
      <c r="JC203">
        <v>29.9997</v>
      </c>
      <c r="JD203">
        <v>28.5899</v>
      </c>
      <c r="JE203">
        <v>28.5151</v>
      </c>
      <c r="JF203">
        <v>58.3641</v>
      </c>
      <c r="JG203">
        <v>0</v>
      </c>
      <c r="JH203">
        <v>100</v>
      </c>
      <c r="JI203">
        <v>34.2496</v>
      </c>
      <c r="JJ203">
        <v>1523.01</v>
      </c>
      <c r="JK203">
        <v>30.6832</v>
      </c>
      <c r="JL203">
        <v>102.027</v>
      </c>
      <c r="JM203">
        <v>102.401</v>
      </c>
    </row>
    <row r="204" spans="1:273">
      <c r="A204">
        <v>188</v>
      </c>
      <c r="B204">
        <v>1510790409</v>
      </c>
      <c r="C204">
        <v>1688.40000009537</v>
      </c>
      <c r="D204" t="s">
        <v>787</v>
      </c>
      <c r="E204" t="s">
        <v>788</v>
      </c>
      <c r="F204">
        <v>5</v>
      </c>
      <c r="G204" t="s">
        <v>405</v>
      </c>
      <c r="H204" t="s">
        <v>406</v>
      </c>
      <c r="I204">
        <v>1510790401.5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1558.4598827991</v>
      </c>
      <c r="AK204">
        <v>1538.698</v>
      </c>
      <c r="AL204">
        <v>3.45733333333323</v>
      </c>
      <c r="AM204">
        <v>64.1108677016949</v>
      </c>
      <c r="AN204">
        <f>(AP204 - AO204 + DI204*1E3/(8.314*(DK204+273.15)) * AR204/DH204 * AQ204) * DH204/(100*CV204) * 1000/(1000 - AP204)</f>
        <v>0</v>
      </c>
      <c r="AO204">
        <v>29.3763071793806</v>
      </c>
      <c r="AP204">
        <v>29.7904454545455</v>
      </c>
      <c r="AQ204">
        <v>-1.10190577989971e-05</v>
      </c>
      <c r="AR204">
        <v>117.015588663011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2.7</v>
      </c>
      <c r="CW204">
        <v>0.5</v>
      </c>
      <c r="CX204" t="s">
        <v>408</v>
      </c>
      <c r="CY204">
        <v>2</v>
      </c>
      <c r="CZ204" t="b">
        <v>1</v>
      </c>
      <c r="DA204">
        <v>1510790401.5</v>
      </c>
      <c r="DB204">
        <v>1469.30259259259</v>
      </c>
      <c r="DC204">
        <v>1496.46</v>
      </c>
      <c r="DD204">
        <v>29.7977962962963</v>
      </c>
      <c r="DE204">
        <v>29.380862962963</v>
      </c>
      <c r="DF204">
        <v>1456.8362962963</v>
      </c>
      <c r="DG204">
        <v>29.1361111111111</v>
      </c>
      <c r="DH204">
        <v>500.091666666667</v>
      </c>
      <c r="DI204">
        <v>90.821062962963</v>
      </c>
      <c r="DJ204">
        <v>0.0999949259259259</v>
      </c>
      <c r="DK204">
        <v>34.0903333333333</v>
      </c>
      <c r="DL204">
        <v>34.9843518518518</v>
      </c>
      <c r="DM204">
        <v>999.9</v>
      </c>
      <c r="DN204">
        <v>0</v>
      </c>
      <c r="DO204">
        <v>0</v>
      </c>
      <c r="DP204">
        <v>10003.7051851852</v>
      </c>
      <c r="DQ204">
        <v>0</v>
      </c>
      <c r="DR204">
        <v>3.31234296296296</v>
      </c>
      <c r="DS204">
        <v>-27.1574518518519</v>
      </c>
      <c r="DT204">
        <v>1514.42888888889</v>
      </c>
      <c r="DU204">
        <v>1541.75777777778</v>
      </c>
      <c r="DV204">
        <v>0.416928</v>
      </c>
      <c r="DW204">
        <v>1496.46</v>
      </c>
      <c r="DX204">
        <v>29.380862962963</v>
      </c>
      <c r="DY204">
        <v>2.70626740740741</v>
      </c>
      <c r="DZ204">
        <v>2.66840259259259</v>
      </c>
      <c r="EA204">
        <v>22.3232333333333</v>
      </c>
      <c r="EB204">
        <v>22.0918148148148</v>
      </c>
      <c r="EC204">
        <v>2000.01518518519</v>
      </c>
      <c r="ED204">
        <v>0.979993777777778</v>
      </c>
      <c r="EE204">
        <v>0.0200064962962963</v>
      </c>
      <c r="EF204">
        <v>0</v>
      </c>
      <c r="EG204">
        <v>2.28848148148148</v>
      </c>
      <c r="EH204">
        <v>0</v>
      </c>
      <c r="EI204">
        <v>5673.08185185185</v>
      </c>
      <c r="EJ204">
        <v>17300.2407407407</v>
      </c>
      <c r="EK204">
        <v>40.0045925925926</v>
      </c>
      <c r="EL204">
        <v>40.062</v>
      </c>
      <c r="EM204">
        <v>39.562</v>
      </c>
      <c r="EN204">
        <v>38.937</v>
      </c>
      <c r="EO204">
        <v>39.812</v>
      </c>
      <c r="EP204">
        <v>1960.00333333333</v>
      </c>
      <c r="EQ204">
        <v>40.0118518518519</v>
      </c>
      <c r="ER204">
        <v>0</v>
      </c>
      <c r="ES204">
        <v>1678814012.6</v>
      </c>
      <c r="ET204">
        <v>0</v>
      </c>
      <c r="EU204">
        <v>2.28295769230769</v>
      </c>
      <c r="EV204">
        <v>-0.597965816176578</v>
      </c>
      <c r="EW204">
        <v>-4.86290599944984</v>
      </c>
      <c r="EX204">
        <v>5673.07461538462</v>
      </c>
      <c r="EY204">
        <v>15</v>
      </c>
      <c r="EZ204">
        <v>0</v>
      </c>
      <c r="FA204" t="s">
        <v>409</v>
      </c>
      <c r="FB204">
        <v>1510781724.6</v>
      </c>
      <c r="FC204">
        <v>1510781718.6</v>
      </c>
      <c r="FD204">
        <v>0</v>
      </c>
      <c r="FE204">
        <v>0.193</v>
      </c>
      <c r="FF204">
        <v>0.167</v>
      </c>
      <c r="FG204">
        <v>6.707</v>
      </c>
      <c r="FH204">
        <v>0.869</v>
      </c>
      <c r="FI204">
        <v>420</v>
      </c>
      <c r="FJ204">
        <v>32</v>
      </c>
      <c r="FK204">
        <v>0.3</v>
      </c>
      <c r="FL204">
        <v>0.13</v>
      </c>
      <c r="FM204">
        <v>0.41894845</v>
      </c>
      <c r="FN204">
        <v>-0.0425283151969991</v>
      </c>
      <c r="FO204">
        <v>0.00425223076719738</v>
      </c>
      <c r="FP204">
        <v>1</v>
      </c>
      <c r="FQ204">
        <v>1</v>
      </c>
      <c r="FR204">
        <v>1</v>
      </c>
      <c r="FS204" t="s">
        <v>410</v>
      </c>
      <c r="FT204">
        <v>2.97135</v>
      </c>
      <c r="FU204">
        <v>2.7539</v>
      </c>
      <c r="FV204">
        <v>0.213625</v>
      </c>
      <c r="FW204">
        <v>0.216839</v>
      </c>
      <c r="FX204">
        <v>0.11969</v>
      </c>
      <c r="FY204">
        <v>0.119658</v>
      </c>
      <c r="FZ204">
        <v>30532.5</v>
      </c>
      <c r="GA204">
        <v>33116.6</v>
      </c>
      <c r="GB204">
        <v>35195.1</v>
      </c>
      <c r="GC204">
        <v>38360.5</v>
      </c>
      <c r="GD204">
        <v>43903.2</v>
      </c>
      <c r="GE204">
        <v>48765.1</v>
      </c>
      <c r="GF204">
        <v>54990.6</v>
      </c>
      <c r="GG204">
        <v>61516.3</v>
      </c>
      <c r="GH204">
        <v>1.9609</v>
      </c>
      <c r="GI204">
        <v>1.81855</v>
      </c>
      <c r="GJ204">
        <v>0.187792</v>
      </c>
      <c r="GK204">
        <v>0</v>
      </c>
      <c r="GL204">
        <v>31.9403</v>
      </c>
      <c r="GM204">
        <v>999.9</v>
      </c>
      <c r="GN204">
        <v>53.785</v>
      </c>
      <c r="GO204">
        <v>32.78</v>
      </c>
      <c r="GP204">
        <v>29.55</v>
      </c>
      <c r="GQ204">
        <v>60.0802</v>
      </c>
      <c r="GR204">
        <v>47.7204</v>
      </c>
      <c r="GS204">
        <v>1</v>
      </c>
      <c r="GT204">
        <v>0.102807</v>
      </c>
      <c r="GU204">
        <v>-2.26666</v>
      </c>
      <c r="GV204">
        <v>20.101</v>
      </c>
      <c r="GW204">
        <v>5.19692</v>
      </c>
      <c r="GX204">
        <v>12.0043</v>
      </c>
      <c r="GY204">
        <v>4.97535</v>
      </c>
      <c r="GZ204">
        <v>3.2939</v>
      </c>
      <c r="HA204">
        <v>9999</v>
      </c>
      <c r="HB204">
        <v>9999</v>
      </c>
      <c r="HC204">
        <v>9999</v>
      </c>
      <c r="HD204">
        <v>999.9</v>
      </c>
      <c r="HE204">
        <v>1.86356</v>
      </c>
      <c r="HF204">
        <v>1.86844</v>
      </c>
      <c r="HG204">
        <v>1.86818</v>
      </c>
      <c r="HH204">
        <v>1.86935</v>
      </c>
      <c r="HI204">
        <v>1.87012</v>
      </c>
      <c r="HJ204">
        <v>1.8662</v>
      </c>
      <c r="HK204">
        <v>1.86723</v>
      </c>
      <c r="HL204">
        <v>1.86859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12.58</v>
      </c>
      <c r="IA204">
        <v>0.6617</v>
      </c>
      <c r="IB204">
        <v>4.00718980108695</v>
      </c>
      <c r="IC204">
        <v>0.0057595372652325</v>
      </c>
      <c r="ID204">
        <v>9.86007892650461e-07</v>
      </c>
      <c r="IE204">
        <v>-6.54605500343952e-10</v>
      </c>
      <c r="IF204">
        <v>0.661683471666172</v>
      </c>
      <c r="IG204">
        <v>0</v>
      </c>
      <c r="IH204">
        <v>0</v>
      </c>
      <c r="II204">
        <v>0</v>
      </c>
      <c r="IJ204">
        <v>-3</v>
      </c>
      <c r="IK204">
        <v>1614</v>
      </c>
      <c r="IL204">
        <v>1</v>
      </c>
      <c r="IM204">
        <v>27</v>
      </c>
      <c r="IN204">
        <v>144.7</v>
      </c>
      <c r="IO204">
        <v>144.8</v>
      </c>
      <c r="IP204">
        <v>2.94067</v>
      </c>
      <c r="IQ204">
        <v>2.61475</v>
      </c>
      <c r="IR204">
        <v>1.54785</v>
      </c>
      <c r="IS204">
        <v>2.30225</v>
      </c>
      <c r="IT204">
        <v>1.34644</v>
      </c>
      <c r="IU204">
        <v>2.35229</v>
      </c>
      <c r="IV204">
        <v>38.5014</v>
      </c>
      <c r="IW204">
        <v>24.0175</v>
      </c>
      <c r="IX204">
        <v>18</v>
      </c>
      <c r="IY204">
        <v>501.834</v>
      </c>
      <c r="IZ204">
        <v>409.246</v>
      </c>
      <c r="JA204">
        <v>34.2579</v>
      </c>
      <c r="JB204">
        <v>28.7328</v>
      </c>
      <c r="JC204">
        <v>29.9997</v>
      </c>
      <c r="JD204">
        <v>28.585</v>
      </c>
      <c r="JE204">
        <v>28.5109</v>
      </c>
      <c r="JF204">
        <v>58.8389</v>
      </c>
      <c r="JG204">
        <v>0</v>
      </c>
      <c r="JH204">
        <v>100</v>
      </c>
      <c r="JI204">
        <v>34.2643</v>
      </c>
      <c r="JJ204">
        <v>1543.18</v>
      </c>
      <c r="JK204">
        <v>30.6832</v>
      </c>
      <c r="JL204">
        <v>102.027</v>
      </c>
      <c r="JM204">
        <v>102.403</v>
      </c>
    </row>
    <row r="205" spans="1:273">
      <c r="A205">
        <v>189</v>
      </c>
      <c r="B205">
        <v>1510790414</v>
      </c>
      <c r="C205">
        <v>1693.40000009537</v>
      </c>
      <c r="D205" t="s">
        <v>789</v>
      </c>
      <c r="E205" t="s">
        <v>790</v>
      </c>
      <c r="F205">
        <v>5</v>
      </c>
      <c r="G205" t="s">
        <v>405</v>
      </c>
      <c r="H205" t="s">
        <v>406</v>
      </c>
      <c r="I205">
        <v>1510790406.21429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1575.43738508325</v>
      </c>
      <c r="AK205">
        <v>1555.84939393939</v>
      </c>
      <c r="AL205">
        <v>3.42182107622983</v>
      </c>
      <c r="AM205">
        <v>64.1108677016949</v>
      </c>
      <c r="AN205">
        <f>(AP205 - AO205 + DI205*1E3/(8.314*(DK205+273.15)) * AR205/DH205 * AQ205) * DH205/(100*CV205) * 1000/(1000 - AP205)</f>
        <v>0</v>
      </c>
      <c r="AO205">
        <v>29.3714608085809</v>
      </c>
      <c r="AP205">
        <v>29.7855933333333</v>
      </c>
      <c r="AQ205">
        <v>-1.69666293204959e-05</v>
      </c>
      <c r="AR205">
        <v>117.015588663011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2.7</v>
      </c>
      <c r="CW205">
        <v>0.5</v>
      </c>
      <c r="CX205" t="s">
        <v>408</v>
      </c>
      <c r="CY205">
        <v>2</v>
      </c>
      <c r="CZ205" t="b">
        <v>1</v>
      </c>
      <c r="DA205">
        <v>1510790406.21429</v>
      </c>
      <c r="DB205">
        <v>1485.1425</v>
      </c>
      <c r="DC205">
        <v>1512.26464285714</v>
      </c>
      <c r="DD205">
        <v>29.7930892857143</v>
      </c>
      <c r="DE205">
        <v>29.3778214285714</v>
      </c>
      <c r="DF205">
        <v>1472.60607142857</v>
      </c>
      <c r="DG205">
        <v>29.1314071428571</v>
      </c>
      <c r="DH205">
        <v>500.085071428571</v>
      </c>
      <c r="DI205">
        <v>90.8215321428571</v>
      </c>
      <c r="DJ205">
        <v>0.0999100857142857</v>
      </c>
      <c r="DK205">
        <v>34.0903964285714</v>
      </c>
      <c r="DL205">
        <v>34.9812928571429</v>
      </c>
      <c r="DM205">
        <v>999.9</v>
      </c>
      <c r="DN205">
        <v>0</v>
      </c>
      <c r="DO205">
        <v>0</v>
      </c>
      <c r="DP205">
        <v>10012.4135714286</v>
      </c>
      <c r="DQ205">
        <v>0</v>
      </c>
      <c r="DR205">
        <v>3.31328821428571</v>
      </c>
      <c r="DS205">
        <v>-27.1228321428571</v>
      </c>
      <c r="DT205">
        <v>1530.74678571429</v>
      </c>
      <c r="DU205">
        <v>1558.03642857143</v>
      </c>
      <c r="DV205">
        <v>0.415261142857143</v>
      </c>
      <c r="DW205">
        <v>1512.26464285714</v>
      </c>
      <c r="DX205">
        <v>29.3778214285714</v>
      </c>
      <c r="DY205">
        <v>2.70585392857143</v>
      </c>
      <c r="DZ205">
        <v>2.66814</v>
      </c>
      <c r="EA205">
        <v>22.3207178571429</v>
      </c>
      <c r="EB205">
        <v>22.0902035714286</v>
      </c>
      <c r="EC205">
        <v>2000.01392857143</v>
      </c>
      <c r="ED205">
        <v>0.979993964285714</v>
      </c>
      <c r="EE205">
        <v>0.0200063035714286</v>
      </c>
      <c r="EF205">
        <v>0</v>
      </c>
      <c r="EG205">
        <v>2.28401071428571</v>
      </c>
      <c r="EH205">
        <v>0</v>
      </c>
      <c r="EI205">
        <v>5672.71714285714</v>
      </c>
      <c r="EJ205">
        <v>17300.2321428571</v>
      </c>
      <c r="EK205">
        <v>40</v>
      </c>
      <c r="EL205">
        <v>40.062</v>
      </c>
      <c r="EM205">
        <v>39.562</v>
      </c>
      <c r="EN205">
        <v>38.937</v>
      </c>
      <c r="EO205">
        <v>39.812</v>
      </c>
      <c r="EP205">
        <v>1960.00285714286</v>
      </c>
      <c r="EQ205">
        <v>40.0110714285714</v>
      </c>
      <c r="ER205">
        <v>0</v>
      </c>
      <c r="ES205">
        <v>1678814017.4</v>
      </c>
      <c r="ET205">
        <v>0</v>
      </c>
      <c r="EU205">
        <v>2.27106923076923</v>
      </c>
      <c r="EV205">
        <v>-0.258160686232296</v>
      </c>
      <c r="EW205">
        <v>-4.64717948107345</v>
      </c>
      <c r="EX205">
        <v>5672.61884615385</v>
      </c>
      <c r="EY205">
        <v>15</v>
      </c>
      <c r="EZ205">
        <v>0</v>
      </c>
      <c r="FA205" t="s">
        <v>409</v>
      </c>
      <c r="FB205">
        <v>1510781724.6</v>
      </c>
      <c r="FC205">
        <v>1510781718.6</v>
      </c>
      <c r="FD205">
        <v>0</v>
      </c>
      <c r="FE205">
        <v>0.193</v>
      </c>
      <c r="FF205">
        <v>0.167</v>
      </c>
      <c r="FG205">
        <v>6.707</v>
      </c>
      <c r="FH205">
        <v>0.869</v>
      </c>
      <c r="FI205">
        <v>420</v>
      </c>
      <c r="FJ205">
        <v>32</v>
      </c>
      <c r="FK205">
        <v>0.3</v>
      </c>
      <c r="FL205">
        <v>0.13</v>
      </c>
      <c r="FM205">
        <v>0.417045</v>
      </c>
      <c r="FN205">
        <v>-0.0277055234521578</v>
      </c>
      <c r="FO205">
        <v>0.00320968042801772</v>
      </c>
      <c r="FP205">
        <v>1</v>
      </c>
      <c r="FQ205">
        <v>1</v>
      </c>
      <c r="FR205">
        <v>1</v>
      </c>
      <c r="FS205" t="s">
        <v>410</v>
      </c>
      <c r="FT205">
        <v>2.97148</v>
      </c>
      <c r="FU205">
        <v>2.75394</v>
      </c>
      <c r="FV205">
        <v>0.215047</v>
      </c>
      <c r="FW205">
        <v>0.218265</v>
      </c>
      <c r="FX205">
        <v>0.119675</v>
      </c>
      <c r="FY205">
        <v>0.119643</v>
      </c>
      <c r="FZ205">
        <v>30477.6</v>
      </c>
      <c r="GA205">
        <v>33056.7</v>
      </c>
      <c r="GB205">
        <v>35195.4</v>
      </c>
      <c r="GC205">
        <v>38360.9</v>
      </c>
      <c r="GD205">
        <v>43904.5</v>
      </c>
      <c r="GE205">
        <v>48766.4</v>
      </c>
      <c r="GF205">
        <v>54991.2</v>
      </c>
      <c r="GG205">
        <v>61516.8</v>
      </c>
      <c r="GH205">
        <v>1.96125</v>
      </c>
      <c r="GI205">
        <v>1.81855</v>
      </c>
      <c r="GJ205">
        <v>0.188589</v>
      </c>
      <c r="GK205">
        <v>0</v>
      </c>
      <c r="GL205">
        <v>31.9339</v>
      </c>
      <c r="GM205">
        <v>999.9</v>
      </c>
      <c r="GN205">
        <v>53.785</v>
      </c>
      <c r="GO205">
        <v>32.78</v>
      </c>
      <c r="GP205">
        <v>29.551</v>
      </c>
      <c r="GQ205">
        <v>59.7602</v>
      </c>
      <c r="GR205">
        <v>47.8886</v>
      </c>
      <c r="GS205">
        <v>1</v>
      </c>
      <c r="GT205">
        <v>0.102208</v>
      </c>
      <c r="GU205">
        <v>-2.29039</v>
      </c>
      <c r="GV205">
        <v>20.1005</v>
      </c>
      <c r="GW205">
        <v>5.19483</v>
      </c>
      <c r="GX205">
        <v>12.0041</v>
      </c>
      <c r="GY205">
        <v>4.97395</v>
      </c>
      <c r="GZ205">
        <v>3.29393</v>
      </c>
      <c r="HA205">
        <v>9999</v>
      </c>
      <c r="HB205">
        <v>9999</v>
      </c>
      <c r="HC205">
        <v>9999</v>
      </c>
      <c r="HD205">
        <v>999.9</v>
      </c>
      <c r="HE205">
        <v>1.86356</v>
      </c>
      <c r="HF205">
        <v>1.86844</v>
      </c>
      <c r="HG205">
        <v>1.86819</v>
      </c>
      <c r="HH205">
        <v>1.86934</v>
      </c>
      <c r="HI205">
        <v>1.87012</v>
      </c>
      <c r="HJ205">
        <v>1.86617</v>
      </c>
      <c r="HK205">
        <v>1.86722</v>
      </c>
      <c r="HL205">
        <v>1.86859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12.65</v>
      </c>
      <c r="IA205">
        <v>0.6617</v>
      </c>
      <c r="IB205">
        <v>4.00718980108695</v>
      </c>
      <c r="IC205">
        <v>0.0057595372652325</v>
      </c>
      <c r="ID205">
        <v>9.86007892650461e-07</v>
      </c>
      <c r="IE205">
        <v>-6.54605500343952e-10</v>
      </c>
      <c r="IF205">
        <v>0.661683471666172</v>
      </c>
      <c r="IG205">
        <v>0</v>
      </c>
      <c r="IH205">
        <v>0</v>
      </c>
      <c r="II205">
        <v>0</v>
      </c>
      <c r="IJ205">
        <v>-3</v>
      </c>
      <c r="IK205">
        <v>1614</v>
      </c>
      <c r="IL205">
        <v>1</v>
      </c>
      <c r="IM205">
        <v>27</v>
      </c>
      <c r="IN205">
        <v>144.8</v>
      </c>
      <c r="IO205">
        <v>144.9</v>
      </c>
      <c r="IP205">
        <v>2.96753</v>
      </c>
      <c r="IQ205">
        <v>2.59888</v>
      </c>
      <c r="IR205">
        <v>1.54785</v>
      </c>
      <c r="IS205">
        <v>2.30225</v>
      </c>
      <c r="IT205">
        <v>1.34644</v>
      </c>
      <c r="IU205">
        <v>2.4353</v>
      </c>
      <c r="IV205">
        <v>38.5014</v>
      </c>
      <c r="IW205">
        <v>24.0262</v>
      </c>
      <c r="IX205">
        <v>18</v>
      </c>
      <c r="IY205">
        <v>502.029</v>
      </c>
      <c r="IZ205">
        <v>409.212</v>
      </c>
      <c r="JA205">
        <v>34.2735</v>
      </c>
      <c r="JB205">
        <v>28.7266</v>
      </c>
      <c r="JC205">
        <v>29.9996</v>
      </c>
      <c r="JD205">
        <v>28.5805</v>
      </c>
      <c r="JE205">
        <v>28.5061</v>
      </c>
      <c r="JF205">
        <v>59.3906</v>
      </c>
      <c r="JG205">
        <v>0</v>
      </c>
      <c r="JH205">
        <v>100</v>
      </c>
      <c r="JI205">
        <v>34.2804</v>
      </c>
      <c r="JJ205">
        <v>1556.62</v>
      </c>
      <c r="JK205">
        <v>30.6832</v>
      </c>
      <c r="JL205">
        <v>102.028</v>
      </c>
      <c r="JM205">
        <v>102.404</v>
      </c>
    </row>
    <row r="206" spans="1:273">
      <c r="A206">
        <v>190</v>
      </c>
      <c r="B206">
        <v>1510790419</v>
      </c>
      <c r="C206">
        <v>1698.40000009537</v>
      </c>
      <c r="D206" t="s">
        <v>791</v>
      </c>
      <c r="E206" t="s">
        <v>792</v>
      </c>
      <c r="F206">
        <v>5</v>
      </c>
      <c r="G206" t="s">
        <v>405</v>
      </c>
      <c r="H206" t="s">
        <v>406</v>
      </c>
      <c r="I206">
        <v>1510790411.5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1593.08917886128</v>
      </c>
      <c r="AK206">
        <v>1573.28466666667</v>
      </c>
      <c r="AL206">
        <v>3.48927602397808</v>
      </c>
      <c r="AM206">
        <v>64.1108677016949</v>
      </c>
      <c r="AN206">
        <f>(AP206 - AO206 + DI206*1E3/(8.314*(DK206+273.15)) * AR206/DH206 * AQ206) * DH206/(100*CV206) * 1000/(1000 - AP206)</f>
        <v>0</v>
      </c>
      <c r="AO206">
        <v>29.3646084330263</v>
      </c>
      <c r="AP206">
        <v>29.7810296969697</v>
      </c>
      <c r="AQ206">
        <v>-1.02036155449839e-05</v>
      </c>
      <c r="AR206">
        <v>117.015588663011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2.7</v>
      </c>
      <c r="CW206">
        <v>0.5</v>
      </c>
      <c r="CX206" t="s">
        <v>408</v>
      </c>
      <c r="CY206">
        <v>2</v>
      </c>
      <c r="CZ206" t="b">
        <v>1</v>
      </c>
      <c r="DA206">
        <v>1510790411.5</v>
      </c>
      <c r="DB206">
        <v>1502.89074074074</v>
      </c>
      <c r="DC206">
        <v>1530.07740740741</v>
      </c>
      <c r="DD206">
        <v>29.7877962962963</v>
      </c>
      <c r="DE206">
        <v>29.3725592592593</v>
      </c>
      <c r="DF206">
        <v>1490.27703703704</v>
      </c>
      <c r="DG206">
        <v>29.1261074074074</v>
      </c>
      <c r="DH206">
        <v>500.095444444444</v>
      </c>
      <c r="DI206">
        <v>90.8219814814815</v>
      </c>
      <c r="DJ206">
        <v>0.100010985185185</v>
      </c>
      <c r="DK206">
        <v>34.0912148148148</v>
      </c>
      <c r="DL206">
        <v>34.9816222222222</v>
      </c>
      <c r="DM206">
        <v>999.9</v>
      </c>
      <c r="DN206">
        <v>0</v>
      </c>
      <c r="DO206">
        <v>0</v>
      </c>
      <c r="DP206">
        <v>10006.2518518519</v>
      </c>
      <c r="DQ206">
        <v>0</v>
      </c>
      <c r="DR206">
        <v>3.31341592592593</v>
      </c>
      <c r="DS206">
        <v>-27.1864037037037</v>
      </c>
      <c r="DT206">
        <v>1549.03296296296</v>
      </c>
      <c r="DU206">
        <v>1576.37962962963</v>
      </c>
      <c r="DV206">
        <v>0.415230148148148</v>
      </c>
      <c r="DW206">
        <v>1530.07740740741</v>
      </c>
      <c r="DX206">
        <v>29.3725592592593</v>
      </c>
      <c r="DY206">
        <v>2.7053862962963</v>
      </c>
      <c r="DZ206">
        <v>2.66767407407407</v>
      </c>
      <c r="EA206">
        <v>22.3178703703704</v>
      </c>
      <c r="EB206">
        <v>22.0873407407407</v>
      </c>
      <c r="EC206">
        <v>2000.03185185185</v>
      </c>
      <c r="ED206">
        <v>0.979993777777778</v>
      </c>
      <c r="EE206">
        <v>0.0200064962962963</v>
      </c>
      <c r="EF206">
        <v>0</v>
      </c>
      <c r="EG206">
        <v>2.2668962962963</v>
      </c>
      <c r="EH206">
        <v>0</v>
      </c>
      <c r="EI206">
        <v>5672.14814814815</v>
      </c>
      <c r="EJ206">
        <v>17300.3814814815</v>
      </c>
      <c r="EK206">
        <v>39.9976666666667</v>
      </c>
      <c r="EL206">
        <v>40.062</v>
      </c>
      <c r="EM206">
        <v>39.562</v>
      </c>
      <c r="EN206">
        <v>38.937</v>
      </c>
      <c r="EO206">
        <v>39.8074074074074</v>
      </c>
      <c r="EP206">
        <v>1960.02</v>
      </c>
      <c r="EQ206">
        <v>40.0118518518519</v>
      </c>
      <c r="ER206">
        <v>0</v>
      </c>
      <c r="ES206">
        <v>1678814022.2</v>
      </c>
      <c r="ET206">
        <v>0</v>
      </c>
      <c r="EU206">
        <v>2.25472307692308</v>
      </c>
      <c r="EV206">
        <v>-0.11104958131951</v>
      </c>
      <c r="EW206">
        <v>-5.44273503368033</v>
      </c>
      <c r="EX206">
        <v>5672.16307692308</v>
      </c>
      <c r="EY206">
        <v>15</v>
      </c>
      <c r="EZ206">
        <v>0</v>
      </c>
      <c r="FA206" t="s">
        <v>409</v>
      </c>
      <c r="FB206">
        <v>1510781724.6</v>
      </c>
      <c r="FC206">
        <v>1510781718.6</v>
      </c>
      <c r="FD206">
        <v>0</v>
      </c>
      <c r="FE206">
        <v>0.193</v>
      </c>
      <c r="FF206">
        <v>0.167</v>
      </c>
      <c r="FG206">
        <v>6.707</v>
      </c>
      <c r="FH206">
        <v>0.869</v>
      </c>
      <c r="FI206">
        <v>420</v>
      </c>
      <c r="FJ206">
        <v>32</v>
      </c>
      <c r="FK206">
        <v>0.3</v>
      </c>
      <c r="FL206">
        <v>0.13</v>
      </c>
      <c r="FM206">
        <v>0.4154798</v>
      </c>
      <c r="FN206">
        <v>0.00108108067542148</v>
      </c>
      <c r="FO206">
        <v>0.00120208594118723</v>
      </c>
      <c r="FP206">
        <v>1</v>
      </c>
      <c r="FQ206">
        <v>1</v>
      </c>
      <c r="FR206">
        <v>1</v>
      </c>
      <c r="FS206" t="s">
        <v>410</v>
      </c>
      <c r="FT206">
        <v>2.97127</v>
      </c>
      <c r="FU206">
        <v>2.75391</v>
      </c>
      <c r="FV206">
        <v>0.216488</v>
      </c>
      <c r="FW206">
        <v>0.219675</v>
      </c>
      <c r="FX206">
        <v>0.119664</v>
      </c>
      <c r="FY206">
        <v>0.119628</v>
      </c>
      <c r="FZ206">
        <v>30421.9</v>
      </c>
      <c r="GA206">
        <v>32997.4</v>
      </c>
      <c r="GB206">
        <v>35195.6</v>
      </c>
      <c r="GC206">
        <v>38361.2</v>
      </c>
      <c r="GD206">
        <v>43905</v>
      </c>
      <c r="GE206">
        <v>48768</v>
      </c>
      <c r="GF206">
        <v>54991.2</v>
      </c>
      <c r="GG206">
        <v>61517.6</v>
      </c>
      <c r="GH206">
        <v>1.96105</v>
      </c>
      <c r="GI206">
        <v>1.8186</v>
      </c>
      <c r="GJ206">
        <v>0.189021</v>
      </c>
      <c r="GK206">
        <v>0</v>
      </c>
      <c r="GL206">
        <v>31.9269</v>
      </c>
      <c r="GM206">
        <v>999.9</v>
      </c>
      <c r="GN206">
        <v>53.785</v>
      </c>
      <c r="GO206">
        <v>32.791</v>
      </c>
      <c r="GP206">
        <v>29.5714</v>
      </c>
      <c r="GQ206">
        <v>60.1602</v>
      </c>
      <c r="GR206">
        <v>48.0809</v>
      </c>
      <c r="GS206">
        <v>1</v>
      </c>
      <c r="GT206">
        <v>0.101794</v>
      </c>
      <c r="GU206">
        <v>-2.27626</v>
      </c>
      <c r="GV206">
        <v>20.1006</v>
      </c>
      <c r="GW206">
        <v>5.19618</v>
      </c>
      <c r="GX206">
        <v>12.0052</v>
      </c>
      <c r="GY206">
        <v>4.97525</v>
      </c>
      <c r="GZ206">
        <v>3.29398</v>
      </c>
      <c r="HA206">
        <v>9999</v>
      </c>
      <c r="HB206">
        <v>9999</v>
      </c>
      <c r="HC206">
        <v>9999</v>
      </c>
      <c r="HD206">
        <v>999.9</v>
      </c>
      <c r="HE206">
        <v>1.86356</v>
      </c>
      <c r="HF206">
        <v>1.86844</v>
      </c>
      <c r="HG206">
        <v>1.86815</v>
      </c>
      <c r="HH206">
        <v>1.86935</v>
      </c>
      <c r="HI206">
        <v>1.87012</v>
      </c>
      <c r="HJ206">
        <v>1.86617</v>
      </c>
      <c r="HK206">
        <v>1.86722</v>
      </c>
      <c r="HL206">
        <v>1.86859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12.72</v>
      </c>
      <c r="IA206">
        <v>0.6617</v>
      </c>
      <c r="IB206">
        <v>4.00718980108695</v>
      </c>
      <c r="IC206">
        <v>0.0057595372652325</v>
      </c>
      <c r="ID206">
        <v>9.86007892650461e-07</v>
      </c>
      <c r="IE206">
        <v>-6.54605500343952e-10</v>
      </c>
      <c r="IF206">
        <v>0.661683471666172</v>
      </c>
      <c r="IG206">
        <v>0</v>
      </c>
      <c r="IH206">
        <v>0</v>
      </c>
      <c r="II206">
        <v>0</v>
      </c>
      <c r="IJ206">
        <v>-3</v>
      </c>
      <c r="IK206">
        <v>1614</v>
      </c>
      <c r="IL206">
        <v>1</v>
      </c>
      <c r="IM206">
        <v>27</v>
      </c>
      <c r="IN206">
        <v>144.9</v>
      </c>
      <c r="IO206">
        <v>145</v>
      </c>
      <c r="IP206">
        <v>2.99072</v>
      </c>
      <c r="IQ206">
        <v>2.59521</v>
      </c>
      <c r="IR206">
        <v>1.54785</v>
      </c>
      <c r="IS206">
        <v>2.30103</v>
      </c>
      <c r="IT206">
        <v>1.34644</v>
      </c>
      <c r="IU206">
        <v>2.47681</v>
      </c>
      <c r="IV206">
        <v>38.5014</v>
      </c>
      <c r="IW206">
        <v>24.0262</v>
      </c>
      <c r="IX206">
        <v>18</v>
      </c>
      <c r="IY206">
        <v>501.853</v>
      </c>
      <c r="IZ206">
        <v>409.206</v>
      </c>
      <c r="JA206">
        <v>34.2889</v>
      </c>
      <c r="JB206">
        <v>28.7205</v>
      </c>
      <c r="JC206">
        <v>29.9996</v>
      </c>
      <c r="JD206">
        <v>28.5756</v>
      </c>
      <c r="JE206">
        <v>28.5012</v>
      </c>
      <c r="JF206">
        <v>59.8562</v>
      </c>
      <c r="JG206">
        <v>0</v>
      </c>
      <c r="JH206">
        <v>100</v>
      </c>
      <c r="JI206">
        <v>34.29</v>
      </c>
      <c r="JJ206">
        <v>1576.77</v>
      </c>
      <c r="JK206">
        <v>30.6832</v>
      </c>
      <c r="JL206">
        <v>102.029</v>
      </c>
      <c r="JM206">
        <v>102.405</v>
      </c>
    </row>
    <row r="207" spans="1:273">
      <c r="A207">
        <v>191</v>
      </c>
      <c r="B207">
        <v>1510790424</v>
      </c>
      <c r="C207">
        <v>1703.40000009537</v>
      </c>
      <c r="D207" t="s">
        <v>793</v>
      </c>
      <c r="E207" t="s">
        <v>794</v>
      </c>
      <c r="F207">
        <v>5</v>
      </c>
      <c r="G207" t="s">
        <v>405</v>
      </c>
      <c r="H207" t="s">
        <v>406</v>
      </c>
      <c r="I207">
        <v>1510790416.21429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1610.40060151643</v>
      </c>
      <c r="AK207">
        <v>1590.58381818182</v>
      </c>
      <c r="AL207">
        <v>3.44568544116482</v>
      </c>
      <c r="AM207">
        <v>64.1108677016949</v>
      </c>
      <c r="AN207">
        <f>(AP207 - AO207 + DI207*1E3/(8.314*(DK207+273.15)) * AR207/DH207 * AQ207) * DH207/(100*CV207) * 1000/(1000 - AP207)</f>
        <v>0</v>
      </c>
      <c r="AO207">
        <v>29.3666173565196</v>
      </c>
      <c r="AP207">
        <v>29.7731551515151</v>
      </c>
      <c r="AQ207">
        <v>-1.53760710517331e-05</v>
      </c>
      <c r="AR207">
        <v>117.015588663011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2.7</v>
      </c>
      <c r="CW207">
        <v>0.5</v>
      </c>
      <c r="CX207" t="s">
        <v>408</v>
      </c>
      <c r="CY207">
        <v>2</v>
      </c>
      <c r="CZ207" t="b">
        <v>1</v>
      </c>
      <c r="DA207">
        <v>1510790416.21429</v>
      </c>
      <c r="DB207">
        <v>1518.73321428571</v>
      </c>
      <c r="DC207">
        <v>1545.94464285714</v>
      </c>
      <c r="DD207">
        <v>29.7826214285714</v>
      </c>
      <c r="DE207">
        <v>29.3683535714286</v>
      </c>
      <c r="DF207">
        <v>1506.05214285714</v>
      </c>
      <c r="DG207">
        <v>29.1209357142857</v>
      </c>
      <c r="DH207">
        <v>500.093464285714</v>
      </c>
      <c r="DI207">
        <v>90.8221321428571</v>
      </c>
      <c r="DJ207">
        <v>0.0999664</v>
      </c>
      <c r="DK207">
        <v>34.0915607142857</v>
      </c>
      <c r="DL207">
        <v>34.9852142857143</v>
      </c>
      <c r="DM207">
        <v>999.9</v>
      </c>
      <c r="DN207">
        <v>0</v>
      </c>
      <c r="DO207">
        <v>0</v>
      </c>
      <c r="DP207">
        <v>10010.7192857143</v>
      </c>
      <c r="DQ207">
        <v>0</v>
      </c>
      <c r="DR207">
        <v>3.31136714285714</v>
      </c>
      <c r="DS207">
        <v>-27.2116642857143</v>
      </c>
      <c r="DT207">
        <v>1565.35321428571</v>
      </c>
      <c r="DU207">
        <v>1592.72107142857</v>
      </c>
      <c r="DV207">
        <v>0.414266607142857</v>
      </c>
      <c r="DW207">
        <v>1545.94464285714</v>
      </c>
      <c r="DX207">
        <v>29.3683535714286</v>
      </c>
      <c r="DY207">
        <v>2.70492107142857</v>
      </c>
      <c r="DZ207">
        <v>2.66729642857143</v>
      </c>
      <c r="EA207">
        <v>22.3150392857143</v>
      </c>
      <c r="EB207">
        <v>22.0850142857143</v>
      </c>
      <c r="EC207">
        <v>2000.03285714286</v>
      </c>
      <c r="ED207">
        <v>0.979993642857143</v>
      </c>
      <c r="EE207">
        <v>0.0200066357142857</v>
      </c>
      <c r="EF207">
        <v>0</v>
      </c>
      <c r="EG207">
        <v>2.26996428571429</v>
      </c>
      <c r="EH207">
        <v>0</v>
      </c>
      <c r="EI207">
        <v>5671.76178571428</v>
      </c>
      <c r="EJ207">
        <v>17300.4</v>
      </c>
      <c r="EK207">
        <v>39.99775</v>
      </c>
      <c r="EL207">
        <v>40.062</v>
      </c>
      <c r="EM207">
        <v>39.5575714285714</v>
      </c>
      <c r="EN207">
        <v>38.937</v>
      </c>
      <c r="EO207">
        <v>39.8031428571429</v>
      </c>
      <c r="EP207">
        <v>1960.02071428571</v>
      </c>
      <c r="EQ207">
        <v>40.0121428571429</v>
      </c>
      <c r="ER207">
        <v>0</v>
      </c>
      <c r="ES207">
        <v>1678814027</v>
      </c>
      <c r="ET207">
        <v>0</v>
      </c>
      <c r="EU207">
        <v>2.26337307692308</v>
      </c>
      <c r="EV207">
        <v>-0.2561538606922</v>
      </c>
      <c r="EW207">
        <v>-6.60205126676293</v>
      </c>
      <c r="EX207">
        <v>5671.73961538461</v>
      </c>
      <c r="EY207">
        <v>15</v>
      </c>
      <c r="EZ207">
        <v>0</v>
      </c>
      <c r="FA207" t="s">
        <v>409</v>
      </c>
      <c r="FB207">
        <v>1510781724.6</v>
      </c>
      <c r="FC207">
        <v>1510781718.6</v>
      </c>
      <c r="FD207">
        <v>0</v>
      </c>
      <c r="FE207">
        <v>0.193</v>
      </c>
      <c r="FF207">
        <v>0.167</v>
      </c>
      <c r="FG207">
        <v>6.707</v>
      </c>
      <c r="FH207">
        <v>0.869</v>
      </c>
      <c r="FI207">
        <v>420</v>
      </c>
      <c r="FJ207">
        <v>32</v>
      </c>
      <c r="FK207">
        <v>0.3</v>
      </c>
      <c r="FL207">
        <v>0.13</v>
      </c>
      <c r="FM207">
        <v>0.414502</v>
      </c>
      <c r="FN207">
        <v>-0.00460214634146303</v>
      </c>
      <c r="FO207">
        <v>0.00218310707199736</v>
      </c>
      <c r="FP207">
        <v>1</v>
      </c>
      <c r="FQ207">
        <v>1</v>
      </c>
      <c r="FR207">
        <v>1</v>
      </c>
      <c r="FS207" t="s">
        <v>410</v>
      </c>
      <c r="FT207">
        <v>2.97151</v>
      </c>
      <c r="FU207">
        <v>2.75389</v>
      </c>
      <c r="FV207">
        <v>0.217906</v>
      </c>
      <c r="FW207">
        <v>0.22109</v>
      </c>
      <c r="FX207">
        <v>0.119645</v>
      </c>
      <c r="FY207">
        <v>0.119643</v>
      </c>
      <c r="FZ207">
        <v>30367.2</v>
      </c>
      <c r="GA207">
        <v>32938</v>
      </c>
      <c r="GB207">
        <v>35196</v>
      </c>
      <c r="GC207">
        <v>38361.7</v>
      </c>
      <c r="GD207">
        <v>43906.6</v>
      </c>
      <c r="GE207">
        <v>48767.6</v>
      </c>
      <c r="GF207">
        <v>54991.9</v>
      </c>
      <c r="GG207">
        <v>61518.2</v>
      </c>
      <c r="GH207">
        <v>1.96127</v>
      </c>
      <c r="GI207">
        <v>1.81865</v>
      </c>
      <c r="GJ207">
        <v>0.189476</v>
      </c>
      <c r="GK207">
        <v>0</v>
      </c>
      <c r="GL207">
        <v>31.9199</v>
      </c>
      <c r="GM207">
        <v>999.9</v>
      </c>
      <c r="GN207">
        <v>53.785</v>
      </c>
      <c r="GO207">
        <v>32.78</v>
      </c>
      <c r="GP207">
        <v>29.5512</v>
      </c>
      <c r="GQ207">
        <v>60.3502</v>
      </c>
      <c r="GR207">
        <v>47.4359</v>
      </c>
      <c r="GS207">
        <v>1</v>
      </c>
      <c r="GT207">
        <v>0.101512</v>
      </c>
      <c r="GU207">
        <v>-2.28552</v>
      </c>
      <c r="GV207">
        <v>20.1006</v>
      </c>
      <c r="GW207">
        <v>5.19528</v>
      </c>
      <c r="GX207">
        <v>12.0049</v>
      </c>
      <c r="GY207">
        <v>4.975</v>
      </c>
      <c r="GZ207">
        <v>3.29388</v>
      </c>
      <c r="HA207">
        <v>9999</v>
      </c>
      <c r="HB207">
        <v>9999</v>
      </c>
      <c r="HC207">
        <v>9999</v>
      </c>
      <c r="HD207">
        <v>999.9</v>
      </c>
      <c r="HE207">
        <v>1.86356</v>
      </c>
      <c r="HF207">
        <v>1.86844</v>
      </c>
      <c r="HG207">
        <v>1.86821</v>
      </c>
      <c r="HH207">
        <v>1.86935</v>
      </c>
      <c r="HI207">
        <v>1.87012</v>
      </c>
      <c r="HJ207">
        <v>1.8662</v>
      </c>
      <c r="HK207">
        <v>1.86722</v>
      </c>
      <c r="HL207">
        <v>1.86859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12.79</v>
      </c>
      <c r="IA207">
        <v>0.6616</v>
      </c>
      <c r="IB207">
        <v>4.00718980108695</v>
      </c>
      <c r="IC207">
        <v>0.0057595372652325</v>
      </c>
      <c r="ID207">
        <v>9.86007892650461e-07</v>
      </c>
      <c r="IE207">
        <v>-6.54605500343952e-10</v>
      </c>
      <c r="IF207">
        <v>0.661683471666172</v>
      </c>
      <c r="IG207">
        <v>0</v>
      </c>
      <c r="IH207">
        <v>0</v>
      </c>
      <c r="II207">
        <v>0</v>
      </c>
      <c r="IJ207">
        <v>-3</v>
      </c>
      <c r="IK207">
        <v>1614</v>
      </c>
      <c r="IL207">
        <v>1</v>
      </c>
      <c r="IM207">
        <v>27</v>
      </c>
      <c r="IN207">
        <v>145</v>
      </c>
      <c r="IO207">
        <v>145.1</v>
      </c>
      <c r="IP207">
        <v>3.0188</v>
      </c>
      <c r="IQ207">
        <v>2.61353</v>
      </c>
      <c r="IR207">
        <v>1.54785</v>
      </c>
      <c r="IS207">
        <v>2.30225</v>
      </c>
      <c r="IT207">
        <v>1.34644</v>
      </c>
      <c r="IU207">
        <v>2.33765</v>
      </c>
      <c r="IV207">
        <v>38.5014</v>
      </c>
      <c r="IW207">
        <v>24.0175</v>
      </c>
      <c r="IX207">
        <v>18</v>
      </c>
      <c r="IY207">
        <v>501.956</v>
      </c>
      <c r="IZ207">
        <v>409.201</v>
      </c>
      <c r="JA207">
        <v>34.2987</v>
      </c>
      <c r="JB207">
        <v>28.7144</v>
      </c>
      <c r="JC207">
        <v>29.9997</v>
      </c>
      <c r="JD207">
        <v>28.5704</v>
      </c>
      <c r="JE207">
        <v>28.4964</v>
      </c>
      <c r="JF207">
        <v>60.3995</v>
      </c>
      <c r="JG207">
        <v>0</v>
      </c>
      <c r="JH207">
        <v>100</v>
      </c>
      <c r="JI207">
        <v>34.3011</v>
      </c>
      <c r="JJ207">
        <v>1590.18</v>
      </c>
      <c r="JK207">
        <v>30.6832</v>
      </c>
      <c r="JL207">
        <v>102.03</v>
      </c>
      <c r="JM207">
        <v>102.406</v>
      </c>
    </row>
    <row r="208" spans="1:273">
      <c r="A208">
        <v>192</v>
      </c>
      <c r="B208">
        <v>1510790429</v>
      </c>
      <c r="C208">
        <v>1708.40000009537</v>
      </c>
      <c r="D208" t="s">
        <v>795</v>
      </c>
      <c r="E208" t="s">
        <v>796</v>
      </c>
      <c r="F208">
        <v>5</v>
      </c>
      <c r="G208" t="s">
        <v>405</v>
      </c>
      <c r="H208" t="s">
        <v>406</v>
      </c>
      <c r="I208">
        <v>1510790421.5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1627.63250909364</v>
      </c>
      <c r="AK208">
        <v>1608.01454545455</v>
      </c>
      <c r="AL208">
        <v>3.49638968607034</v>
      </c>
      <c r="AM208">
        <v>64.1108677016949</v>
      </c>
      <c r="AN208">
        <f>(AP208 - AO208 + DI208*1E3/(8.314*(DK208+273.15)) * AR208/DH208 * AQ208) * DH208/(100*CV208) * 1000/(1000 - AP208)</f>
        <v>0</v>
      </c>
      <c r="AO208">
        <v>29.3716635086108</v>
      </c>
      <c r="AP208">
        <v>29.7725218181818</v>
      </c>
      <c r="AQ208">
        <v>7.09687363959014e-06</v>
      </c>
      <c r="AR208">
        <v>117.015588663011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2.7</v>
      </c>
      <c r="CW208">
        <v>0.5</v>
      </c>
      <c r="CX208" t="s">
        <v>408</v>
      </c>
      <c r="CY208">
        <v>2</v>
      </c>
      <c r="CZ208" t="b">
        <v>1</v>
      </c>
      <c r="DA208">
        <v>1510790421.5</v>
      </c>
      <c r="DB208">
        <v>1536.52111111111</v>
      </c>
      <c r="DC208">
        <v>1563.76703703704</v>
      </c>
      <c r="DD208">
        <v>29.7768296296296</v>
      </c>
      <c r="DE208">
        <v>29.3672666666667</v>
      </c>
      <c r="DF208">
        <v>1523.76555555556</v>
      </c>
      <c r="DG208">
        <v>29.115137037037</v>
      </c>
      <c r="DH208">
        <v>500.104444444444</v>
      </c>
      <c r="DI208">
        <v>90.8223222222222</v>
      </c>
      <c r="DJ208">
        <v>0.100053714814815</v>
      </c>
      <c r="DK208">
        <v>34.0924814814815</v>
      </c>
      <c r="DL208">
        <v>34.9861666666667</v>
      </c>
      <c r="DM208">
        <v>999.9</v>
      </c>
      <c r="DN208">
        <v>0</v>
      </c>
      <c r="DO208">
        <v>0</v>
      </c>
      <c r="DP208">
        <v>10002.8251851852</v>
      </c>
      <c r="DQ208">
        <v>0</v>
      </c>
      <c r="DR208">
        <v>3.30984</v>
      </c>
      <c r="DS208">
        <v>-27.2460296296296</v>
      </c>
      <c r="DT208">
        <v>1583.67851851852</v>
      </c>
      <c r="DU208">
        <v>1611.08148148148</v>
      </c>
      <c r="DV208">
        <v>0.409561074074074</v>
      </c>
      <c r="DW208">
        <v>1563.76703703704</v>
      </c>
      <c r="DX208">
        <v>29.3672666666667</v>
      </c>
      <c r="DY208">
        <v>2.70440074074074</v>
      </c>
      <c r="DZ208">
        <v>2.66720333333333</v>
      </c>
      <c r="EA208">
        <v>22.3118814814815</v>
      </c>
      <c r="EB208">
        <v>22.0844407407407</v>
      </c>
      <c r="EC208">
        <v>2000.00037037037</v>
      </c>
      <c r="ED208">
        <v>0.979993444444444</v>
      </c>
      <c r="EE208">
        <v>0.0200068407407407</v>
      </c>
      <c r="EF208">
        <v>0</v>
      </c>
      <c r="EG208">
        <v>2.25058148148148</v>
      </c>
      <c r="EH208">
        <v>0</v>
      </c>
      <c r="EI208">
        <v>5671.19518518518</v>
      </c>
      <c r="EJ208">
        <v>17300.1222222222</v>
      </c>
      <c r="EK208">
        <v>39.9976666666667</v>
      </c>
      <c r="EL208">
        <v>40.062</v>
      </c>
      <c r="EM208">
        <v>39.5505185185185</v>
      </c>
      <c r="EN208">
        <v>38.937</v>
      </c>
      <c r="EO208">
        <v>39.7867407407407</v>
      </c>
      <c r="EP208">
        <v>1959.98888888889</v>
      </c>
      <c r="EQ208">
        <v>40.0114814814815</v>
      </c>
      <c r="ER208">
        <v>0</v>
      </c>
      <c r="ES208">
        <v>1678814032.4</v>
      </c>
      <c r="ET208">
        <v>0</v>
      </c>
      <c r="EU208">
        <v>2.237224</v>
      </c>
      <c r="EV208">
        <v>-0.173507703448835</v>
      </c>
      <c r="EW208">
        <v>-3.81076921891658</v>
      </c>
      <c r="EX208">
        <v>5671.244</v>
      </c>
      <c r="EY208">
        <v>15</v>
      </c>
      <c r="EZ208">
        <v>0</v>
      </c>
      <c r="FA208" t="s">
        <v>409</v>
      </c>
      <c r="FB208">
        <v>1510781724.6</v>
      </c>
      <c r="FC208">
        <v>1510781718.6</v>
      </c>
      <c r="FD208">
        <v>0</v>
      </c>
      <c r="FE208">
        <v>0.193</v>
      </c>
      <c r="FF208">
        <v>0.167</v>
      </c>
      <c r="FG208">
        <v>6.707</v>
      </c>
      <c r="FH208">
        <v>0.869</v>
      </c>
      <c r="FI208">
        <v>420</v>
      </c>
      <c r="FJ208">
        <v>32</v>
      </c>
      <c r="FK208">
        <v>0.3</v>
      </c>
      <c r="FL208">
        <v>0.13</v>
      </c>
      <c r="FM208">
        <v>0.41189345</v>
      </c>
      <c r="FN208">
        <v>-0.047372172607881</v>
      </c>
      <c r="FO208">
        <v>0.00569717247391194</v>
      </c>
      <c r="FP208">
        <v>1</v>
      </c>
      <c r="FQ208">
        <v>1</v>
      </c>
      <c r="FR208">
        <v>1</v>
      </c>
      <c r="FS208" t="s">
        <v>410</v>
      </c>
      <c r="FT208">
        <v>2.97141</v>
      </c>
      <c r="FU208">
        <v>2.75406</v>
      </c>
      <c r="FV208">
        <v>0.219314</v>
      </c>
      <c r="FW208">
        <v>0.222428</v>
      </c>
      <c r="FX208">
        <v>0.11964</v>
      </c>
      <c r="FY208">
        <v>0.119649</v>
      </c>
      <c r="FZ208">
        <v>30312.9</v>
      </c>
      <c r="GA208">
        <v>32881.9</v>
      </c>
      <c r="GB208">
        <v>35196.4</v>
      </c>
      <c r="GC208">
        <v>38362.2</v>
      </c>
      <c r="GD208">
        <v>43907.2</v>
      </c>
      <c r="GE208">
        <v>48768</v>
      </c>
      <c r="GF208">
        <v>54992.4</v>
      </c>
      <c r="GG208">
        <v>61519</v>
      </c>
      <c r="GH208">
        <v>1.96125</v>
      </c>
      <c r="GI208">
        <v>1.81907</v>
      </c>
      <c r="GJ208">
        <v>0.190146</v>
      </c>
      <c r="GK208">
        <v>0</v>
      </c>
      <c r="GL208">
        <v>31.9128</v>
      </c>
      <c r="GM208">
        <v>999.9</v>
      </c>
      <c r="GN208">
        <v>53.785</v>
      </c>
      <c r="GO208">
        <v>32.791</v>
      </c>
      <c r="GP208">
        <v>29.567</v>
      </c>
      <c r="GQ208">
        <v>60.1802</v>
      </c>
      <c r="GR208">
        <v>47.524</v>
      </c>
      <c r="GS208">
        <v>1</v>
      </c>
      <c r="GT208">
        <v>0.100988</v>
      </c>
      <c r="GU208">
        <v>-2.28604</v>
      </c>
      <c r="GV208">
        <v>20.1007</v>
      </c>
      <c r="GW208">
        <v>5.19588</v>
      </c>
      <c r="GX208">
        <v>12.0043</v>
      </c>
      <c r="GY208">
        <v>4.9753</v>
      </c>
      <c r="GZ208">
        <v>3.2939</v>
      </c>
      <c r="HA208">
        <v>9999</v>
      </c>
      <c r="HB208">
        <v>9999</v>
      </c>
      <c r="HC208">
        <v>9999</v>
      </c>
      <c r="HD208">
        <v>999.9</v>
      </c>
      <c r="HE208">
        <v>1.86356</v>
      </c>
      <c r="HF208">
        <v>1.86844</v>
      </c>
      <c r="HG208">
        <v>1.86819</v>
      </c>
      <c r="HH208">
        <v>1.86933</v>
      </c>
      <c r="HI208">
        <v>1.87012</v>
      </c>
      <c r="HJ208">
        <v>1.86617</v>
      </c>
      <c r="HK208">
        <v>1.86722</v>
      </c>
      <c r="HL208">
        <v>1.8686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12.86</v>
      </c>
      <c r="IA208">
        <v>0.6617</v>
      </c>
      <c r="IB208">
        <v>4.00718980108695</v>
      </c>
      <c r="IC208">
        <v>0.0057595372652325</v>
      </c>
      <c r="ID208">
        <v>9.86007892650461e-07</v>
      </c>
      <c r="IE208">
        <v>-6.54605500343952e-10</v>
      </c>
      <c r="IF208">
        <v>0.661683471666172</v>
      </c>
      <c r="IG208">
        <v>0</v>
      </c>
      <c r="IH208">
        <v>0</v>
      </c>
      <c r="II208">
        <v>0</v>
      </c>
      <c r="IJ208">
        <v>-3</v>
      </c>
      <c r="IK208">
        <v>1614</v>
      </c>
      <c r="IL208">
        <v>1</v>
      </c>
      <c r="IM208">
        <v>27</v>
      </c>
      <c r="IN208">
        <v>145.1</v>
      </c>
      <c r="IO208">
        <v>145.2</v>
      </c>
      <c r="IP208">
        <v>3.03955</v>
      </c>
      <c r="IQ208">
        <v>2.60742</v>
      </c>
      <c r="IR208">
        <v>1.54785</v>
      </c>
      <c r="IS208">
        <v>2.30225</v>
      </c>
      <c r="IT208">
        <v>1.34644</v>
      </c>
      <c r="IU208">
        <v>2.41089</v>
      </c>
      <c r="IV208">
        <v>38.5014</v>
      </c>
      <c r="IW208">
        <v>24.0262</v>
      </c>
      <c r="IX208">
        <v>18</v>
      </c>
      <c r="IY208">
        <v>501.901</v>
      </c>
      <c r="IZ208">
        <v>409.408</v>
      </c>
      <c r="JA208">
        <v>34.3081</v>
      </c>
      <c r="JB208">
        <v>28.7082</v>
      </c>
      <c r="JC208">
        <v>29.9997</v>
      </c>
      <c r="JD208">
        <v>28.5659</v>
      </c>
      <c r="JE208">
        <v>28.4916</v>
      </c>
      <c r="JF208">
        <v>60.8313</v>
      </c>
      <c r="JG208">
        <v>0</v>
      </c>
      <c r="JH208">
        <v>100</v>
      </c>
      <c r="JI208">
        <v>34.3102</v>
      </c>
      <c r="JJ208">
        <v>1603.77</v>
      </c>
      <c r="JK208">
        <v>30.6832</v>
      </c>
      <c r="JL208">
        <v>102.031</v>
      </c>
      <c r="JM208">
        <v>102.407</v>
      </c>
    </row>
    <row r="209" spans="1:273">
      <c r="A209">
        <v>193</v>
      </c>
      <c r="B209">
        <v>1510792044.6</v>
      </c>
      <c r="C209">
        <v>3324</v>
      </c>
      <c r="D209" t="s">
        <v>797</v>
      </c>
      <c r="E209" t="s">
        <v>798</v>
      </c>
      <c r="F209">
        <v>5</v>
      </c>
      <c r="G209" t="s">
        <v>799</v>
      </c>
      <c r="H209" t="s">
        <v>406</v>
      </c>
      <c r="I209">
        <v>1510792036.85</v>
      </c>
      <c r="J209">
        <f>(K209)/1000</f>
        <v>0</v>
      </c>
      <c r="K209">
        <f>IF(CZ209, AN209, AH209)</f>
        <v>0</v>
      </c>
      <c r="L209">
        <f>IF(CZ209, AI209, AG209)</f>
        <v>0</v>
      </c>
      <c r="M209">
        <f>DB209 - IF(AU209&gt;1, L209*CV209*100.0/(AW209*DP209), 0)</f>
        <v>0</v>
      </c>
      <c r="N209">
        <f>((T209-J209/2)*M209-L209)/(T209+J209/2)</f>
        <v>0</v>
      </c>
      <c r="O209">
        <f>N209*(DI209+DJ209)/1000.0</f>
        <v>0</v>
      </c>
      <c r="P209">
        <f>(DB209 - IF(AU209&gt;1, L209*CV209*100.0/(AW209*DP209), 0))*(DI209+DJ209)/1000.0</f>
        <v>0</v>
      </c>
      <c r="Q209">
        <f>2.0/((1/S209-1/R209)+SIGN(S209)*SQRT((1/S209-1/R209)*(1/S209-1/R209) + 4*CW209/((CW209+1)*(CW209+1))*(2*1/S209*1/R209-1/R209*1/R209)))</f>
        <v>0</v>
      </c>
      <c r="R209">
        <f>IF(LEFT(CX209,1)&lt;&gt;"0",IF(LEFT(CX209,1)="1",3.0,CY209),$D$5+$E$5*(DP209*DI209/($K$5*1000))+$F$5*(DP209*DI209/($K$5*1000))*MAX(MIN(CV209,$J$5),$I$5)*MAX(MIN(CV209,$J$5),$I$5)+$G$5*MAX(MIN(CV209,$J$5),$I$5)*(DP209*DI209/($K$5*1000))+$H$5*(DP209*DI209/($K$5*1000))*(DP209*DI209/($K$5*1000)))</f>
        <v>0</v>
      </c>
      <c r="S209">
        <f>J209*(1000-(1000*0.61365*exp(17.502*W209/(240.97+W209))/(DI209+DJ209)+DD209)/2)/(1000*0.61365*exp(17.502*W209/(240.97+W209))/(DI209+DJ209)-DD209)</f>
        <v>0</v>
      </c>
      <c r="T209">
        <f>1/((CW209+1)/(Q209/1.6)+1/(R209/1.37)) + CW209/((CW209+1)/(Q209/1.6) + CW209/(R209/1.37))</f>
        <v>0</v>
      </c>
      <c r="U209">
        <f>(CR209*CU209)</f>
        <v>0</v>
      </c>
      <c r="V209">
        <f>(DK209+(U209+2*0.95*5.67E-8*(((DK209+$B$7)+273)^4-(DK209+273)^4)-44100*J209)/(1.84*29.3*R209+8*0.95*5.67E-8*(DK209+273)^3))</f>
        <v>0</v>
      </c>
      <c r="W209">
        <f>($C$7*DL209+$D$7*DM209+$E$7*V209)</f>
        <v>0</v>
      </c>
      <c r="X209">
        <f>0.61365*exp(17.502*W209/(240.97+W209))</f>
        <v>0</v>
      </c>
      <c r="Y209">
        <f>(Z209/AA209*100)</f>
        <v>0</v>
      </c>
      <c r="Z209">
        <f>DD209*(DI209+DJ209)/1000</f>
        <v>0</v>
      </c>
      <c r="AA209">
        <f>0.61365*exp(17.502*DK209/(240.97+DK209))</f>
        <v>0</v>
      </c>
      <c r="AB209">
        <f>(X209-DD209*(DI209+DJ209)/1000)</f>
        <v>0</v>
      </c>
      <c r="AC209">
        <f>(-J209*44100)</f>
        <v>0</v>
      </c>
      <c r="AD209">
        <f>2*29.3*R209*0.92*(DK209-W209)</f>
        <v>0</v>
      </c>
      <c r="AE209">
        <f>2*0.95*5.67E-8*(((DK209+$B$7)+273)^4-(W209+273)^4)</f>
        <v>0</v>
      </c>
      <c r="AF209">
        <f>U209+AE209+AC209+AD209</f>
        <v>0</v>
      </c>
      <c r="AG209">
        <f>DH209*AU209*(DC209-DB209*(1000-AU209*DE209)/(1000-AU209*DD209))/(100*CV209)</f>
        <v>0</v>
      </c>
      <c r="AH209">
        <f>1000*DH209*AU209*(DD209-DE209)/(100*CV209*(1000-AU209*DD209))</f>
        <v>0</v>
      </c>
      <c r="AI209">
        <f>(AJ209 - AK209 - DI209*1E3/(8.314*(DK209+273.15)) * AM209/DH209 * AL209) * DH209/(100*CV209) * (1000 - DE209)/1000</f>
        <v>0</v>
      </c>
      <c r="AJ209">
        <v>430.481585810148</v>
      </c>
      <c r="AK209">
        <v>426.579006060606</v>
      </c>
      <c r="AL209">
        <v>0.000198415429320306</v>
      </c>
      <c r="AM209">
        <v>64.3784820055096</v>
      </c>
      <c r="AN209">
        <f>(AP209 - AO209 + DI209*1E3/(8.314*(DK209+273.15)) * AR209/DH209 * AQ209) * DH209/(100*CV209) * 1000/(1000 - AP209)</f>
        <v>0</v>
      </c>
      <c r="AO209">
        <v>24.5068814774566</v>
      </c>
      <c r="AP209">
        <v>25.5611860606061</v>
      </c>
      <c r="AQ209">
        <v>-0.000224326162612952</v>
      </c>
      <c r="AR209">
        <v>115.893148870308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MAX(0,($B$13+$C$13*DP209)/(1+$D$13*DP209)*DI209/(DK209+273)*$E$13)</f>
        <v>0</v>
      </c>
      <c r="AX209" t="s">
        <v>407</v>
      </c>
      <c r="AY209" t="s">
        <v>407</v>
      </c>
      <c r="AZ209">
        <v>0</v>
      </c>
      <c r="BA209">
        <v>0</v>
      </c>
      <c r="BB209">
        <f>1-AZ209/BA209</f>
        <v>0</v>
      </c>
      <c r="BC209">
        <v>0</v>
      </c>
      <c r="BD209" t="s">
        <v>407</v>
      </c>
      <c r="BE209" t="s">
        <v>407</v>
      </c>
      <c r="BF209">
        <v>0</v>
      </c>
      <c r="BG209">
        <v>0</v>
      </c>
      <c r="BH209">
        <f>1-BF209/BG209</f>
        <v>0</v>
      </c>
      <c r="BI209">
        <v>0.5</v>
      </c>
      <c r="BJ209">
        <f>CS209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407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f>$B$11*DQ209+$C$11*DR209+$F$11*EC209*(1-EF209)</f>
        <v>0</v>
      </c>
      <c r="CS209">
        <f>CR209*CT209</f>
        <v>0</v>
      </c>
      <c r="CT209">
        <f>($B$11*$D$9+$C$11*$D$9+$F$11*((EP209+EH209)/MAX(EP209+EH209+EQ209, 0.1)*$I$9+EQ209/MAX(EP209+EH209+EQ209, 0.1)*$J$9))/($B$11+$C$11+$F$11)</f>
        <v>0</v>
      </c>
      <c r="CU209">
        <f>($B$11*$K$9+$C$11*$K$9+$F$11*((EP209+EH209)/MAX(EP209+EH209+EQ209, 0.1)*$P$9+EQ209/MAX(EP209+EH209+EQ209, 0.1)*$Q$9))/($B$11+$C$11+$F$11)</f>
        <v>0</v>
      </c>
      <c r="CV209">
        <v>2.7</v>
      </c>
      <c r="CW209">
        <v>0.5</v>
      </c>
      <c r="CX209" t="s">
        <v>408</v>
      </c>
      <c r="CY209">
        <v>2</v>
      </c>
      <c r="CZ209" t="b">
        <v>1</v>
      </c>
      <c r="DA209">
        <v>1510792036.85</v>
      </c>
      <c r="DB209">
        <v>415.7028</v>
      </c>
      <c r="DC209">
        <v>419.9312</v>
      </c>
      <c r="DD209">
        <v>25.5753266666667</v>
      </c>
      <c r="DE209">
        <v>24.5086833333333</v>
      </c>
      <c r="DF209">
        <v>409.218566666667</v>
      </c>
      <c r="DG209">
        <v>25.0241633333333</v>
      </c>
      <c r="DH209">
        <v>500.0805</v>
      </c>
      <c r="DI209">
        <v>90.7805966666667</v>
      </c>
      <c r="DJ209">
        <v>0.1000404</v>
      </c>
      <c r="DK209">
        <v>27.04872</v>
      </c>
      <c r="DL209">
        <v>27.4879066666667</v>
      </c>
      <c r="DM209">
        <v>999.9</v>
      </c>
      <c r="DN209">
        <v>0</v>
      </c>
      <c r="DO209">
        <v>0</v>
      </c>
      <c r="DP209">
        <v>9992.25366666667</v>
      </c>
      <c r="DQ209">
        <v>0</v>
      </c>
      <c r="DR209">
        <v>7.88018433333334</v>
      </c>
      <c r="DS209">
        <v>-4.22825</v>
      </c>
      <c r="DT209">
        <v>426.613533333333</v>
      </c>
      <c r="DU209">
        <v>430.481633333333</v>
      </c>
      <c r="DV209">
        <v>1.06664033333333</v>
      </c>
      <c r="DW209">
        <v>419.9312</v>
      </c>
      <c r="DX209">
        <v>24.5086833333333</v>
      </c>
      <c r="DY209">
        <v>2.32174266666667</v>
      </c>
      <c r="DZ209">
        <v>2.224912</v>
      </c>
      <c r="EA209">
        <v>19.82806</v>
      </c>
      <c r="EB209">
        <v>19.14284</v>
      </c>
      <c r="EC209">
        <v>1999.98</v>
      </c>
      <c r="ED209">
        <v>0.980006</v>
      </c>
      <c r="EE209">
        <v>0.0199942666666667</v>
      </c>
      <c r="EF209">
        <v>0</v>
      </c>
      <c r="EG209">
        <v>2.22110333333333</v>
      </c>
      <c r="EH209">
        <v>0</v>
      </c>
      <c r="EI209">
        <v>4814.64966666667</v>
      </c>
      <c r="EJ209">
        <v>17299.9966666667</v>
      </c>
      <c r="EK209">
        <v>40.6247</v>
      </c>
      <c r="EL209">
        <v>40.6393333333333</v>
      </c>
      <c r="EM209">
        <v>40.2164333333333</v>
      </c>
      <c r="EN209">
        <v>39.4997333333333</v>
      </c>
      <c r="EO209">
        <v>39.8476333333333</v>
      </c>
      <c r="EP209">
        <v>1959.99</v>
      </c>
      <c r="EQ209">
        <v>39.99</v>
      </c>
      <c r="ER209">
        <v>0</v>
      </c>
      <c r="ES209">
        <v>1678815647.6</v>
      </c>
      <c r="ET209">
        <v>0</v>
      </c>
      <c r="EU209">
        <v>2.2325</v>
      </c>
      <c r="EV209">
        <v>0.0022384677368521</v>
      </c>
      <c r="EW209">
        <v>-18.9630769633693</v>
      </c>
      <c r="EX209">
        <v>4814.592</v>
      </c>
      <c r="EY209">
        <v>15</v>
      </c>
      <c r="EZ209">
        <v>0</v>
      </c>
      <c r="FA209" t="s">
        <v>409</v>
      </c>
      <c r="FB209">
        <v>1510781724.6</v>
      </c>
      <c r="FC209">
        <v>1510781718.6</v>
      </c>
      <c r="FD209">
        <v>0</v>
      </c>
      <c r="FE209">
        <v>0.193</v>
      </c>
      <c r="FF209">
        <v>0.167</v>
      </c>
      <c r="FG209">
        <v>6.707</v>
      </c>
      <c r="FH209">
        <v>0.869</v>
      </c>
      <c r="FI209">
        <v>420</v>
      </c>
      <c r="FJ209">
        <v>32</v>
      </c>
      <c r="FK209">
        <v>0.3</v>
      </c>
      <c r="FL209">
        <v>0.13</v>
      </c>
      <c r="FM209">
        <v>1.07264825</v>
      </c>
      <c r="FN209">
        <v>-0.133593433395876</v>
      </c>
      <c r="FO209">
        <v>0.0142838665786789</v>
      </c>
      <c r="FP209">
        <v>1</v>
      </c>
      <c r="FQ209">
        <v>1</v>
      </c>
      <c r="FR209">
        <v>1</v>
      </c>
      <c r="FS209" t="s">
        <v>410</v>
      </c>
      <c r="FT209">
        <v>2.97269</v>
      </c>
      <c r="FU209">
        <v>2.75372</v>
      </c>
      <c r="FV209">
        <v>0.0899225</v>
      </c>
      <c r="FW209">
        <v>0.0918616</v>
      </c>
      <c r="FX209">
        <v>0.10793</v>
      </c>
      <c r="FY209">
        <v>0.106009</v>
      </c>
      <c r="FZ209">
        <v>35413.2</v>
      </c>
      <c r="GA209">
        <v>38514.1</v>
      </c>
      <c r="GB209">
        <v>35265.6</v>
      </c>
      <c r="GC209">
        <v>38465.4</v>
      </c>
      <c r="GD209">
        <v>44562.6</v>
      </c>
      <c r="GE209">
        <v>49643.5</v>
      </c>
      <c r="GF209">
        <v>55079.6</v>
      </c>
      <c r="GG209">
        <v>61672</v>
      </c>
      <c r="GH209">
        <v>1.98388</v>
      </c>
      <c r="GI209">
        <v>1.8181</v>
      </c>
      <c r="GJ209">
        <v>0.123046</v>
      </c>
      <c r="GK209">
        <v>0</v>
      </c>
      <c r="GL209">
        <v>25.4719</v>
      </c>
      <c r="GM209">
        <v>999.9</v>
      </c>
      <c r="GN209">
        <v>52.912</v>
      </c>
      <c r="GO209">
        <v>32.921</v>
      </c>
      <c r="GP209">
        <v>29.314</v>
      </c>
      <c r="GQ209">
        <v>55.3457</v>
      </c>
      <c r="GR209">
        <v>49.3429</v>
      </c>
      <c r="GS209">
        <v>1</v>
      </c>
      <c r="GT209">
        <v>-0.000109248</v>
      </c>
      <c r="GU209">
        <v>0.314417</v>
      </c>
      <c r="GV209">
        <v>20.1143</v>
      </c>
      <c r="GW209">
        <v>5.19797</v>
      </c>
      <c r="GX209">
        <v>12.004</v>
      </c>
      <c r="GY209">
        <v>4.9754</v>
      </c>
      <c r="GZ209">
        <v>3.29318</v>
      </c>
      <c r="HA209">
        <v>9999</v>
      </c>
      <c r="HB209">
        <v>9999</v>
      </c>
      <c r="HC209">
        <v>9999</v>
      </c>
      <c r="HD209">
        <v>999.9</v>
      </c>
      <c r="HE209">
        <v>1.8634</v>
      </c>
      <c r="HF209">
        <v>1.86829</v>
      </c>
      <c r="HG209">
        <v>1.86804</v>
      </c>
      <c r="HH209">
        <v>1.8692</v>
      </c>
      <c r="HI209">
        <v>1.86996</v>
      </c>
      <c r="HJ209">
        <v>1.86606</v>
      </c>
      <c r="HK209">
        <v>1.86708</v>
      </c>
      <c r="HL209">
        <v>1.86844</v>
      </c>
      <c r="HM209">
        <v>5</v>
      </c>
      <c r="HN209">
        <v>0</v>
      </c>
      <c r="HO209">
        <v>0</v>
      </c>
      <c r="HP209">
        <v>0</v>
      </c>
      <c r="HQ209" t="s">
        <v>411</v>
      </c>
      <c r="HR209" t="s">
        <v>412</v>
      </c>
      <c r="HS209" t="s">
        <v>413</v>
      </c>
      <c r="HT209" t="s">
        <v>413</v>
      </c>
      <c r="HU209" t="s">
        <v>413</v>
      </c>
      <c r="HV209" t="s">
        <v>413</v>
      </c>
      <c r="HW209">
        <v>0</v>
      </c>
      <c r="HX209">
        <v>100</v>
      </c>
      <c r="HY209">
        <v>100</v>
      </c>
      <c r="HZ209">
        <v>6.484</v>
      </c>
      <c r="IA209">
        <v>0.5505</v>
      </c>
      <c r="IB209">
        <v>4.00718980108695</v>
      </c>
      <c r="IC209">
        <v>0.0057595372652325</v>
      </c>
      <c r="ID209">
        <v>9.86007892650461e-07</v>
      </c>
      <c r="IE209">
        <v>-6.54605500343952e-10</v>
      </c>
      <c r="IF209">
        <v>-0.00447537401453317</v>
      </c>
      <c r="IG209">
        <v>-0.0225030831772305</v>
      </c>
      <c r="IH209">
        <v>0.00251729176796863</v>
      </c>
      <c r="II209">
        <v>-2.92013266862578e-05</v>
      </c>
      <c r="IJ209">
        <v>-3</v>
      </c>
      <c r="IK209">
        <v>1614</v>
      </c>
      <c r="IL209">
        <v>1</v>
      </c>
      <c r="IM209">
        <v>27</v>
      </c>
      <c r="IN209">
        <v>172</v>
      </c>
      <c r="IO209">
        <v>172.1</v>
      </c>
      <c r="IP209">
        <v>1.03638</v>
      </c>
      <c r="IQ209">
        <v>2.63062</v>
      </c>
      <c r="IR209">
        <v>1.54785</v>
      </c>
      <c r="IS209">
        <v>2.30225</v>
      </c>
      <c r="IT209">
        <v>1.34644</v>
      </c>
      <c r="IU209">
        <v>2.44995</v>
      </c>
      <c r="IV209">
        <v>38.135</v>
      </c>
      <c r="IW209">
        <v>24.1313</v>
      </c>
      <c r="IX209">
        <v>18</v>
      </c>
      <c r="IY209">
        <v>505.541</v>
      </c>
      <c r="IZ209">
        <v>400.023</v>
      </c>
      <c r="JA209">
        <v>24.7361</v>
      </c>
      <c r="JB209">
        <v>27.2401</v>
      </c>
      <c r="JC209">
        <v>29.9998</v>
      </c>
      <c r="JD209">
        <v>27.2821</v>
      </c>
      <c r="JE209">
        <v>27.234</v>
      </c>
      <c r="JF209">
        <v>20.6947</v>
      </c>
      <c r="JG209">
        <v>25.2912</v>
      </c>
      <c r="JH209">
        <v>100</v>
      </c>
      <c r="JI209">
        <v>24.7438</v>
      </c>
      <c r="JJ209">
        <v>413.206</v>
      </c>
      <c r="JK209">
        <v>24.5383</v>
      </c>
      <c r="JL209">
        <v>102.208</v>
      </c>
      <c r="JM209">
        <v>102.67</v>
      </c>
    </row>
    <row r="210" spans="1:273">
      <c r="A210">
        <v>194</v>
      </c>
      <c r="B210">
        <v>1510792049.6</v>
      </c>
      <c r="C210">
        <v>3329</v>
      </c>
      <c r="D210" t="s">
        <v>800</v>
      </c>
      <c r="E210" t="s">
        <v>801</v>
      </c>
      <c r="F210">
        <v>5</v>
      </c>
      <c r="G210" t="s">
        <v>799</v>
      </c>
      <c r="H210" t="s">
        <v>406</v>
      </c>
      <c r="I210">
        <v>1510792041.75517</v>
      </c>
      <c r="J210">
        <f>(K210)/1000</f>
        <v>0</v>
      </c>
      <c r="K210">
        <f>IF(CZ210, AN210, AH210)</f>
        <v>0</v>
      </c>
      <c r="L210">
        <f>IF(CZ210, AI210, AG210)</f>
        <v>0</v>
      </c>
      <c r="M210">
        <f>DB210 - IF(AU210&gt;1, L210*CV210*100.0/(AW210*DP210), 0)</f>
        <v>0</v>
      </c>
      <c r="N210">
        <f>((T210-J210/2)*M210-L210)/(T210+J210/2)</f>
        <v>0</v>
      </c>
      <c r="O210">
        <f>N210*(DI210+DJ210)/1000.0</f>
        <v>0</v>
      </c>
      <c r="P210">
        <f>(DB210 - IF(AU210&gt;1, L210*CV210*100.0/(AW210*DP210), 0))*(DI210+DJ210)/1000.0</f>
        <v>0</v>
      </c>
      <c r="Q210">
        <f>2.0/((1/S210-1/R210)+SIGN(S210)*SQRT((1/S210-1/R210)*(1/S210-1/R210) + 4*CW210/((CW210+1)*(CW210+1))*(2*1/S210*1/R210-1/R210*1/R210)))</f>
        <v>0</v>
      </c>
      <c r="R210">
        <f>IF(LEFT(CX210,1)&lt;&gt;"0",IF(LEFT(CX210,1)="1",3.0,CY210),$D$5+$E$5*(DP210*DI210/($K$5*1000))+$F$5*(DP210*DI210/($K$5*1000))*MAX(MIN(CV210,$J$5),$I$5)*MAX(MIN(CV210,$J$5),$I$5)+$G$5*MAX(MIN(CV210,$J$5),$I$5)*(DP210*DI210/($K$5*1000))+$H$5*(DP210*DI210/($K$5*1000))*(DP210*DI210/($K$5*1000)))</f>
        <v>0</v>
      </c>
      <c r="S210">
        <f>J210*(1000-(1000*0.61365*exp(17.502*W210/(240.97+W210))/(DI210+DJ210)+DD210)/2)/(1000*0.61365*exp(17.502*W210/(240.97+W210))/(DI210+DJ210)-DD210)</f>
        <v>0</v>
      </c>
      <c r="T210">
        <f>1/((CW210+1)/(Q210/1.6)+1/(R210/1.37)) + CW210/((CW210+1)/(Q210/1.6) + CW210/(R210/1.37))</f>
        <v>0</v>
      </c>
      <c r="U210">
        <f>(CR210*CU210)</f>
        <v>0</v>
      </c>
      <c r="V210">
        <f>(DK210+(U210+2*0.95*5.67E-8*(((DK210+$B$7)+273)^4-(DK210+273)^4)-44100*J210)/(1.84*29.3*R210+8*0.95*5.67E-8*(DK210+273)^3))</f>
        <v>0</v>
      </c>
      <c r="W210">
        <f>($C$7*DL210+$D$7*DM210+$E$7*V210)</f>
        <v>0</v>
      </c>
      <c r="X210">
        <f>0.61365*exp(17.502*W210/(240.97+W210))</f>
        <v>0</v>
      </c>
      <c r="Y210">
        <f>(Z210/AA210*100)</f>
        <v>0</v>
      </c>
      <c r="Z210">
        <f>DD210*(DI210+DJ210)/1000</f>
        <v>0</v>
      </c>
      <c r="AA210">
        <f>0.61365*exp(17.502*DK210/(240.97+DK210))</f>
        <v>0</v>
      </c>
      <c r="AB210">
        <f>(X210-DD210*(DI210+DJ210)/1000)</f>
        <v>0</v>
      </c>
      <c r="AC210">
        <f>(-J210*44100)</f>
        <v>0</v>
      </c>
      <c r="AD210">
        <f>2*29.3*R210*0.92*(DK210-W210)</f>
        <v>0</v>
      </c>
      <c r="AE210">
        <f>2*0.95*5.67E-8*(((DK210+$B$7)+273)^4-(W210+273)^4)</f>
        <v>0</v>
      </c>
      <c r="AF210">
        <f>U210+AE210+AC210+AD210</f>
        <v>0</v>
      </c>
      <c r="AG210">
        <f>DH210*AU210*(DC210-DB210*(1000-AU210*DE210)/(1000-AU210*DD210))/(100*CV210)</f>
        <v>0</v>
      </c>
      <c r="AH210">
        <f>1000*DH210*AU210*(DD210-DE210)/(100*CV210*(1000-AU210*DD210))</f>
        <v>0</v>
      </c>
      <c r="AI210">
        <f>(AJ210 - AK210 - DI210*1E3/(8.314*(DK210+273.15)) * AM210/DH210 * AL210) * DH210/(100*CV210) * (1000 - DE210)/1000</f>
        <v>0</v>
      </c>
      <c r="AJ210">
        <v>430.377039215608</v>
      </c>
      <c r="AK210">
        <v>426.512036363636</v>
      </c>
      <c r="AL210">
        <v>-0.0212685076779948</v>
      </c>
      <c r="AM210">
        <v>64.3784820055096</v>
      </c>
      <c r="AN210">
        <f>(AP210 - AO210 + DI210*1E3/(8.314*(DK210+273.15)) * AR210/DH210 * AQ210) * DH210/(100*CV210) * 1000/(1000 - AP210)</f>
        <v>0</v>
      </c>
      <c r="AO210">
        <v>24.507181326863</v>
      </c>
      <c r="AP210">
        <v>25.5599654545454</v>
      </c>
      <c r="AQ210">
        <v>-7.25533531294515e-06</v>
      </c>
      <c r="AR210">
        <v>115.893148870308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MAX(0,($B$13+$C$13*DP210)/(1+$D$13*DP210)*DI210/(DK210+273)*$E$13)</f>
        <v>0</v>
      </c>
      <c r="AX210" t="s">
        <v>407</v>
      </c>
      <c r="AY210" t="s">
        <v>407</v>
      </c>
      <c r="AZ210">
        <v>0</v>
      </c>
      <c r="BA210">
        <v>0</v>
      </c>
      <c r="BB210">
        <f>1-AZ210/BA210</f>
        <v>0</v>
      </c>
      <c r="BC210">
        <v>0</v>
      </c>
      <c r="BD210" t="s">
        <v>407</v>
      </c>
      <c r="BE210" t="s">
        <v>407</v>
      </c>
      <c r="BF210">
        <v>0</v>
      </c>
      <c r="BG210">
        <v>0</v>
      </c>
      <c r="BH210">
        <f>1-BF210/BG210</f>
        <v>0</v>
      </c>
      <c r="BI210">
        <v>0.5</v>
      </c>
      <c r="BJ210">
        <f>CS210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407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f>$B$11*DQ210+$C$11*DR210+$F$11*EC210*(1-EF210)</f>
        <v>0</v>
      </c>
      <c r="CS210">
        <f>CR210*CT210</f>
        <v>0</v>
      </c>
      <c r="CT210">
        <f>($B$11*$D$9+$C$11*$D$9+$F$11*((EP210+EH210)/MAX(EP210+EH210+EQ210, 0.1)*$I$9+EQ210/MAX(EP210+EH210+EQ210, 0.1)*$J$9))/($B$11+$C$11+$F$11)</f>
        <v>0</v>
      </c>
      <c r="CU210">
        <f>($B$11*$K$9+$C$11*$K$9+$F$11*((EP210+EH210)/MAX(EP210+EH210+EQ210, 0.1)*$P$9+EQ210/MAX(EP210+EH210+EQ210, 0.1)*$Q$9))/($B$11+$C$11+$F$11)</f>
        <v>0</v>
      </c>
      <c r="CV210">
        <v>2.7</v>
      </c>
      <c r="CW210">
        <v>0.5</v>
      </c>
      <c r="CX210" t="s">
        <v>408</v>
      </c>
      <c r="CY210">
        <v>2</v>
      </c>
      <c r="CZ210" t="b">
        <v>1</v>
      </c>
      <c r="DA210">
        <v>1510792041.75517</v>
      </c>
      <c r="DB210">
        <v>415.671103448276</v>
      </c>
      <c r="DC210">
        <v>419.778137931034</v>
      </c>
      <c r="DD210">
        <v>25.5657620689655</v>
      </c>
      <c r="DE210">
        <v>24.5077724137931</v>
      </c>
      <c r="DF210">
        <v>409.186965517241</v>
      </c>
      <c r="DG210">
        <v>25.0150413793103</v>
      </c>
      <c r="DH210">
        <v>500.072862068966</v>
      </c>
      <c r="DI210">
        <v>90.7795413793104</v>
      </c>
      <c r="DJ210">
        <v>0.0998894</v>
      </c>
      <c r="DK210">
        <v>27.0495689655172</v>
      </c>
      <c r="DL210">
        <v>27.4855827586207</v>
      </c>
      <c r="DM210">
        <v>999.9</v>
      </c>
      <c r="DN210">
        <v>0</v>
      </c>
      <c r="DO210">
        <v>0</v>
      </c>
      <c r="DP210">
        <v>10015.2831034483</v>
      </c>
      <c r="DQ210">
        <v>0</v>
      </c>
      <c r="DR210">
        <v>7.88846</v>
      </c>
      <c r="DS210">
        <v>-4.1069575862069</v>
      </c>
      <c r="DT210">
        <v>426.576827586207</v>
      </c>
      <c r="DU210">
        <v>430.324310344828</v>
      </c>
      <c r="DV210">
        <v>1.05799413793103</v>
      </c>
      <c r="DW210">
        <v>419.778137931034</v>
      </c>
      <c r="DX210">
        <v>24.5077724137931</v>
      </c>
      <c r="DY210">
        <v>2.32084793103448</v>
      </c>
      <c r="DZ210">
        <v>2.22480344827586</v>
      </c>
      <c r="EA210">
        <v>19.8218448275862</v>
      </c>
      <c r="EB210">
        <v>19.1420448275862</v>
      </c>
      <c r="EC210">
        <v>1999.95275862069</v>
      </c>
      <c r="ED210">
        <v>0.980005344827586</v>
      </c>
      <c r="EE210">
        <v>0.0199949655172414</v>
      </c>
      <c r="EF210">
        <v>0</v>
      </c>
      <c r="EG210">
        <v>2.24210689655172</v>
      </c>
      <c r="EH210">
        <v>0</v>
      </c>
      <c r="EI210">
        <v>4813.10724137931</v>
      </c>
      <c r="EJ210">
        <v>17299.7655172414</v>
      </c>
      <c r="EK210">
        <v>40.5752068965517</v>
      </c>
      <c r="EL210">
        <v>40.5816896551724</v>
      </c>
      <c r="EM210">
        <v>40.1764827586207</v>
      </c>
      <c r="EN210">
        <v>39.4221724137931</v>
      </c>
      <c r="EO210">
        <v>39.7972068965517</v>
      </c>
      <c r="EP210">
        <v>1959.96275862069</v>
      </c>
      <c r="EQ210">
        <v>39.9903448275862</v>
      </c>
      <c r="ER210">
        <v>0</v>
      </c>
      <c r="ES210">
        <v>1678815653</v>
      </c>
      <c r="ET210">
        <v>0</v>
      </c>
      <c r="EU210">
        <v>2.23047692307692</v>
      </c>
      <c r="EV210">
        <v>0.0854700812764527</v>
      </c>
      <c r="EW210">
        <v>-15.8786324555707</v>
      </c>
      <c r="EX210">
        <v>4813.07192307692</v>
      </c>
      <c r="EY210">
        <v>15</v>
      </c>
      <c r="EZ210">
        <v>0</v>
      </c>
      <c r="FA210" t="s">
        <v>409</v>
      </c>
      <c r="FB210">
        <v>1510781724.6</v>
      </c>
      <c r="FC210">
        <v>1510781718.6</v>
      </c>
      <c r="FD210">
        <v>0</v>
      </c>
      <c r="FE210">
        <v>0.193</v>
      </c>
      <c r="FF210">
        <v>0.167</v>
      </c>
      <c r="FG210">
        <v>6.707</v>
      </c>
      <c r="FH210">
        <v>0.869</v>
      </c>
      <c r="FI210">
        <v>420</v>
      </c>
      <c r="FJ210">
        <v>32</v>
      </c>
      <c r="FK210">
        <v>0.3</v>
      </c>
      <c r="FL210">
        <v>0.13</v>
      </c>
      <c r="FM210">
        <v>1.06321825</v>
      </c>
      <c r="FN210">
        <v>-0.102834934333963</v>
      </c>
      <c r="FO210">
        <v>0.0106302022293793</v>
      </c>
      <c r="FP210">
        <v>1</v>
      </c>
      <c r="FQ210">
        <v>1</v>
      </c>
      <c r="FR210">
        <v>1</v>
      </c>
      <c r="FS210" t="s">
        <v>410</v>
      </c>
      <c r="FT210">
        <v>2.97264</v>
      </c>
      <c r="FU210">
        <v>2.75393</v>
      </c>
      <c r="FV210">
        <v>0.0898985</v>
      </c>
      <c r="FW210">
        <v>0.0914281</v>
      </c>
      <c r="FX210">
        <v>0.107925</v>
      </c>
      <c r="FY210">
        <v>0.106008</v>
      </c>
      <c r="FZ210">
        <v>35414.9</v>
      </c>
      <c r="GA210">
        <v>38533</v>
      </c>
      <c r="GB210">
        <v>35266.3</v>
      </c>
      <c r="GC210">
        <v>38465.9</v>
      </c>
      <c r="GD210">
        <v>44563.7</v>
      </c>
      <c r="GE210">
        <v>49644.3</v>
      </c>
      <c r="GF210">
        <v>55080.6</v>
      </c>
      <c r="GG210">
        <v>61673</v>
      </c>
      <c r="GH210">
        <v>1.98388</v>
      </c>
      <c r="GI210">
        <v>1.81802</v>
      </c>
      <c r="GJ210">
        <v>0.123382</v>
      </c>
      <c r="GK210">
        <v>0</v>
      </c>
      <c r="GL210">
        <v>25.4702</v>
      </c>
      <c r="GM210">
        <v>999.9</v>
      </c>
      <c r="GN210">
        <v>52.887</v>
      </c>
      <c r="GO210">
        <v>32.901</v>
      </c>
      <c r="GP210">
        <v>29.2692</v>
      </c>
      <c r="GQ210">
        <v>56.0457</v>
      </c>
      <c r="GR210">
        <v>49.2708</v>
      </c>
      <c r="GS210">
        <v>1</v>
      </c>
      <c r="GT210">
        <v>-0.000137195</v>
      </c>
      <c r="GU210">
        <v>0.316977</v>
      </c>
      <c r="GV210">
        <v>20.1143</v>
      </c>
      <c r="GW210">
        <v>5.19752</v>
      </c>
      <c r="GX210">
        <v>12.0041</v>
      </c>
      <c r="GY210">
        <v>4.9754</v>
      </c>
      <c r="GZ210">
        <v>3.2934</v>
      </c>
      <c r="HA210">
        <v>9999</v>
      </c>
      <c r="HB210">
        <v>9999</v>
      </c>
      <c r="HC210">
        <v>9999</v>
      </c>
      <c r="HD210">
        <v>999.9</v>
      </c>
      <c r="HE210">
        <v>1.8634</v>
      </c>
      <c r="HF210">
        <v>1.8683</v>
      </c>
      <c r="HG210">
        <v>1.86809</v>
      </c>
      <c r="HH210">
        <v>1.8692</v>
      </c>
      <c r="HI210">
        <v>1.86996</v>
      </c>
      <c r="HJ210">
        <v>1.86608</v>
      </c>
      <c r="HK210">
        <v>1.8671</v>
      </c>
      <c r="HL210">
        <v>1.86844</v>
      </c>
      <c r="HM210">
        <v>5</v>
      </c>
      <c r="HN210">
        <v>0</v>
      </c>
      <c r="HO210">
        <v>0</v>
      </c>
      <c r="HP210">
        <v>0</v>
      </c>
      <c r="HQ210" t="s">
        <v>411</v>
      </c>
      <c r="HR210" t="s">
        <v>412</v>
      </c>
      <c r="HS210" t="s">
        <v>413</v>
      </c>
      <c r="HT210" t="s">
        <v>413</v>
      </c>
      <c r="HU210" t="s">
        <v>413</v>
      </c>
      <c r="HV210" t="s">
        <v>413</v>
      </c>
      <c r="HW210">
        <v>0</v>
      </c>
      <c r="HX210">
        <v>100</v>
      </c>
      <c r="HY210">
        <v>100</v>
      </c>
      <c r="HZ210">
        <v>6.483</v>
      </c>
      <c r="IA210">
        <v>0.5505</v>
      </c>
      <c r="IB210">
        <v>4.00718980108695</v>
      </c>
      <c r="IC210">
        <v>0.0057595372652325</v>
      </c>
      <c r="ID210">
        <v>9.86007892650461e-07</v>
      </c>
      <c r="IE210">
        <v>-6.54605500343952e-10</v>
      </c>
      <c r="IF210">
        <v>-0.00447537401453317</v>
      </c>
      <c r="IG210">
        <v>-0.0225030831772305</v>
      </c>
      <c r="IH210">
        <v>0.00251729176796863</v>
      </c>
      <c r="II210">
        <v>-2.92013266862578e-05</v>
      </c>
      <c r="IJ210">
        <v>-3</v>
      </c>
      <c r="IK210">
        <v>1614</v>
      </c>
      <c r="IL210">
        <v>1</v>
      </c>
      <c r="IM210">
        <v>27</v>
      </c>
      <c r="IN210">
        <v>172.1</v>
      </c>
      <c r="IO210">
        <v>172.2</v>
      </c>
      <c r="IP210">
        <v>1.01196</v>
      </c>
      <c r="IQ210">
        <v>2.62939</v>
      </c>
      <c r="IR210">
        <v>1.54785</v>
      </c>
      <c r="IS210">
        <v>2.30225</v>
      </c>
      <c r="IT210">
        <v>1.34644</v>
      </c>
      <c r="IU210">
        <v>2.42798</v>
      </c>
      <c r="IV210">
        <v>38.135</v>
      </c>
      <c r="IW210">
        <v>24.1225</v>
      </c>
      <c r="IX210">
        <v>18</v>
      </c>
      <c r="IY210">
        <v>505.507</v>
      </c>
      <c r="IZ210">
        <v>399.953</v>
      </c>
      <c r="JA210">
        <v>24.7488</v>
      </c>
      <c r="JB210">
        <v>27.2365</v>
      </c>
      <c r="JC210">
        <v>29.9998</v>
      </c>
      <c r="JD210">
        <v>27.2784</v>
      </c>
      <c r="JE210">
        <v>27.2299</v>
      </c>
      <c r="JF210">
        <v>20.1818</v>
      </c>
      <c r="JG210">
        <v>25.2912</v>
      </c>
      <c r="JH210">
        <v>100</v>
      </c>
      <c r="JI210">
        <v>24.7517</v>
      </c>
      <c r="JJ210">
        <v>399.705</v>
      </c>
      <c r="JK210">
        <v>24.5383</v>
      </c>
      <c r="JL210">
        <v>102.21</v>
      </c>
      <c r="JM210">
        <v>102.672</v>
      </c>
    </row>
    <row r="211" spans="1:273">
      <c r="A211">
        <v>195</v>
      </c>
      <c r="B211">
        <v>1510792054.6</v>
      </c>
      <c r="C211">
        <v>3334</v>
      </c>
      <c r="D211" t="s">
        <v>802</v>
      </c>
      <c r="E211" t="s">
        <v>803</v>
      </c>
      <c r="F211">
        <v>5</v>
      </c>
      <c r="G211" t="s">
        <v>799</v>
      </c>
      <c r="H211" t="s">
        <v>406</v>
      </c>
      <c r="I211">
        <v>1510792046.83214</v>
      </c>
      <c r="J211">
        <f>(K211)/1000</f>
        <v>0</v>
      </c>
      <c r="K211">
        <f>IF(CZ211, AN211, AH211)</f>
        <v>0</v>
      </c>
      <c r="L211">
        <f>IF(CZ211, AI211, AG211)</f>
        <v>0</v>
      </c>
      <c r="M211">
        <f>DB211 - IF(AU211&gt;1, L211*CV211*100.0/(AW211*DP211), 0)</f>
        <v>0</v>
      </c>
      <c r="N211">
        <f>((T211-J211/2)*M211-L211)/(T211+J211/2)</f>
        <v>0</v>
      </c>
      <c r="O211">
        <f>N211*(DI211+DJ211)/1000.0</f>
        <v>0</v>
      </c>
      <c r="P211">
        <f>(DB211 - IF(AU211&gt;1, L211*CV211*100.0/(AW211*DP211), 0))*(DI211+DJ211)/1000.0</f>
        <v>0</v>
      </c>
      <c r="Q211">
        <f>2.0/((1/S211-1/R211)+SIGN(S211)*SQRT((1/S211-1/R211)*(1/S211-1/R211) + 4*CW211/((CW211+1)*(CW211+1))*(2*1/S211*1/R211-1/R211*1/R211)))</f>
        <v>0</v>
      </c>
      <c r="R211">
        <f>IF(LEFT(CX211,1)&lt;&gt;"0",IF(LEFT(CX211,1)="1",3.0,CY211),$D$5+$E$5*(DP211*DI211/($K$5*1000))+$F$5*(DP211*DI211/($K$5*1000))*MAX(MIN(CV211,$J$5),$I$5)*MAX(MIN(CV211,$J$5),$I$5)+$G$5*MAX(MIN(CV211,$J$5),$I$5)*(DP211*DI211/($K$5*1000))+$H$5*(DP211*DI211/($K$5*1000))*(DP211*DI211/($K$5*1000)))</f>
        <v>0</v>
      </c>
      <c r="S211">
        <f>J211*(1000-(1000*0.61365*exp(17.502*W211/(240.97+W211))/(DI211+DJ211)+DD211)/2)/(1000*0.61365*exp(17.502*W211/(240.97+W211))/(DI211+DJ211)-DD211)</f>
        <v>0</v>
      </c>
      <c r="T211">
        <f>1/((CW211+1)/(Q211/1.6)+1/(R211/1.37)) + CW211/((CW211+1)/(Q211/1.6) + CW211/(R211/1.37))</f>
        <v>0</v>
      </c>
      <c r="U211">
        <f>(CR211*CU211)</f>
        <v>0</v>
      </c>
      <c r="V211">
        <f>(DK211+(U211+2*0.95*5.67E-8*(((DK211+$B$7)+273)^4-(DK211+273)^4)-44100*J211)/(1.84*29.3*R211+8*0.95*5.67E-8*(DK211+273)^3))</f>
        <v>0</v>
      </c>
      <c r="W211">
        <f>($C$7*DL211+$D$7*DM211+$E$7*V211)</f>
        <v>0</v>
      </c>
      <c r="X211">
        <f>0.61365*exp(17.502*W211/(240.97+W211))</f>
        <v>0</v>
      </c>
      <c r="Y211">
        <f>(Z211/AA211*100)</f>
        <v>0</v>
      </c>
      <c r="Z211">
        <f>DD211*(DI211+DJ211)/1000</f>
        <v>0</v>
      </c>
      <c r="AA211">
        <f>0.61365*exp(17.502*DK211/(240.97+DK211))</f>
        <v>0</v>
      </c>
      <c r="AB211">
        <f>(X211-DD211*(DI211+DJ211)/1000)</f>
        <v>0</v>
      </c>
      <c r="AC211">
        <f>(-J211*44100)</f>
        <v>0</v>
      </c>
      <c r="AD211">
        <f>2*29.3*R211*0.92*(DK211-W211)</f>
        <v>0</v>
      </c>
      <c r="AE211">
        <f>2*0.95*5.67E-8*(((DK211+$B$7)+273)^4-(W211+273)^4)</f>
        <v>0</v>
      </c>
      <c r="AF211">
        <f>U211+AE211+AC211+AD211</f>
        <v>0</v>
      </c>
      <c r="AG211">
        <f>DH211*AU211*(DC211-DB211*(1000-AU211*DE211)/(1000-AU211*DD211))/(100*CV211)</f>
        <v>0</v>
      </c>
      <c r="AH211">
        <f>1000*DH211*AU211*(DD211-DE211)/(100*CV211*(1000-AU211*DD211))</f>
        <v>0</v>
      </c>
      <c r="AI211">
        <f>(AJ211 - AK211 - DI211*1E3/(8.314*(DK211+273.15)) * AM211/DH211 * AL211) * DH211/(100*CV211) * (1000 - DE211)/1000</f>
        <v>0</v>
      </c>
      <c r="AJ211">
        <v>422.270558464551</v>
      </c>
      <c r="AK211">
        <v>422.858296969697</v>
      </c>
      <c r="AL211">
        <v>-0.959232897032341</v>
      </c>
      <c r="AM211">
        <v>64.3784820055096</v>
      </c>
      <c r="AN211">
        <f>(AP211 - AO211 + DI211*1E3/(8.314*(DK211+273.15)) * AR211/DH211 * AQ211) * DH211/(100*CV211) * 1000/(1000 - AP211)</f>
        <v>0</v>
      </c>
      <c r="AO211">
        <v>24.5070508047511</v>
      </c>
      <c r="AP211">
        <v>25.5620690909091</v>
      </c>
      <c r="AQ211">
        <v>3.48433984684836e-05</v>
      </c>
      <c r="AR211">
        <v>115.893148870308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MAX(0,($B$13+$C$13*DP211)/(1+$D$13*DP211)*DI211/(DK211+273)*$E$13)</f>
        <v>0</v>
      </c>
      <c r="AX211" t="s">
        <v>407</v>
      </c>
      <c r="AY211" t="s">
        <v>407</v>
      </c>
      <c r="AZ211">
        <v>0</v>
      </c>
      <c r="BA211">
        <v>0</v>
      </c>
      <c r="BB211">
        <f>1-AZ211/BA211</f>
        <v>0</v>
      </c>
      <c r="BC211">
        <v>0</v>
      </c>
      <c r="BD211" t="s">
        <v>407</v>
      </c>
      <c r="BE211" t="s">
        <v>407</v>
      </c>
      <c r="BF211">
        <v>0</v>
      </c>
      <c r="BG211">
        <v>0</v>
      </c>
      <c r="BH211">
        <f>1-BF211/BG211</f>
        <v>0</v>
      </c>
      <c r="BI211">
        <v>0.5</v>
      </c>
      <c r="BJ211">
        <f>CS211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407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f>$B$11*DQ211+$C$11*DR211+$F$11*EC211*(1-EF211)</f>
        <v>0</v>
      </c>
      <c r="CS211">
        <f>CR211*CT211</f>
        <v>0</v>
      </c>
      <c r="CT211">
        <f>($B$11*$D$9+$C$11*$D$9+$F$11*((EP211+EH211)/MAX(EP211+EH211+EQ211, 0.1)*$I$9+EQ211/MAX(EP211+EH211+EQ211, 0.1)*$J$9))/($B$11+$C$11+$F$11)</f>
        <v>0</v>
      </c>
      <c r="CU211">
        <f>($B$11*$K$9+$C$11*$K$9+$F$11*((EP211+EH211)/MAX(EP211+EH211+EQ211, 0.1)*$P$9+EQ211/MAX(EP211+EH211+EQ211, 0.1)*$Q$9))/($B$11+$C$11+$F$11)</f>
        <v>0</v>
      </c>
      <c r="CV211">
        <v>2.7</v>
      </c>
      <c r="CW211">
        <v>0.5</v>
      </c>
      <c r="CX211" t="s">
        <v>408</v>
      </c>
      <c r="CY211">
        <v>2</v>
      </c>
      <c r="CZ211" t="b">
        <v>1</v>
      </c>
      <c r="DA211">
        <v>1510792046.83214</v>
      </c>
      <c r="DB211">
        <v>415.140035714286</v>
      </c>
      <c r="DC211">
        <v>416.980035714286</v>
      </c>
      <c r="DD211">
        <v>25.562075</v>
      </c>
      <c r="DE211">
        <v>24.5072535714286</v>
      </c>
      <c r="DF211">
        <v>408.659178571429</v>
      </c>
      <c r="DG211">
        <v>25.0115214285714</v>
      </c>
      <c r="DH211">
        <v>500.089785714286</v>
      </c>
      <c r="DI211">
        <v>90.7791142857143</v>
      </c>
      <c r="DJ211">
        <v>0.10004115</v>
      </c>
      <c r="DK211">
        <v>27.0516464285714</v>
      </c>
      <c r="DL211">
        <v>27.4884</v>
      </c>
      <c r="DM211">
        <v>999.9</v>
      </c>
      <c r="DN211">
        <v>0</v>
      </c>
      <c r="DO211">
        <v>0</v>
      </c>
      <c r="DP211">
        <v>9998.16821428572</v>
      </c>
      <c r="DQ211">
        <v>0</v>
      </c>
      <c r="DR211">
        <v>7.88846</v>
      </c>
      <c r="DS211">
        <v>-1.83989344285714</v>
      </c>
      <c r="DT211">
        <v>426.030357142857</v>
      </c>
      <c r="DU211">
        <v>427.455678571429</v>
      </c>
      <c r="DV211">
        <v>1.05482392857143</v>
      </c>
      <c r="DW211">
        <v>416.980035714286</v>
      </c>
      <c r="DX211">
        <v>24.5072535714286</v>
      </c>
      <c r="DY211">
        <v>2.3205025</v>
      </c>
      <c r="DZ211">
        <v>2.22474642857143</v>
      </c>
      <c r="EA211">
        <v>19.8194392857143</v>
      </c>
      <c r="EB211">
        <v>19.141625</v>
      </c>
      <c r="EC211">
        <v>1999.97535714286</v>
      </c>
      <c r="ED211">
        <v>0.980005178571429</v>
      </c>
      <c r="EE211">
        <v>0.0199951428571429</v>
      </c>
      <c r="EF211">
        <v>0</v>
      </c>
      <c r="EG211">
        <v>2.28854285714286</v>
      </c>
      <c r="EH211">
        <v>0</v>
      </c>
      <c r="EI211">
        <v>4812.21107142857</v>
      </c>
      <c r="EJ211">
        <v>17299.9642857143</v>
      </c>
      <c r="EK211">
        <v>40.531</v>
      </c>
      <c r="EL211">
        <v>40.5355</v>
      </c>
      <c r="EM211">
        <v>40.1269285714286</v>
      </c>
      <c r="EN211">
        <v>39.3479285714286</v>
      </c>
      <c r="EO211">
        <v>39.74525</v>
      </c>
      <c r="EP211">
        <v>1959.985</v>
      </c>
      <c r="EQ211">
        <v>39.9907142857143</v>
      </c>
      <c r="ER211">
        <v>0</v>
      </c>
      <c r="ES211">
        <v>1678815657.8</v>
      </c>
      <c r="ET211">
        <v>0</v>
      </c>
      <c r="EU211">
        <v>2.26315</v>
      </c>
      <c r="EV211">
        <v>-0.191627359850293</v>
      </c>
      <c r="EW211">
        <v>-4.93162394977563</v>
      </c>
      <c r="EX211">
        <v>4812.31423076923</v>
      </c>
      <c r="EY211">
        <v>15</v>
      </c>
      <c r="EZ211">
        <v>0</v>
      </c>
      <c r="FA211" t="s">
        <v>409</v>
      </c>
      <c r="FB211">
        <v>1510781724.6</v>
      </c>
      <c r="FC211">
        <v>1510781718.6</v>
      </c>
      <c r="FD211">
        <v>0</v>
      </c>
      <c r="FE211">
        <v>0.193</v>
      </c>
      <c r="FF211">
        <v>0.167</v>
      </c>
      <c r="FG211">
        <v>6.707</v>
      </c>
      <c r="FH211">
        <v>0.869</v>
      </c>
      <c r="FI211">
        <v>420</v>
      </c>
      <c r="FJ211">
        <v>32</v>
      </c>
      <c r="FK211">
        <v>0.3</v>
      </c>
      <c r="FL211">
        <v>0.13</v>
      </c>
      <c r="FM211">
        <v>1.056956</v>
      </c>
      <c r="FN211">
        <v>-0.0384114821763632</v>
      </c>
      <c r="FO211">
        <v>0.00431124564366262</v>
      </c>
      <c r="FP211">
        <v>1</v>
      </c>
      <c r="FQ211">
        <v>1</v>
      </c>
      <c r="FR211">
        <v>1</v>
      </c>
      <c r="FS211" t="s">
        <v>410</v>
      </c>
      <c r="FT211">
        <v>2.97274</v>
      </c>
      <c r="FU211">
        <v>2.75389</v>
      </c>
      <c r="FV211">
        <v>0.0891989</v>
      </c>
      <c r="FW211">
        <v>0.0891971</v>
      </c>
      <c r="FX211">
        <v>0.107934</v>
      </c>
      <c r="FY211">
        <v>0.106011</v>
      </c>
      <c r="FZ211">
        <v>35442.1</v>
      </c>
      <c r="GA211">
        <v>38628.1</v>
      </c>
      <c r="GB211">
        <v>35266.3</v>
      </c>
      <c r="GC211">
        <v>38466.5</v>
      </c>
      <c r="GD211">
        <v>44563.5</v>
      </c>
      <c r="GE211">
        <v>49644.5</v>
      </c>
      <c r="GF211">
        <v>55080.9</v>
      </c>
      <c r="GG211">
        <v>61673.5</v>
      </c>
      <c r="GH211">
        <v>1.98382</v>
      </c>
      <c r="GI211">
        <v>1.81793</v>
      </c>
      <c r="GJ211">
        <v>0.123419</v>
      </c>
      <c r="GK211">
        <v>0</v>
      </c>
      <c r="GL211">
        <v>25.4702</v>
      </c>
      <c r="GM211">
        <v>999.9</v>
      </c>
      <c r="GN211">
        <v>52.912</v>
      </c>
      <c r="GO211">
        <v>32.901</v>
      </c>
      <c r="GP211">
        <v>29.2812</v>
      </c>
      <c r="GQ211">
        <v>55.9657</v>
      </c>
      <c r="GR211">
        <v>49.0385</v>
      </c>
      <c r="GS211">
        <v>1</v>
      </c>
      <c r="GT211">
        <v>-0.000693598</v>
      </c>
      <c r="GU211">
        <v>0.314344</v>
      </c>
      <c r="GV211">
        <v>20.1143</v>
      </c>
      <c r="GW211">
        <v>5.19707</v>
      </c>
      <c r="GX211">
        <v>12.004</v>
      </c>
      <c r="GY211">
        <v>4.97535</v>
      </c>
      <c r="GZ211">
        <v>3.29328</v>
      </c>
      <c r="HA211">
        <v>9999</v>
      </c>
      <c r="HB211">
        <v>9999</v>
      </c>
      <c r="HC211">
        <v>9999</v>
      </c>
      <c r="HD211">
        <v>999.9</v>
      </c>
      <c r="HE211">
        <v>1.8634</v>
      </c>
      <c r="HF211">
        <v>1.86829</v>
      </c>
      <c r="HG211">
        <v>1.86807</v>
      </c>
      <c r="HH211">
        <v>1.8692</v>
      </c>
      <c r="HI211">
        <v>1.86997</v>
      </c>
      <c r="HJ211">
        <v>1.86606</v>
      </c>
      <c r="HK211">
        <v>1.8671</v>
      </c>
      <c r="HL211">
        <v>1.86845</v>
      </c>
      <c r="HM211">
        <v>5</v>
      </c>
      <c r="HN211">
        <v>0</v>
      </c>
      <c r="HO211">
        <v>0</v>
      </c>
      <c r="HP211">
        <v>0</v>
      </c>
      <c r="HQ211" t="s">
        <v>411</v>
      </c>
      <c r="HR211" t="s">
        <v>412</v>
      </c>
      <c r="HS211" t="s">
        <v>413</v>
      </c>
      <c r="HT211" t="s">
        <v>413</v>
      </c>
      <c r="HU211" t="s">
        <v>413</v>
      </c>
      <c r="HV211" t="s">
        <v>413</v>
      </c>
      <c r="HW211">
        <v>0</v>
      </c>
      <c r="HX211">
        <v>100</v>
      </c>
      <c r="HY211">
        <v>100</v>
      </c>
      <c r="HZ211">
        <v>6.458</v>
      </c>
      <c r="IA211">
        <v>0.5506</v>
      </c>
      <c r="IB211">
        <v>4.00718980108695</v>
      </c>
      <c r="IC211">
        <v>0.0057595372652325</v>
      </c>
      <c r="ID211">
        <v>9.86007892650461e-07</v>
      </c>
      <c r="IE211">
        <v>-6.54605500343952e-10</v>
      </c>
      <c r="IF211">
        <v>-0.00447537401453317</v>
      </c>
      <c r="IG211">
        <v>-0.0225030831772305</v>
      </c>
      <c r="IH211">
        <v>0.00251729176796863</v>
      </c>
      <c r="II211">
        <v>-2.92013266862578e-05</v>
      </c>
      <c r="IJ211">
        <v>-3</v>
      </c>
      <c r="IK211">
        <v>1614</v>
      </c>
      <c r="IL211">
        <v>1</v>
      </c>
      <c r="IM211">
        <v>27</v>
      </c>
      <c r="IN211">
        <v>172.2</v>
      </c>
      <c r="IO211">
        <v>172.3</v>
      </c>
      <c r="IP211">
        <v>0.979004</v>
      </c>
      <c r="IQ211">
        <v>2.62939</v>
      </c>
      <c r="IR211">
        <v>1.54785</v>
      </c>
      <c r="IS211">
        <v>2.30225</v>
      </c>
      <c r="IT211">
        <v>1.34644</v>
      </c>
      <c r="IU211">
        <v>2.43408</v>
      </c>
      <c r="IV211">
        <v>38.135</v>
      </c>
      <c r="IW211">
        <v>24.1225</v>
      </c>
      <c r="IX211">
        <v>18</v>
      </c>
      <c r="IY211">
        <v>505.439</v>
      </c>
      <c r="IZ211">
        <v>399.874</v>
      </c>
      <c r="JA211">
        <v>24.7572</v>
      </c>
      <c r="JB211">
        <v>27.2331</v>
      </c>
      <c r="JC211">
        <v>29.9998</v>
      </c>
      <c r="JD211">
        <v>27.2746</v>
      </c>
      <c r="JE211">
        <v>27.2266</v>
      </c>
      <c r="JF211">
        <v>19.5042</v>
      </c>
      <c r="JG211">
        <v>25.2912</v>
      </c>
      <c r="JH211">
        <v>100</v>
      </c>
      <c r="JI211">
        <v>24.7604</v>
      </c>
      <c r="JJ211">
        <v>379.516</v>
      </c>
      <c r="JK211">
        <v>24.5383</v>
      </c>
      <c r="JL211">
        <v>102.21</v>
      </c>
      <c r="JM211">
        <v>102.673</v>
      </c>
    </row>
    <row r="212" spans="1:273">
      <c r="A212">
        <v>196</v>
      </c>
      <c r="B212">
        <v>1510792059.6</v>
      </c>
      <c r="C212">
        <v>3339</v>
      </c>
      <c r="D212" t="s">
        <v>804</v>
      </c>
      <c r="E212" t="s">
        <v>805</v>
      </c>
      <c r="F212">
        <v>5</v>
      </c>
      <c r="G212" t="s">
        <v>799</v>
      </c>
      <c r="H212" t="s">
        <v>406</v>
      </c>
      <c r="I212">
        <v>1510792052.1</v>
      </c>
      <c r="J212">
        <f>(K212)/1000</f>
        <v>0</v>
      </c>
      <c r="K212">
        <f>IF(CZ212, AN212, AH212)</f>
        <v>0</v>
      </c>
      <c r="L212">
        <f>IF(CZ212, AI212, AG212)</f>
        <v>0</v>
      </c>
      <c r="M212">
        <f>DB212 - IF(AU212&gt;1, L212*CV212*100.0/(AW212*DP212), 0)</f>
        <v>0</v>
      </c>
      <c r="N212">
        <f>((T212-J212/2)*M212-L212)/(T212+J212/2)</f>
        <v>0</v>
      </c>
      <c r="O212">
        <f>N212*(DI212+DJ212)/1000.0</f>
        <v>0</v>
      </c>
      <c r="P212">
        <f>(DB212 - IF(AU212&gt;1, L212*CV212*100.0/(AW212*DP212), 0))*(DI212+DJ212)/1000.0</f>
        <v>0</v>
      </c>
      <c r="Q212">
        <f>2.0/((1/S212-1/R212)+SIGN(S212)*SQRT((1/S212-1/R212)*(1/S212-1/R212) + 4*CW212/((CW212+1)*(CW212+1))*(2*1/S212*1/R212-1/R212*1/R212)))</f>
        <v>0</v>
      </c>
      <c r="R212">
        <f>IF(LEFT(CX212,1)&lt;&gt;"0",IF(LEFT(CX212,1)="1",3.0,CY212),$D$5+$E$5*(DP212*DI212/($K$5*1000))+$F$5*(DP212*DI212/($K$5*1000))*MAX(MIN(CV212,$J$5),$I$5)*MAX(MIN(CV212,$J$5),$I$5)+$G$5*MAX(MIN(CV212,$J$5),$I$5)*(DP212*DI212/($K$5*1000))+$H$5*(DP212*DI212/($K$5*1000))*(DP212*DI212/($K$5*1000)))</f>
        <v>0</v>
      </c>
      <c r="S212">
        <f>J212*(1000-(1000*0.61365*exp(17.502*W212/(240.97+W212))/(DI212+DJ212)+DD212)/2)/(1000*0.61365*exp(17.502*W212/(240.97+W212))/(DI212+DJ212)-DD212)</f>
        <v>0</v>
      </c>
      <c r="T212">
        <f>1/((CW212+1)/(Q212/1.6)+1/(R212/1.37)) + CW212/((CW212+1)/(Q212/1.6) + CW212/(R212/1.37))</f>
        <v>0</v>
      </c>
      <c r="U212">
        <f>(CR212*CU212)</f>
        <v>0</v>
      </c>
      <c r="V212">
        <f>(DK212+(U212+2*0.95*5.67E-8*(((DK212+$B$7)+273)^4-(DK212+273)^4)-44100*J212)/(1.84*29.3*R212+8*0.95*5.67E-8*(DK212+273)^3))</f>
        <v>0</v>
      </c>
      <c r="W212">
        <f>($C$7*DL212+$D$7*DM212+$E$7*V212)</f>
        <v>0</v>
      </c>
      <c r="X212">
        <f>0.61365*exp(17.502*W212/(240.97+W212))</f>
        <v>0</v>
      </c>
      <c r="Y212">
        <f>(Z212/AA212*100)</f>
        <v>0</v>
      </c>
      <c r="Z212">
        <f>DD212*(DI212+DJ212)/1000</f>
        <v>0</v>
      </c>
      <c r="AA212">
        <f>0.61365*exp(17.502*DK212/(240.97+DK212))</f>
        <v>0</v>
      </c>
      <c r="AB212">
        <f>(X212-DD212*(DI212+DJ212)/1000)</f>
        <v>0</v>
      </c>
      <c r="AC212">
        <f>(-J212*44100)</f>
        <v>0</v>
      </c>
      <c r="AD212">
        <f>2*29.3*R212*0.92*(DK212-W212)</f>
        <v>0</v>
      </c>
      <c r="AE212">
        <f>2*0.95*5.67E-8*(((DK212+$B$7)+273)^4-(W212+273)^4)</f>
        <v>0</v>
      </c>
      <c r="AF212">
        <f>U212+AE212+AC212+AD212</f>
        <v>0</v>
      </c>
      <c r="AG212">
        <f>DH212*AU212*(DC212-DB212*(1000-AU212*DE212)/(1000-AU212*DD212))/(100*CV212)</f>
        <v>0</v>
      </c>
      <c r="AH212">
        <f>1000*DH212*AU212*(DD212-DE212)/(100*CV212*(1000-AU212*DD212))</f>
        <v>0</v>
      </c>
      <c r="AI212">
        <f>(AJ212 - AK212 - DI212*1E3/(8.314*(DK212+273.15)) * AM212/DH212 * AL212) * DH212/(100*CV212) * (1000 - DE212)/1000</f>
        <v>0</v>
      </c>
      <c r="AJ212">
        <v>406.444735985805</v>
      </c>
      <c r="AK212">
        <v>412.806793939394</v>
      </c>
      <c r="AL212">
        <v>-2.20817826617934</v>
      </c>
      <c r="AM212">
        <v>64.3784820055096</v>
      </c>
      <c r="AN212">
        <f>(AP212 - AO212 + DI212*1E3/(8.314*(DK212+273.15)) * AR212/DH212 * AQ212) * DH212/(100*CV212) * 1000/(1000 - AP212)</f>
        <v>0</v>
      </c>
      <c r="AO212">
        <v>24.506809348957</v>
      </c>
      <c r="AP212">
        <v>25.5639412121212</v>
      </c>
      <c r="AQ212">
        <v>9.00941210378027e-06</v>
      </c>
      <c r="AR212">
        <v>115.893148870308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MAX(0,($B$13+$C$13*DP212)/(1+$D$13*DP212)*DI212/(DK212+273)*$E$13)</f>
        <v>0</v>
      </c>
      <c r="AX212" t="s">
        <v>407</v>
      </c>
      <c r="AY212" t="s">
        <v>407</v>
      </c>
      <c r="AZ212">
        <v>0</v>
      </c>
      <c r="BA212">
        <v>0</v>
      </c>
      <c r="BB212">
        <f>1-AZ212/BA212</f>
        <v>0</v>
      </c>
      <c r="BC212">
        <v>0</v>
      </c>
      <c r="BD212" t="s">
        <v>407</v>
      </c>
      <c r="BE212" t="s">
        <v>407</v>
      </c>
      <c r="BF212">
        <v>0</v>
      </c>
      <c r="BG212">
        <v>0</v>
      </c>
      <c r="BH212">
        <f>1-BF212/BG212</f>
        <v>0</v>
      </c>
      <c r="BI212">
        <v>0.5</v>
      </c>
      <c r="BJ212">
        <f>CS212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407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f>$B$11*DQ212+$C$11*DR212+$F$11*EC212*(1-EF212)</f>
        <v>0</v>
      </c>
      <c r="CS212">
        <f>CR212*CT212</f>
        <v>0</v>
      </c>
      <c r="CT212">
        <f>($B$11*$D$9+$C$11*$D$9+$F$11*((EP212+EH212)/MAX(EP212+EH212+EQ212, 0.1)*$I$9+EQ212/MAX(EP212+EH212+EQ212, 0.1)*$J$9))/($B$11+$C$11+$F$11)</f>
        <v>0</v>
      </c>
      <c r="CU212">
        <f>($B$11*$K$9+$C$11*$K$9+$F$11*((EP212+EH212)/MAX(EP212+EH212+EQ212, 0.1)*$P$9+EQ212/MAX(EP212+EH212+EQ212, 0.1)*$Q$9))/($B$11+$C$11+$F$11)</f>
        <v>0</v>
      </c>
      <c r="CV212">
        <v>2.7</v>
      </c>
      <c r="CW212">
        <v>0.5</v>
      </c>
      <c r="CX212" t="s">
        <v>408</v>
      </c>
      <c r="CY212">
        <v>2</v>
      </c>
      <c r="CZ212" t="b">
        <v>1</v>
      </c>
      <c r="DA212">
        <v>1510792052.1</v>
      </c>
      <c r="DB212">
        <v>412.109111111111</v>
      </c>
      <c r="DC212">
        <v>408.851222222222</v>
      </c>
      <c r="DD212">
        <v>25.5616518518519</v>
      </c>
      <c r="DE212">
        <v>24.5072444444444</v>
      </c>
      <c r="DF212">
        <v>405.646925925926</v>
      </c>
      <c r="DG212">
        <v>25.0111222222222</v>
      </c>
      <c r="DH212">
        <v>500.094925925926</v>
      </c>
      <c r="DI212">
        <v>90.7790259259259</v>
      </c>
      <c r="DJ212">
        <v>0.0999744222222222</v>
      </c>
      <c r="DK212">
        <v>27.0540925925926</v>
      </c>
      <c r="DL212">
        <v>27.4889037037037</v>
      </c>
      <c r="DM212">
        <v>999.9</v>
      </c>
      <c r="DN212">
        <v>0</v>
      </c>
      <c r="DO212">
        <v>0</v>
      </c>
      <c r="DP212">
        <v>10003.6518518519</v>
      </c>
      <c r="DQ212">
        <v>0</v>
      </c>
      <c r="DR212">
        <v>7.89075814814815</v>
      </c>
      <c r="DS212">
        <v>3.2578968</v>
      </c>
      <c r="DT212">
        <v>422.91962962963</v>
      </c>
      <c r="DU212">
        <v>419.12262962963</v>
      </c>
      <c r="DV212">
        <v>1.0544062962963</v>
      </c>
      <c r="DW212">
        <v>408.851222222222</v>
      </c>
      <c r="DX212">
        <v>24.5072444444444</v>
      </c>
      <c r="DY212">
        <v>2.32046222222222</v>
      </c>
      <c r="DZ212">
        <v>2.2247437037037</v>
      </c>
      <c r="EA212">
        <v>19.8191555555556</v>
      </c>
      <c r="EB212">
        <v>19.1416037037037</v>
      </c>
      <c r="EC212">
        <v>1999.97777777778</v>
      </c>
      <c r="ED212">
        <v>0.980004888888889</v>
      </c>
      <c r="EE212">
        <v>0.0199954518518519</v>
      </c>
      <c r="EF212">
        <v>0</v>
      </c>
      <c r="EG212">
        <v>2.27685555555556</v>
      </c>
      <c r="EH212">
        <v>0</v>
      </c>
      <c r="EI212">
        <v>4812.78962962963</v>
      </c>
      <c r="EJ212">
        <v>17299.9888888889</v>
      </c>
      <c r="EK212">
        <v>40.4858518518518</v>
      </c>
      <c r="EL212">
        <v>40.4858518518518</v>
      </c>
      <c r="EM212">
        <v>40.0807407407407</v>
      </c>
      <c r="EN212">
        <v>39.2728518518518</v>
      </c>
      <c r="EO212">
        <v>39.7034074074074</v>
      </c>
      <c r="EP212">
        <v>1959.98740740741</v>
      </c>
      <c r="EQ212">
        <v>39.9907407407407</v>
      </c>
      <c r="ER212">
        <v>0</v>
      </c>
      <c r="ES212">
        <v>1678815662.6</v>
      </c>
      <c r="ET212">
        <v>0</v>
      </c>
      <c r="EU212">
        <v>2.27093076923077</v>
      </c>
      <c r="EV212">
        <v>-0.28131967048449</v>
      </c>
      <c r="EW212">
        <v>15.4273503778505</v>
      </c>
      <c r="EX212">
        <v>4812.85115384615</v>
      </c>
      <c r="EY212">
        <v>15</v>
      </c>
      <c r="EZ212">
        <v>0</v>
      </c>
      <c r="FA212" t="s">
        <v>409</v>
      </c>
      <c r="FB212">
        <v>1510781724.6</v>
      </c>
      <c r="FC212">
        <v>1510781718.6</v>
      </c>
      <c r="FD212">
        <v>0</v>
      </c>
      <c r="FE212">
        <v>0.193</v>
      </c>
      <c r="FF212">
        <v>0.167</v>
      </c>
      <c r="FG212">
        <v>6.707</v>
      </c>
      <c r="FH212">
        <v>0.869</v>
      </c>
      <c r="FI212">
        <v>420</v>
      </c>
      <c r="FJ212">
        <v>32</v>
      </c>
      <c r="FK212">
        <v>0.3</v>
      </c>
      <c r="FL212">
        <v>0.13</v>
      </c>
      <c r="FM212">
        <v>1.05526125</v>
      </c>
      <c r="FN212">
        <v>-0.0103320450281421</v>
      </c>
      <c r="FO212">
        <v>0.00232131448483399</v>
      </c>
      <c r="FP212">
        <v>1</v>
      </c>
      <c r="FQ212">
        <v>1</v>
      </c>
      <c r="FR212">
        <v>1</v>
      </c>
      <c r="FS212" t="s">
        <v>410</v>
      </c>
      <c r="FT212">
        <v>2.97295</v>
      </c>
      <c r="FU212">
        <v>2.75382</v>
      </c>
      <c r="FV212">
        <v>0.0874556</v>
      </c>
      <c r="FW212">
        <v>0.0864147</v>
      </c>
      <c r="FX212">
        <v>0.107939</v>
      </c>
      <c r="FY212">
        <v>0.106008</v>
      </c>
      <c r="FZ212">
        <v>35510.3</v>
      </c>
      <c r="GA212">
        <v>38746.6</v>
      </c>
      <c r="GB212">
        <v>35266.7</v>
      </c>
      <c r="GC212">
        <v>38467</v>
      </c>
      <c r="GD212">
        <v>44563.4</v>
      </c>
      <c r="GE212">
        <v>49645.2</v>
      </c>
      <c r="GF212">
        <v>55081.2</v>
      </c>
      <c r="GG212">
        <v>61674.2</v>
      </c>
      <c r="GH212">
        <v>1.98388</v>
      </c>
      <c r="GI212">
        <v>1.81795</v>
      </c>
      <c r="GJ212">
        <v>0.12286</v>
      </c>
      <c r="GK212">
        <v>0</v>
      </c>
      <c r="GL212">
        <v>25.4729</v>
      </c>
      <c r="GM212">
        <v>999.9</v>
      </c>
      <c r="GN212">
        <v>52.912</v>
      </c>
      <c r="GO212">
        <v>32.901</v>
      </c>
      <c r="GP212">
        <v>29.2842</v>
      </c>
      <c r="GQ212">
        <v>55.3457</v>
      </c>
      <c r="GR212">
        <v>48.762</v>
      </c>
      <c r="GS212">
        <v>1</v>
      </c>
      <c r="GT212">
        <v>-0.000759655</v>
      </c>
      <c r="GU212">
        <v>0.32018</v>
      </c>
      <c r="GV212">
        <v>20.1143</v>
      </c>
      <c r="GW212">
        <v>5.19752</v>
      </c>
      <c r="GX212">
        <v>12.004</v>
      </c>
      <c r="GY212">
        <v>4.97535</v>
      </c>
      <c r="GZ212">
        <v>3.29343</v>
      </c>
      <c r="HA212">
        <v>9999</v>
      </c>
      <c r="HB212">
        <v>9999</v>
      </c>
      <c r="HC212">
        <v>9999</v>
      </c>
      <c r="HD212">
        <v>999.9</v>
      </c>
      <c r="HE212">
        <v>1.86341</v>
      </c>
      <c r="HF212">
        <v>1.86829</v>
      </c>
      <c r="HG212">
        <v>1.86805</v>
      </c>
      <c r="HH212">
        <v>1.8692</v>
      </c>
      <c r="HI212">
        <v>1.86997</v>
      </c>
      <c r="HJ212">
        <v>1.86604</v>
      </c>
      <c r="HK212">
        <v>1.86708</v>
      </c>
      <c r="HL212">
        <v>1.86844</v>
      </c>
      <c r="HM212">
        <v>5</v>
      </c>
      <c r="HN212">
        <v>0</v>
      </c>
      <c r="HO212">
        <v>0</v>
      </c>
      <c r="HP212">
        <v>0</v>
      </c>
      <c r="HQ212" t="s">
        <v>411</v>
      </c>
      <c r="HR212" t="s">
        <v>412</v>
      </c>
      <c r="HS212" t="s">
        <v>413</v>
      </c>
      <c r="HT212" t="s">
        <v>413</v>
      </c>
      <c r="HU212" t="s">
        <v>413</v>
      </c>
      <c r="HV212" t="s">
        <v>413</v>
      </c>
      <c r="HW212">
        <v>0</v>
      </c>
      <c r="HX212">
        <v>100</v>
      </c>
      <c r="HY212">
        <v>100</v>
      </c>
      <c r="HZ212">
        <v>6.393</v>
      </c>
      <c r="IA212">
        <v>0.5507</v>
      </c>
      <c r="IB212">
        <v>4.00718980108695</v>
      </c>
      <c r="IC212">
        <v>0.0057595372652325</v>
      </c>
      <c r="ID212">
        <v>9.86007892650461e-07</v>
      </c>
      <c r="IE212">
        <v>-6.54605500343952e-10</v>
      </c>
      <c r="IF212">
        <v>-0.00447537401453317</v>
      </c>
      <c r="IG212">
        <v>-0.0225030831772305</v>
      </c>
      <c r="IH212">
        <v>0.00251729176796863</v>
      </c>
      <c r="II212">
        <v>-2.92013266862578e-05</v>
      </c>
      <c r="IJ212">
        <v>-3</v>
      </c>
      <c r="IK212">
        <v>1614</v>
      </c>
      <c r="IL212">
        <v>1</v>
      </c>
      <c r="IM212">
        <v>27</v>
      </c>
      <c r="IN212">
        <v>172.2</v>
      </c>
      <c r="IO212">
        <v>172.3</v>
      </c>
      <c r="IP212">
        <v>0.946045</v>
      </c>
      <c r="IQ212">
        <v>2.62939</v>
      </c>
      <c r="IR212">
        <v>1.54785</v>
      </c>
      <c r="IS212">
        <v>2.30103</v>
      </c>
      <c r="IT212">
        <v>1.34644</v>
      </c>
      <c r="IU212">
        <v>2.30835</v>
      </c>
      <c r="IV212">
        <v>38.1106</v>
      </c>
      <c r="IW212">
        <v>24.1138</v>
      </c>
      <c r="IX212">
        <v>18</v>
      </c>
      <c r="IY212">
        <v>505.435</v>
      </c>
      <c r="IZ212">
        <v>399.858</v>
      </c>
      <c r="JA212">
        <v>24.7657</v>
      </c>
      <c r="JB212">
        <v>27.229</v>
      </c>
      <c r="JC212">
        <v>29.9998</v>
      </c>
      <c r="JD212">
        <v>27.2705</v>
      </c>
      <c r="JE212">
        <v>27.2225</v>
      </c>
      <c r="JF212">
        <v>18.8573</v>
      </c>
      <c r="JG212">
        <v>25.2912</v>
      </c>
      <c r="JH212">
        <v>100</v>
      </c>
      <c r="JI212">
        <v>24.7666</v>
      </c>
      <c r="JJ212">
        <v>365.769</v>
      </c>
      <c r="JK212">
        <v>24.5383</v>
      </c>
      <c r="JL212">
        <v>102.211</v>
      </c>
      <c r="JM212">
        <v>102.674</v>
      </c>
    </row>
    <row r="213" spans="1:273">
      <c r="A213">
        <v>197</v>
      </c>
      <c r="B213">
        <v>1510792064.6</v>
      </c>
      <c r="C213">
        <v>3344</v>
      </c>
      <c r="D213" t="s">
        <v>806</v>
      </c>
      <c r="E213" t="s">
        <v>807</v>
      </c>
      <c r="F213">
        <v>5</v>
      </c>
      <c r="G213" t="s">
        <v>799</v>
      </c>
      <c r="H213" t="s">
        <v>406</v>
      </c>
      <c r="I213">
        <v>1510792056.81429</v>
      </c>
      <c r="J213">
        <f>(K213)/1000</f>
        <v>0</v>
      </c>
      <c r="K213">
        <f>IF(CZ213, AN213, AH213)</f>
        <v>0</v>
      </c>
      <c r="L213">
        <f>IF(CZ213, AI213, AG213)</f>
        <v>0</v>
      </c>
      <c r="M213">
        <f>DB213 - IF(AU213&gt;1, L213*CV213*100.0/(AW213*DP213), 0)</f>
        <v>0</v>
      </c>
      <c r="N213">
        <f>((T213-J213/2)*M213-L213)/(T213+J213/2)</f>
        <v>0</v>
      </c>
      <c r="O213">
        <f>N213*(DI213+DJ213)/1000.0</f>
        <v>0</v>
      </c>
      <c r="P213">
        <f>(DB213 - IF(AU213&gt;1, L213*CV213*100.0/(AW213*DP213), 0))*(DI213+DJ213)/1000.0</f>
        <v>0</v>
      </c>
      <c r="Q213">
        <f>2.0/((1/S213-1/R213)+SIGN(S213)*SQRT((1/S213-1/R213)*(1/S213-1/R213) + 4*CW213/((CW213+1)*(CW213+1))*(2*1/S213*1/R213-1/R213*1/R213)))</f>
        <v>0</v>
      </c>
      <c r="R213">
        <f>IF(LEFT(CX213,1)&lt;&gt;"0",IF(LEFT(CX213,1)="1",3.0,CY213),$D$5+$E$5*(DP213*DI213/($K$5*1000))+$F$5*(DP213*DI213/($K$5*1000))*MAX(MIN(CV213,$J$5),$I$5)*MAX(MIN(CV213,$J$5),$I$5)+$G$5*MAX(MIN(CV213,$J$5),$I$5)*(DP213*DI213/($K$5*1000))+$H$5*(DP213*DI213/($K$5*1000))*(DP213*DI213/($K$5*1000)))</f>
        <v>0</v>
      </c>
      <c r="S213">
        <f>J213*(1000-(1000*0.61365*exp(17.502*W213/(240.97+W213))/(DI213+DJ213)+DD213)/2)/(1000*0.61365*exp(17.502*W213/(240.97+W213))/(DI213+DJ213)-DD213)</f>
        <v>0</v>
      </c>
      <c r="T213">
        <f>1/((CW213+1)/(Q213/1.6)+1/(R213/1.37)) + CW213/((CW213+1)/(Q213/1.6) + CW213/(R213/1.37))</f>
        <v>0</v>
      </c>
      <c r="U213">
        <f>(CR213*CU213)</f>
        <v>0</v>
      </c>
      <c r="V213">
        <f>(DK213+(U213+2*0.95*5.67E-8*(((DK213+$B$7)+273)^4-(DK213+273)^4)-44100*J213)/(1.84*29.3*R213+8*0.95*5.67E-8*(DK213+273)^3))</f>
        <v>0</v>
      </c>
      <c r="W213">
        <f>($C$7*DL213+$D$7*DM213+$E$7*V213)</f>
        <v>0</v>
      </c>
      <c r="X213">
        <f>0.61365*exp(17.502*W213/(240.97+W213))</f>
        <v>0</v>
      </c>
      <c r="Y213">
        <f>(Z213/AA213*100)</f>
        <v>0</v>
      </c>
      <c r="Z213">
        <f>DD213*(DI213+DJ213)/1000</f>
        <v>0</v>
      </c>
      <c r="AA213">
        <f>0.61365*exp(17.502*DK213/(240.97+DK213))</f>
        <v>0</v>
      </c>
      <c r="AB213">
        <f>(X213-DD213*(DI213+DJ213)/1000)</f>
        <v>0</v>
      </c>
      <c r="AC213">
        <f>(-J213*44100)</f>
        <v>0</v>
      </c>
      <c r="AD213">
        <f>2*29.3*R213*0.92*(DK213-W213)</f>
        <v>0</v>
      </c>
      <c r="AE213">
        <f>2*0.95*5.67E-8*(((DK213+$B$7)+273)^4-(W213+273)^4)</f>
        <v>0</v>
      </c>
      <c r="AF213">
        <f>U213+AE213+AC213+AD213</f>
        <v>0</v>
      </c>
      <c r="AG213">
        <f>DH213*AU213*(DC213-DB213*(1000-AU213*DE213)/(1000-AU213*DD213))/(100*CV213)</f>
        <v>0</v>
      </c>
      <c r="AH213">
        <f>1000*DH213*AU213*(DD213-DE213)/(100*CV213*(1000-AU213*DD213))</f>
        <v>0</v>
      </c>
      <c r="AI213">
        <f>(AJ213 - AK213 - DI213*1E3/(8.314*(DK213+273.15)) * AM213/DH213 * AL213) * DH213/(100*CV213) * (1000 - DE213)/1000</f>
        <v>0</v>
      </c>
      <c r="AJ213">
        <v>389.649783488466</v>
      </c>
      <c r="AK213">
        <v>399.001933333333</v>
      </c>
      <c r="AL213">
        <v>-2.85438097279564</v>
      </c>
      <c r="AM213">
        <v>64.3784820055096</v>
      </c>
      <c r="AN213">
        <f>(AP213 - AO213 + DI213*1E3/(8.314*(DK213+273.15)) * AR213/DH213 * AQ213) * DH213/(100*CV213) * 1000/(1000 - AP213)</f>
        <v>0</v>
      </c>
      <c r="AO213">
        <v>24.5039185210224</v>
      </c>
      <c r="AP213">
        <v>25.5671696969697</v>
      </c>
      <c r="AQ213">
        <v>2.87687277895504e-05</v>
      </c>
      <c r="AR213">
        <v>115.893148870308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MAX(0,($B$13+$C$13*DP213)/(1+$D$13*DP213)*DI213/(DK213+273)*$E$13)</f>
        <v>0</v>
      </c>
      <c r="AX213" t="s">
        <v>407</v>
      </c>
      <c r="AY213" t="s">
        <v>407</v>
      </c>
      <c r="AZ213">
        <v>0</v>
      </c>
      <c r="BA213">
        <v>0</v>
      </c>
      <c r="BB213">
        <f>1-AZ213/BA213</f>
        <v>0</v>
      </c>
      <c r="BC213">
        <v>0</v>
      </c>
      <c r="BD213" t="s">
        <v>407</v>
      </c>
      <c r="BE213" t="s">
        <v>407</v>
      </c>
      <c r="BF213">
        <v>0</v>
      </c>
      <c r="BG213">
        <v>0</v>
      </c>
      <c r="BH213">
        <f>1-BF213/BG213</f>
        <v>0</v>
      </c>
      <c r="BI213">
        <v>0.5</v>
      </c>
      <c r="BJ213">
        <f>CS213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407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f>$B$11*DQ213+$C$11*DR213+$F$11*EC213*(1-EF213)</f>
        <v>0</v>
      </c>
      <c r="CS213">
        <f>CR213*CT213</f>
        <v>0</v>
      </c>
      <c r="CT213">
        <f>($B$11*$D$9+$C$11*$D$9+$F$11*((EP213+EH213)/MAX(EP213+EH213+EQ213, 0.1)*$I$9+EQ213/MAX(EP213+EH213+EQ213, 0.1)*$J$9))/($B$11+$C$11+$F$11)</f>
        <v>0</v>
      </c>
      <c r="CU213">
        <f>($B$11*$K$9+$C$11*$K$9+$F$11*((EP213+EH213)/MAX(EP213+EH213+EQ213, 0.1)*$P$9+EQ213/MAX(EP213+EH213+EQ213, 0.1)*$Q$9))/($B$11+$C$11+$F$11)</f>
        <v>0</v>
      </c>
      <c r="CV213">
        <v>2.7</v>
      </c>
      <c r="CW213">
        <v>0.5</v>
      </c>
      <c r="CX213" t="s">
        <v>408</v>
      </c>
      <c r="CY213">
        <v>2</v>
      </c>
      <c r="CZ213" t="b">
        <v>1</v>
      </c>
      <c r="DA213">
        <v>1510792056.81429</v>
      </c>
      <c r="DB213">
        <v>405.399107142857</v>
      </c>
      <c r="DC213">
        <v>396.33975</v>
      </c>
      <c r="DD213">
        <v>25.5634535714286</v>
      </c>
      <c r="DE213">
        <v>24.5063071428571</v>
      </c>
      <c r="DF213">
        <v>398.9785</v>
      </c>
      <c r="DG213">
        <v>25.0128428571429</v>
      </c>
      <c r="DH213">
        <v>500.087392857143</v>
      </c>
      <c r="DI213">
        <v>90.7788107142857</v>
      </c>
      <c r="DJ213">
        <v>0.100038239285714</v>
      </c>
      <c r="DK213">
        <v>27.0571642857143</v>
      </c>
      <c r="DL213">
        <v>27.4857642857143</v>
      </c>
      <c r="DM213">
        <v>999.9</v>
      </c>
      <c r="DN213">
        <v>0</v>
      </c>
      <c r="DO213">
        <v>0</v>
      </c>
      <c r="DP213">
        <v>9989.94857142857</v>
      </c>
      <c r="DQ213">
        <v>0</v>
      </c>
      <c r="DR213">
        <v>7.89190714285714</v>
      </c>
      <c r="DS213">
        <v>9.05933798571429</v>
      </c>
      <c r="DT213">
        <v>416.034285714286</v>
      </c>
      <c r="DU213">
        <v>406.296535714286</v>
      </c>
      <c r="DV213">
        <v>1.05714642857143</v>
      </c>
      <c r="DW213">
        <v>396.33975</v>
      </c>
      <c r="DX213">
        <v>24.5063071428571</v>
      </c>
      <c r="DY213">
        <v>2.32062035714286</v>
      </c>
      <c r="DZ213">
        <v>2.22465357142857</v>
      </c>
      <c r="EA213">
        <v>19.82025</v>
      </c>
      <c r="EB213">
        <v>19.1409571428571</v>
      </c>
      <c r="EC213">
        <v>1999.9725</v>
      </c>
      <c r="ED213">
        <v>0.980004642857143</v>
      </c>
      <c r="EE213">
        <v>0.0199957142857143</v>
      </c>
      <c r="EF213">
        <v>0</v>
      </c>
      <c r="EG213">
        <v>2.21866071428571</v>
      </c>
      <c r="EH213">
        <v>0</v>
      </c>
      <c r="EI213">
        <v>4814.59142857143</v>
      </c>
      <c r="EJ213">
        <v>17299.9428571429</v>
      </c>
      <c r="EK213">
        <v>40.44175</v>
      </c>
      <c r="EL213">
        <v>40.4461785714286</v>
      </c>
      <c r="EM213">
        <v>40.0421428571428</v>
      </c>
      <c r="EN213">
        <v>39.2051428571429</v>
      </c>
      <c r="EO213">
        <v>39.6626428571428</v>
      </c>
      <c r="EP213">
        <v>1959.98214285714</v>
      </c>
      <c r="EQ213">
        <v>39.9903571428571</v>
      </c>
      <c r="ER213">
        <v>0</v>
      </c>
      <c r="ES213">
        <v>1678815668</v>
      </c>
      <c r="ET213">
        <v>0</v>
      </c>
      <c r="EU213">
        <v>2.203888</v>
      </c>
      <c r="EV213">
        <v>-0.937015392766204</v>
      </c>
      <c r="EW213">
        <v>33.6476922157634</v>
      </c>
      <c r="EX213">
        <v>4814.9608</v>
      </c>
      <c r="EY213">
        <v>15</v>
      </c>
      <c r="EZ213">
        <v>0</v>
      </c>
      <c r="FA213" t="s">
        <v>409</v>
      </c>
      <c r="FB213">
        <v>1510781724.6</v>
      </c>
      <c r="FC213">
        <v>1510781718.6</v>
      </c>
      <c r="FD213">
        <v>0</v>
      </c>
      <c r="FE213">
        <v>0.193</v>
      </c>
      <c r="FF213">
        <v>0.167</v>
      </c>
      <c r="FG213">
        <v>6.707</v>
      </c>
      <c r="FH213">
        <v>0.869</v>
      </c>
      <c r="FI213">
        <v>420</v>
      </c>
      <c r="FJ213">
        <v>32</v>
      </c>
      <c r="FK213">
        <v>0.3</v>
      </c>
      <c r="FL213">
        <v>0.13</v>
      </c>
      <c r="FM213">
        <v>1.0560835</v>
      </c>
      <c r="FN213">
        <v>0.0316700938086297</v>
      </c>
      <c r="FO213">
        <v>0.00331600177171244</v>
      </c>
      <c r="FP213">
        <v>1</v>
      </c>
      <c r="FQ213">
        <v>1</v>
      </c>
      <c r="FR213">
        <v>1</v>
      </c>
      <c r="FS213" t="s">
        <v>410</v>
      </c>
      <c r="FT213">
        <v>2.97284</v>
      </c>
      <c r="FU213">
        <v>2.75372</v>
      </c>
      <c r="FV213">
        <v>0.0851113</v>
      </c>
      <c r="FW213">
        <v>0.0835644</v>
      </c>
      <c r="FX213">
        <v>0.107949</v>
      </c>
      <c r="FY213">
        <v>0.106002</v>
      </c>
      <c r="FZ213">
        <v>35601.6</v>
      </c>
      <c r="GA213">
        <v>38867.4</v>
      </c>
      <c r="GB213">
        <v>35266.8</v>
      </c>
      <c r="GC213">
        <v>38466.9</v>
      </c>
      <c r="GD213">
        <v>44563.1</v>
      </c>
      <c r="GE213">
        <v>49645.2</v>
      </c>
      <c r="GF213">
        <v>55081.5</v>
      </c>
      <c r="GG213">
        <v>61673.9</v>
      </c>
      <c r="GH213">
        <v>1.98393</v>
      </c>
      <c r="GI213">
        <v>1.81782</v>
      </c>
      <c r="GJ213">
        <v>0.122063</v>
      </c>
      <c r="GK213">
        <v>0</v>
      </c>
      <c r="GL213">
        <v>25.4772</v>
      </c>
      <c r="GM213">
        <v>999.9</v>
      </c>
      <c r="GN213">
        <v>52.887</v>
      </c>
      <c r="GO213">
        <v>32.901</v>
      </c>
      <c r="GP213">
        <v>29.2676</v>
      </c>
      <c r="GQ213">
        <v>55.8657</v>
      </c>
      <c r="GR213">
        <v>48.778</v>
      </c>
      <c r="GS213">
        <v>1</v>
      </c>
      <c r="GT213">
        <v>-0.00134909</v>
      </c>
      <c r="GU213">
        <v>0.301223</v>
      </c>
      <c r="GV213">
        <v>20.1144</v>
      </c>
      <c r="GW213">
        <v>5.19797</v>
      </c>
      <c r="GX213">
        <v>12.004</v>
      </c>
      <c r="GY213">
        <v>4.9753</v>
      </c>
      <c r="GZ213">
        <v>3.2933</v>
      </c>
      <c r="HA213">
        <v>9999</v>
      </c>
      <c r="HB213">
        <v>9999</v>
      </c>
      <c r="HC213">
        <v>9999</v>
      </c>
      <c r="HD213">
        <v>999.9</v>
      </c>
      <c r="HE213">
        <v>1.8634</v>
      </c>
      <c r="HF213">
        <v>1.86829</v>
      </c>
      <c r="HG213">
        <v>1.86806</v>
      </c>
      <c r="HH213">
        <v>1.8692</v>
      </c>
      <c r="HI213">
        <v>1.86996</v>
      </c>
      <c r="HJ213">
        <v>1.86603</v>
      </c>
      <c r="HK213">
        <v>1.86708</v>
      </c>
      <c r="HL213">
        <v>1.86844</v>
      </c>
      <c r="HM213">
        <v>5</v>
      </c>
      <c r="HN213">
        <v>0</v>
      </c>
      <c r="HO213">
        <v>0</v>
      </c>
      <c r="HP213">
        <v>0</v>
      </c>
      <c r="HQ213" t="s">
        <v>411</v>
      </c>
      <c r="HR213" t="s">
        <v>412</v>
      </c>
      <c r="HS213" t="s">
        <v>413</v>
      </c>
      <c r="HT213" t="s">
        <v>413</v>
      </c>
      <c r="HU213" t="s">
        <v>413</v>
      </c>
      <c r="HV213" t="s">
        <v>413</v>
      </c>
      <c r="HW213">
        <v>0</v>
      </c>
      <c r="HX213">
        <v>100</v>
      </c>
      <c r="HY213">
        <v>100</v>
      </c>
      <c r="HZ213">
        <v>6.309</v>
      </c>
      <c r="IA213">
        <v>0.5507</v>
      </c>
      <c r="IB213">
        <v>4.00718980108695</v>
      </c>
      <c r="IC213">
        <v>0.0057595372652325</v>
      </c>
      <c r="ID213">
        <v>9.86007892650461e-07</v>
      </c>
      <c r="IE213">
        <v>-6.54605500343952e-10</v>
      </c>
      <c r="IF213">
        <v>-0.00447537401453317</v>
      </c>
      <c r="IG213">
        <v>-0.0225030831772305</v>
      </c>
      <c r="IH213">
        <v>0.00251729176796863</v>
      </c>
      <c r="II213">
        <v>-2.92013266862578e-05</v>
      </c>
      <c r="IJ213">
        <v>-3</v>
      </c>
      <c r="IK213">
        <v>1614</v>
      </c>
      <c r="IL213">
        <v>1</v>
      </c>
      <c r="IM213">
        <v>27</v>
      </c>
      <c r="IN213">
        <v>172.3</v>
      </c>
      <c r="IO213">
        <v>172.4</v>
      </c>
      <c r="IP213">
        <v>0.911865</v>
      </c>
      <c r="IQ213">
        <v>2.63672</v>
      </c>
      <c r="IR213">
        <v>1.54785</v>
      </c>
      <c r="IS213">
        <v>2.30225</v>
      </c>
      <c r="IT213">
        <v>1.34644</v>
      </c>
      <c r="IU213">
        <v>2.29736</v>
      </c>
      <c r="IV213">
        <v>38.135</v>
      </c>
      <c r="IW213">
        <v>24.1313</v>
      </c>
      <c r="IX213">
        <v>18</v>
      </c>
      <c r="IY213">
        <v>505.436</v>
      </c>
      <c r="IZ213">
        <v>399.761</v>
      </c>
      <c r="JA213">
        <v>24.7721</v>
      </c>
      <c r="JB213">
        <v>27.2255</v>
      </c>
      <c r="JC213">
        <v>29.9998</v>
      </c>
      <c r="JD213">
        <v>27.2669</v>
      </c>
      <c r="JE213">
        <v>27.2184</v>
      </c>
      <c r="JF213">
        <v>18.1604</v>
      </c>
      <c r="JG213">
        <v>25.2912</v>
      </c>
      <c r="JH213">
        <v>100</v>
      </c>
      <c r="JI213">
        <v>24.7768</v>
      </c>
      <c r="JJ213">
        <v>345.65</v>
      </c>
      <c r="JK213">
        <v>24.5383</v>
      </c>
      <c r="JL213">
        <v>102.211</v>
      </c>
      <c r="JM213">
        <v>102.674</v>
      </c>
    </row>
    <row r="214" spans="1:273">
      <c r="A214">
        <v>198</v>
      </c>
      <c r="B214">
        <v>1510792069.6</v>
      </c>
      <c r="C214">
        <v>3349</v>
      </c>
      <c r="D214" t="s">
        <v>808</v>
      </c>
      <c r="E214" t="s">
        <v>809</v>
      </c>
      <c r="F214">
        <v>5</v>
      </c>
      <c r="G214" t="s">
        <v>799</v>
      </c>
      <c r="H214" t="s">
        <v>406</v>
      </c>
      <c r="I214">
        <v>1510792062.1</v>
      </c>
      <c r="J214">
        <f>(K214)/1000</f>
        <v>0</v>
      </c>
      <c r="K214">
        <f>IF(CZ214, AN214, AH214)</f>
        <v>0</v>
      </c>
      <c r="L214">
        <f>IF(CZ214, AI214, AG214)</f>
        <v>0</v>
      </c>
      <c r="M214">
        <f>DB214 - IF(AU214&gt;1, L214*CV214*100.0/(AW214*DP214), 0)</f>
        <v>0</v>
      </c>
      <c r="N214">
        <f>((T214-J214/2)*M214-L214)/(T214+J214/2)</f>
        <v>0</v>
      </c>
      <c r="O214">
        <f>N214*(DI214+DJ214)/1000.0</f>
        <v>0</v>
      </c>
      <c r="P214">
        <f>(DB214 - IF(AU214&gt;1, L214*CV214*100.0/(AW214*DP214), 0))*(DI214+DJ214)/1000.0</f>
        <v>0</v>
      </c>
      <c r="Q214">
        <f>2.0/((1/S214-1/R214)+SIGN(S214)*SQRT((1/S214-1/R214)*(1/S214-1/R214) + 4*CW214/((CW214+1)*(CW214+1))*(2*1/S214*1/R214-1/R214*1/R214)))</f>
        <v>0</v>
      </c>
      <c r="R214">
        <f>IF(LEFT(CX214,1)&lt;&gt;"0",IF(LEFT(CX214,1)="1",3.0,CY214),$D$5+$E$5*(DP214*DI214/($K$5*1000))+$F$5*(DP214*DI214/($K$5*1000))*MAX(MIN(CV214,$J$5),$I$5)*MAX(MIN(CV214,$J$5),$I$5)+$G$5*MAX(MIN(CV214,$J$5),$I$5)*(DP214*DI214/($K$5*1000))+$H$5*(DP214*DI214/($K$5*1000))*(DP214*DI214/($K$5*1000)))</f>
        <v>0</v>
      </c>
      <c r="S214">
        <f>J214*(1000-(1000*0.61365*exp(17.502*W214/(240.97+W214))/(DI214+DJ214)+DD214)/2)/(1000*0.61365*exp(17.502*W214/(240.97+W214))/(DI214+DJ214)-DD214)</f>
        <v>0</v>
      </c>
      <c r="T214">
        <f>1/((CW214+1)/(Q214/1.6)+1/(R214/1.37)) + CW214/((CW214+1)/(Q214/1.6) + CW214/(R214/1.37))</f>
        <v>0</v>
      </c>
      <c r="U214">
        <f>(CR214*CU214)</f>
        <v>0</v>
      </c>
      <c r="V214">
        <f>(DK214+(U214+2*0.95*5.67E-8*(((DK214+$B$7)+273)^4-(DK214+273)^4)-44100*J214)/(1.84*29.3*R214+8*0.95*5.67E-8*(DK214+273)^3))</f>
        <v>0</v>
      </c>
      <c r="W214">
        <f>($C$7*DL214+$D$7*DM214+$E$7*V214)</f>
        <v>0</v>
      </c>
      <c r="X214">
        <f>0.61365*exp(17.502*W214/(240.97+W214))</f>
        <v>0</v>
      </c>
      <c r="Y214">
        <f>(Z214/AA214*100)</f>
        <v>0</v>
      </c>
      <c r="Z214">
        <f>DD214*(DI214+DJ214)/1000</f>
        <v>0</v>
      </c>
      <c r="AA214">
        <f>0.61365*exp(17.502*DK214/(240.97+DK214))</f>
        <v>0</v>
      </c>
      <c r="AB214">
        <f>(X214-DD214*(DI214+DJ214)/1000)</f>
        <v>0</v>
      </c>
      <c r="AC214">
        <f>(-J214*44100)</f>
        <v>0</v>
      </c>
      <c r="AD214">
        <f>2*29.3*R214*0.92*(DK214-W214)</f>
        <v>0</v>
      </c>
      <c r="AE214">
        <f>2*0.95*5.67E-8*(((DK214+$B$7)+273)^4-(W214+273)^4)</f>
        <v>0</v>
      </c>
      <c r="AF214">
        <f>U214+AE214+AC214+AD214</f>
        <v>0</v>
      </c>
      <c r="AG214">
        <f>DH214*AU214*(DC214-DB214*(1000-AU214*DE214)/(1000-AU214*DD214))/(100*CV214)</f>
        <v>0</v>
      </c>
      <c r="AH214">
        <f>1000*DH214*AU214*(DD214-DE214)/(100*CV214*(1000-AU214*DD214))</f>
        <v>0</v>
      </c>
      <c r="AI214">
        <f>(AJ214 - AK214 - DI214*1E3/(8.314*(DK214+273.15)) * AM214/DH214 * AL214) * DH214/(100*CV214) * (1000 - DE214)/1000</f>
        <v>0</v>
      </c>
      <c r="AJ214">
        <v>372.876910629754</v>
      </c>
      <c r="AK214">
        <v>383.554939393939</v>
      </c>
      <c r="AL214">
        <v>-3.13600295512949</v>
      </c>
      <c r="AM214">
        <v>64.3784820055096</v>
      </c>
      <c r="AN214">
        <f>(AP214 - AO214 + DI214*1E3/(8.314*(DK214+273.15)) * AR214/DH214 * AQ214) * DH214/(100*CV214) * 1000/(1000 - AP214)</f>
        <v>0</v>
      </c>
      <c r="AO214">
        <v>24.504574665435</v>
      </c>
      <c r="AP214">
        <v>25.5687709090909</v>
      </c>
      <c r="AQ214">
        <v>5.0071571292206e-05</v>
      </c>
      <c r="AR214">
        <v>115.893148870308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MAX(0,($B$13+$C$13*DP214)/(1+$D$13*DP214)*DI214/(DK214+273)*$E$13)</f>
        <v>0</v>
      </c>
      <c r="AX214" t="s">
        <v>407</v>
      </c>
      <c r="AY214" t="s">
        <v>407</v>
      </c>
      <c r="AZ214">
        <v>0</v>
      </c>
      <c r="BA214">
        <v>0</v>
      </c>
      <c r="BB214">
        <f>1-AZ214/BA214</f>
        <v>0</v>
      </c>
      <c r="BC214">
        <v>0</v>
      </c>
      <c r="BD214" t="s">
        <v>407</v>
      </c>
      <c r="BE214" t="s">
        <v>407</v>
      </c>
      <c r="BF214">
        <v>0</v>
      </c>
      <c r="BG214">
        <v>0</v>
      </c>
      <c r="BH214">
        <f>1-BF214/BG214</f>
        <v>0</v>
      </c>
      <c r="BI214">
        <v>0.5</v>
      </c>
      <c r="BJ214">
        <f>CS214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407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f>$B$11*DQ214+$C$11*DR214+$F$11*EC214*(1-EF214)</f>
        <v>0</v>
      </c>
      <c r="CS214">
        <f>CR214*CT214</f>
        <v>0</v>
      </c>
      <c r="CT214">
        <f>($B$11*$D$9+$C$11*$D$9+$F$11*((EP214+EH214)/MAX(EP214+EH214+EQ214, 0.1)*$I$9+EQ214/MAX(EP214+EH214+EQ214, 0.1)*$J$9))/($B$11+$C$11+$F$11)</f>
        <v>0</v>
      </c>
      <c r="CU214">
        <f>($B$11*$K$9+$C$11*$K$9+$F$11*((EP214+EH214)/MAX(EP214+EH214+EQ214, 0.1)*$P$9+EQ214/MAX(EP214+EH214+EQ214, 0.1)*$Q$9))/($B$11+$C$11+$F$11)</f>
        <v>0</v>
      </c>
      <c r="CV214">
        <v>2.7</v>
      </c>
      <c r="CW214">
        <v>0.5</v>
      </c>
      <c r="CX214" t="s">
        <v>408</v>
      </c>
      <c r="CY214">
        <v>2</v>
      </c>
      <c r="CZ214" t="b">
        <v>1</v>
      </c>
      <c r="DA214">
        <v>1510792062.1</v>
      </c>
      <c r="DB214">
        <v>393.639185185185</v>
      </c>
      <c r="DC214">
        <v>379.466407407407</v>
      </c>
      <c r="DD214">
        <v>25.5656111111111</v>
      </c>
      <c r="DE214">
        <v>24.5053740740741</v>
      </c>
      <c r="DF214">
        <v>387.291407407407</v>
      </c>
      <c r="DG214">
        <v>25.0149074074074</v>
      </c>
      <c r="DH214">
        <v>500.071777777778</v>
      </c>
      <c r="DI214">
        <v>90.7791111111111</v>
      </c>
      <c r="DJ214">
        <v>0.0998753555555555</v>
      </c>
      <c r="DK214">
        <v>27.061262962963</v>
      </c>
      <c r="DL214">
        <v>27.4845185185185</v>
      </c>
      <c r="DM214">
        <v>999.9</v>
      </c>
      <c r="DN214">
        <v>0</v>
      </c>
      <c r="DO214">
        <v>0</v>
      </c>
      <c r="DP214">
        <v>10004.1577777778</v>
      </c>
      <c r="DQ214">
        <v>0</v>
      </c>
      <c r="DR214">
        <v>7.89203481481482</v>
      </c>
      <c r="DS214">
        <v>14.1727137037037</v>
      </c>
      <c r="DT214">
        <v>403.966777777778</v>
      </c>
      <c r="DU214">
        <v>388.998962962963</v>
      </c>
      <c r="DV214">
        <v>1.06023703703704</v>
      </c>
      <c r="DW214">
        <v>379.466407407407</v>
      </c>
      <c r="DX214">
        <v>24.5053740740741</v>
      </c>
      <c r="DY214">
        <v>2.32082333333333</v>
      </c>
      <c r="DZ214">
        <v>2.2245762962963</v>
      </c>
      <c r="EA214">
        <v>19.8216666666667</v>
      </c>
      <c r="EB214">
        <v>19.1404074074074</v>
      </c>
      <c r="EC214">
        <v>1999.97925925926</v>
      </c>
      <c r="ED214">
        <v>0.980004444444445</v>
      </c>
      <c r="EE214">
        <v>0.0199959259259259</v>
      </c>
      <c r="EF214">
        <v>0</v>
      </c>
      <c r="EG214">
        <v>2.17935185185185</v>
      </c>
      <c r="EH214">
        <v>0</v>
      </c>
      <c r="EI214">
        <v>4817.46481481482</v>
      </c>
      <c r="EJ214">
        <v>17299.9962962963</v>
      </c>
      <c r="EK214">
        <v>40.3909259259259</v>
      </c>
      <c r="EL214">
        <v>40.4001851851852</v>
      </c>
      <c r="EM214">
        <v>39.9997407407407</v>
      </c>
      <c r="EN214">
        <v>39.1293333333333</v>
      </c>
      <c r="EO214">
        <v>39.6177407407407</v>
      </c>
      <c r="EP214">
        <v>1959.98925925926</v>
      </c>
      <c r="EQ214">
        <v>39.99</v>
      </c>
      <c r="ER214">
        <v>0</v>
      </c>
      <c r="ES214">
        <v>1678815672.8</v>
      </c>
      <c r="ET214">
        <v>0</v>
      </c>
      <c r="EU214">
        <v>2.169412</v>
      </c>
      <c r="EV214">
        <v>-0.607130772796438</v>
      </c>
      <c r="EW214">
        <v>32.9361538637967</v>
      </c>
      <c r="EX214">
        <v>4817.5628</v>
      </c>
      <c r="EY214">
        <v>15</v>
      </c>
      <c r="EZ214">
        <v>0</v>
      </c>
      <c r="FA214" t="s">
        <v>409</v>
      </c>
      <c r="FB214">
        <v>1510781724.6</v>
      </c>
      <c r="FC214">
        <v>1510781718.6</v>
      </c>
      <c r="FD214">
        <v>0</v>
      </c>
      <c r="FE214">
        <v>0.193</v>
      </c>
      <c r="FF214">
        <v>0.167</v>
      </c>
      <c r="FG214">
        <v>6.707</v>
      </c>
      <c r="FH214">
        <v>0.869</v>
      </c>
      <c r="FI214">
        <v>420</v>
      </c>
      <c r="FJ214">
        <v>32</v>
      </c>
      <c r="FK214">
        <v>0.3</v>
      </c>
      <c r="FL214">
        <v>0.13</v>
      </c>
      <c r="FM214">
        <v>1.058068</v>
      </c>
      <c r="FN214">
        <v>0.037874746716696</v>
      </c>
      <c r="FO214">
        <v>0.00378366898657904</v>
      </c>
      <c r="FP214">
        <v>1</v>
      </c>
      <c r="FQ214">
        <v>1</v>
      </c>
      <c r="FR214">
        <v>1</v>
      </c>
      <c r="FS214" t="s">
        <v>410</v>
      </c>
      <c r="FT214">
        <v>2.97266</v>
      </c>
      <c r="FU214">
        <v>2.75387</v>
      </c>
      <c r="FV214">
        <v>0.0824667</v>
      </c>
      <c r="FW214">
        <v>0.0805773</v>
      </c>
      <c r="FX214">
        <v>0.107957</v>
      </c>
      <c r="FY214">
        <v>0.106008</v>
      </c>
      <c r="FZ214">
        <v>35704.5</v>
      </c>
      <c r="GA214">
        <v>38994.5</v>
      </c>
      <c r="GB214">
        <v>35266.8</v>
      </c>
      <c r="GC214">
        <v>38467.4</v>
      </c>
      <c r="GD214">
        <v>44562.5</v>
      </c>
      <c r="GE214">
        <v>49645.5</v>
      </c>
      <c r="GF214">
        <v>55081.5</v>
      </c>
      <c r="GG214">
        <v>61674.8</v>
      </c>
      <c r="GH214">
        <v>1.98398</v>
      </c>
      <c r="GI214">
        <v>1.81778</v>
      </c>
      <c r="GJ214">
        <v>0.123128</v>
      </c>
      <c r="GK214">
        <v>0</v>
      </c>
      <c r="GL214">
        <v>25.482</v>
      </c>
      <c r="GM214">
        <v>999.9</v>
      </c>
      <c r="GN214">
        <v>52.912</v>
      </c>
      <c r="GO214">
        <v>32.901</v>
      </c>
      <c r="GP214">
        <v>29.2845</v>
      </c>
      <c r="GQ214">
        <v>55.3357</v>
      </c>
      <c r="GR214">
        <v>49.4471</v>
      </c>
      <c r="GS214">
        <v>1</v>
      </c>
      <c r="GT214">
        <v>-0.00148882</v>
      </c>
      <c r="GU214">
        <v>0.267026</v>
      </c>
      <c r="GV214">
        <v>20.1145</v>
      </c>
      <c r="GW214">
        <v>5.19857</v>
      </c>
      <c r="GX214">
        <v>12.004</v>
      </c>
      <c r="GY214">
        <v>4.97565</v>
      </c>
      <c r="GZ214">
        <v>3.29335</v>
      </c>
      <c r="HA214">
        <v>9999</v>
      </c>
      <c r="HB214">
        <v>9999</v>
      </c>
      <c r="HC214">
        <v>9999</v>
      </c>
      <c r="HD214">
        <v>999.9</v>
      </c>
      <c r="HE214">
        <v>1.8634</v>
      </c>
      <c r="HF214">
        <v>1.86829</v>
      </c>
      <c r="HG214">
        <v>1.8681</v>
      </c>
      <c r="HH214">
        <v>1.8692</v>
      </c>
      <c r="HI214">
        <v>1.86998</v>
      </c>
      <c r="HJ214">
        <v>1.86605</v>
      </c>
      <c r="HK214">
        <v>1.86709</v>
      </c>
      <c r="HL214">
        <v>1.86844</v>
      </c>
      <c r="HM214">
        <v>5</v>
      </c>
      <c r="HN214">
        <v>0</v>
      </c>
      <c r="HO214">
        <v>0</v>
      </c>
      <c r="HP214">
        <v>0</v>
      </c>
      <c r="HQ214" t="s">
        <v>411</v>
      </c>
      <c r="HR214" t="s">
        <v>412</v>
      </c>
      <c r="HS214" t="s">
        <v>413</v>
      </c>
      <c r="HT214" t="s">
        <v>413</v>
      </c>
      <c r="HU214" t="s">
        <v>413</v>
      </c>
      <c r="HV214" t="s">
        <v>413</v>
      </c>
      <c r="HW214">
        <v>0</v>
      </c>
      <c r="HX214">
        <v>100</v>
      </c>
      <c r="HY214">
        <v>100</v>
      </c>
      <c r="HZ214">
        <v>6.215</v>
      </c>
      <c r="IA214">
        <v>0.5509</v>
      </c>
      <c r="IB214">
        <v>4.00718980108695</v>
      </c>
      <c r="IC214">
        <v>0.0057595372652325</v>
      </c>
      <c r="ID214">
        <v>9.86007892650461e-07</v>
      </c>
      <c r="IE214">
        <v>-6.54605500343952e-10</v>
      </c>
      <c r="IF214">
        <v>-0.00447537401453317</v>
      </c>
      <c r="IG214">
        <v>-0.0225030831772305</v>
      </c>
      <c r="IH214">
        <v>0.00251729176796863</v>
      </c>
      <c r="II214">
        <v>-2.92013266862578e-05</v>
      </c>
      <c r="IJ214">
        <v>-3</v>
      </c>
      <c r="IK214">
        <v>1614</v>
      </c>
      <c r="IL214">
        <v>1</v>
      </c>
      <c r="IM214">
        <v>27</v>
      </c>
      <c r="IN214">
        <v>172.4</v>
      </c>
      <c r="IO214">
        <v>172.5</v>
      </c>
      <c r="IP214">
        <v>0.878906</v>
      </c>
      <c r="IQ214">
        <v>2.63428</v>
      </c>
      <c r="IR214">
        <v>1.54785</v>
      </c>
      <c r="IS214">
        <v>2.30103</v>
      </c>
      <c r="IT214">
        <v>1.34644</v>
      </c>
      <c r="IU214">
        <v>2.46582</v>
      </c>
      <c r="IV214">
        <v>38.135</v>
      </c>
      <c r="IW214">
        <v>24.1313</v>
      </c>
      <c r="IX214">
        <v>18</v>
      </c>
      <c r="IY214">
        <v>505.434</v>
      </c>
      <c r="IZ214">
        <v>399.71</v>
      </c>
      <c r="JA214">
        <v>24.7845</v>
      </c>
      <c r="JB214">
        <v>27.2221</v>
      </c>
      <c r="JC214">
        <v>29.9997</v>
      </c>
      <c r="JD214">
        <v>27.263</v>
      </c>
      <c r="JE214">
        <v>27.215</v>
      </c>
      <c r="JF214">
        <v>17.5032</v>
      </c>
      <c r="JG214">
        <v>25.2912</v>
      </c>
      <c r="JH214">
        <v>100</v>
      </c>
      <c r="JI214">
        <v>24.7934</v>
      </c>
      <c r="JJ214">
        <v>332.231</v>
      </c>
      <c r="JK214">
        <v>24.5383</v>
      </c>
      <c r="JL214">
        <v>102.211</v>
      </c>
      <c r="JM214">
        <v>102.675</v>
      </c>
    </row>
    <row r="215" spans="1:273">
      <c r="A215">
        <v>199</v>
      </c>
      <c r="B215">
        <v>1510792074.6</v>
      </c>
      <c r="C215">
        <v>3354</v>
      </c>
      <c r="D215" t="s">
        <v>810</v>
      </c>
      <c r="E215" t="s">
        <v>811</v>
      </c>
      <c r="F215">
        <v>5</v>
      </c>
      <c r="G215" t="s">
        <v>799</v>
      </c>
      <c r="H215" t="s">
        <v>406</v>
      </c>
      <c r="I215">
        <v>1510792066.81429</v>
      </c>
      <c r="J215">
        <f>(K215)/1000</f>
        <v>0</v>
      </c>
      <c r="K215">
        <f>IF(CZ215, AN215, AH215)</f>
        <v>0</v>
      </c>
      <c r="L215">
        <f>IF(CZ215, AI215, AG215)</f>
        <v>0</v>
      </c>
      <c r="M215">
        <f>DB215 - IF(AU215&gt;1, L215*CV215*100.0/(AW215*DP215), 0)</f>
        <v>0</v>
      </c>
      <c r="N215">
        <f>((T215-J215/2)*M215-L215)/(T215+J215/2)</f>
        <v>0</v>
      </c>
      <c r="O215">
        <f>N215*(DI215+DJ215)/1000.0</f>
        <v>0</v>
      </c>
      <c r="P215">
        <f>(DB215 - IF(AU215&gt;1, L215*CV215*100.0/(AW215*DP215), 0))*(DI215+DJ215)/1000.0</f>
        <v>0</v>
      </c>
      <c r="Q215">
        <f>2.0/((1/S215-1/R215)+SIGN(S215)*SQRT((1/S215-1/R215)*(1/S215-1/R215) + 4*CW215/((CW215+1)*(CW215+1))*(2*1/S215*1/R215-1/R215*1/R215)))</f>
        <v>0</v>
      </c>
      <c r="R215">
        <f>IF(LEFT(CX215,1)&lt;&gt;"0",IF(LEFT(CX215,1)="1",3.0,CY215),$D$5+$E$5*(DP215*DI215/($K$5*1000))+$F$5*(DP215*DI215/($K$5*1000))*MAX(MIN(CV215,$J$5),$I$5)*MAX(MIN(CV215,$J$5),$I$5)+$G$5*MAX(MIN(CV215,$J$5),$I$5)*(DP215*DI215/($K$5*1000))+$H$5*(DP215*DI215/($K$5*1000))*(DP215*DI215/($K$5*1000)))</f>
        <v>0</v>
      </c>
      <c r="S215">
        <f>J215*(1000-(1000*0.61365*exp(17.502*W215/(240.97+W215))/(DI215+DJ215)+DD215)/2)/(1000*0.61365*exp(17.502*W215/(240.97+W215))/(DI215+DJ215)-DD215)</f>
        <v>0</v>
      </c>
      <c r="T215">
        <f>1/((CW215+1)/(Q215/1.6)+1/(R215/1.37)) + CW215/((CW215+1)/(Q215/1.6) + CW215/(R215/1.37))</f>
        <v>0</v>
      </c>
      <c r="U215">
        <f>(CR215*CU215)</f>
        <v>0</v>
      </c>
      <c r="V215">
        <f>(DK215+(U215+2*0.95*5.67E-8*(((DK215+$B$7)+273)^4-(DK215+273)^4)-44100*J215)/(1.84*29.3*R215+8*0.95*5.67E-8*(DK215+273)^3))</f>
        <v>0</v>
      </c>
      <c r="W215">
        <f>($C$7*DL215+$D$7*DM215+$E$7*V215)</f>
        <v>0</v>
      </c>
      <c r="X215">
        <f>0.61365*exp(17.502*W215/(240.97+W215))</f>
        <v>0</v>
      </c>
      <c r="Y215">
        <f>(Z215/AA215*100)</f>
        <v>0</v>
      </c>
      <c r="Z215">
        <f>DD215*(DI215+DJ215)/1000</f>
        <v>0</v>
      </c>
      <c r="AA215">
        <f>0.61365*exp(17.502*DK215/(240.97+DK215))</f>
        <v>0</v>
      </c>
      <c r="AB215">
        <f>(X215-DD215*(DI215+DJ215)/1000)</f>
        <v>0</v>
      </c>
      <c r="AC215">
        <f>(-J215*44100)</f>
        <v>0</v>
      </c>
      <c r="AD215">
        <f>2*29.3*R215*0.92*(DK215-W215)</f>
        <v>0</v>
      </c>
      <c r="AE215">
        <f>2*0.95*5.67E-8*(((DK215+$B$7)+273)^4-(W215+273)^4)</f>
        <v>0</v>
      </c>
      <c r="AF215">
        <f>U215+AE215+AC215+AD215</f>
        <v>0</v>
      </c>
      <c r="AG215">
        <f>DH215*AU215*(DC215-DB215*(1000-AU215*DE215)/(1000-AU215*DD215))/(100*CV215)</f>
        <v>0</v>
      </c>
      <c r="AH215">
        <f>1000*DH215*AU215*(DD215-DE215)/(100*CV215*(1000-AU215*DD215))</f>
        <v>0</v>
      </c>
      <c r="AI215">
        <f>(AJ215 - AK215 - DI215*1E3/(8.314*(DK215+273.15)) * AM215/DH215 * AL215) * DH215/(100*CV215) * (1000 - DE215)/1000</f>
        <v>0</v>
      </c>
      <c r="AJ215">
        <v>355.233102272018</v>
      </c>
      <c r="AK215">
        <v>367.094218181818</v>
      </c>
      <c r="AL215">
        <v>-3.31503092069208</v>
      </c>
      <c r="AM215">
        <v>64.3784820055096</v>
      </c>
      <c r="AN215">
        <f>(AP215 - AO215 + DI215*1E3/(8.314*(DK215+273.15)) * AR215/DH215 * AQ215) * DH215/(100*CV215) * 1000/(1000 - AP215)</f>
        <v>0</v>
      </c>
      <c r="AO215">
        <v>24.5051235249746</v>
      </c>
      <c r="AP215">
        <v>25.5734854545454</v>
      </c>
      <c r="AQ215">
        <v>3.94305472737062e-05</v>
      </c>
      <c r="AR215">
        <v>115.893148870308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MAX(0,($B$13+$C$13*DP215)/(1+$D$13*DP215)*DI215/(DK215+273)*$E$13)</f>
        <v>0</v>
      </c>
      <c r="AX215" t="s">
        <v>407</v>
      </c>
      <c r="AY215" t="s">
        <v>407</v>
      </c>
      <c r="AZ215">
        <v>0</v>
      </c>
      <c r="BA215">
        <v>0</v>
      </c>
      <c r="BB215">
        <f>1-AZ215/BA215</f>
        <v>0</v>
      </c>
      <c r="BC215">
        <v>0</v>
      </c>
      <c r="BD215" t="s">
        <v>407</v>
      </c>
      <c r="BE215" t="s">
        <v>407</v>
      </c>
      <c r="BF215">
        <v>0</v>
      </c>
      <c r="BG215">
        <v>0</v>
      </c>
      <c r="BH215">
        <f>1-BF215/BG215</f>
        <v>0</v>
      </c>
      <c r="BI215">
        <v>0.5</v>
      </c>
      <c r="BJ215">
        <f>CS215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407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f>$B$11*DQ215+$C$11*DR215+$F$11*EC215*(1-EF215)</f>
        <v>0</v>
      </c>
      <c r="CS215">
        <f>CR215*CT215</f>
        <v>0</v>
      </c>
      <c r="CT215">
        <f>($B$11*$D$9+$C$11*$D$9+$F$11*((EP215+EH215)/MAX(EP215+EH215+EQ215, 0.1)*$I$9+EQ215/MAX(EP215+EH215+EQ215, 0.1)*$J$9))/($B$11+$C$11+$F$11)</f>
        <v>0</v>
      </c>
      <c r="CU215">
        <f>($B$11*$K$9+$C$11*$K$9+$F$11*((EP215+EH215)/MAX(EP215+EH215+EQ215, 0.1)*$P$9+EQ215/MAX(EP215+EH215+EQ215, 0.1)*$Q$9))/($B$11+$C$11+$F$11)</f>
        <v>0</v>
      </c>
      <c r="CV215">
        <v>2.7</v>
      </c>
      <c r="CW215">
        <v>0.5</v>
      </c>
      <c r="CX215" t="s">
        <v>408</v>
      </c>
      <c r="CY215">
        <v>2</v>
      </c>
      <c r="CZ215" t="b">
        <v>1</v>
      </c>
      <c r="DA215">
        <v>1510792066.81429</v>
      </c>
      <c r="DB215">
        <v>380.298178571429</v>
      </c>
      <c r="DC215">
        <v>363.778214285714</v>
      </c>
      <c r="DD215">
        <v>25.5682178571429</v>
      </c>
      <c r="DE215">
        <v>24.504675</v>
      </c>
      <c r="DF215">
        <v>374.033</v>
      </c>
      <c r="DG215">
        <v>25.0173857142857</v>
      </c>
      <c r="DH215">
        <v>500.077964285714</v>
      </c>
      <c r="DI215">
        <v>90.7791571428571</v>
      </c>
      <c r="DJ215">
        <v>0.0999847892857143</v>
      </c>
      <c r="DK215">
        <v>27.0641535714286</v>
      </c>
      <c r="DL215">
        <v>27.4860142857143</v>
      </c>
      <c r="DM215">
        <v>999.9</v>
      </c>
      <c r="DN215">
        <v>0</v>
      </c>
      <c r="DO215">
        <v>0</v>
      </c>
      <c r="DP215">
        <v>10001.3989285714</v>
      </c>
      <c r="DQ215">
        <v>0</v>
      </c>
      <c r="DR215">
        <v>7.89018357142857</v>
      </c>
      <c r="DS215">
        <v>16.5198857142857</v>
      </c>
      <c r="DT215">
        <v>390.276857142857</v>
      </c>
      <c r="DU215">
        <v>372.916535714286</v>
      </c>
      <c r="DV215">
        <v>1.06353964285714</v>
      </c>
      <c r="DW215">
        <v>363.778214285714</v>
      </c>
      <c r="DX215">
        <v>24.504675</v>
      </c>
      <c r="DY215">
        <v>2.32106107142857</v>
      </c>
      <c r="DZ215">
        <v>2.22451428571429</v>
      </c>
      <c r="EA215">
        <v>19.8233071428571</v>
      </c>
      <c r="EB215">
        <v>19.1399642857143</v>
      </c>
      <c r="EC215">
        <v>1999.9975</v>
      </c>
      <c r="ED215">
        <v>0.980004321428572</v>
      </c>
      <c r="EE215">
        <v>0.0199960571428571</v>
      </c>
      <c r="EF215">
        <v>0</v>
      </c>
      <c r="EG215">
        <v>2.19175714285714</v>
      </c>
      <c r="EH215">
        <v>0</v>
      </c>
      <c r="EI215">
        <v>4820.09571428571</v>
      </c>
      <c r="EJ215">
        <v>17300.1571428571</v>
      </c>
      <c r="EK215">
        <v>40.34575</v>
      </c>
      <c r="EL215">
        <v>40.3613214285714</v>
      </c>
      <c r="EM215">
        <v>39.9595714285714</v>
      </c>
      <c r="EN215">
        <v>39.0667857142857</v>
      </c>
      <c r="EO215">
        <v>39.5756071428571</v>
      </c>
      <c r="EP215">
        <v>1960.0075</v>
      </c>
      <c r="EQ215">
        <v>39.99</v>
      </c>
      <c r="ER215">
        <v>0</v>
      </c>
      <c r="ES215">
        <v>1678815677.6</v>
      </c>
      <c r="ET215">
        <v>0</v>
      </c>
      <c r="EU215">
        <v>2.173908</v>
      </c>
      <c r="EV215">
        <v>1.18340000189329</v>
      </c>
      <c r="EW215">
        <v>33.3692308070368</v>
      </c>
      <c r="EX215">
        <v>4820.226</v>
      </c>
      <c r="EY215">
        <v>15</v>
      </c>
      <c r="EZ215">
        <v>0</v>
      </c>
      <c r="FA215" t="s">
        <v>409</v>
      </c>
      <c r="FB215">
        <v>1510781724.6</v>
      </c>
      <c r="FC215">
        <v>1510781718.6</v>
      </c>
      <c r="FD215">
        <v>0</v>
      </c>
      <c r="FE215">
        <v>0.193</v>
      </c>
      <c r="FF215">
        <v>0.167</v>
      </c>
      <c r="FG215">
        <v>6.707</v>
      </c>
      <c r="FH215">
        <v>0.869</v>
      </c>
      <c r="FI215">
        <v>420</v>
      </c>
      <c r="FJ215">
        <v>32</v>
      </c>
      <c r="FK215">
        <v>0.3</v>
      </c>
      <c r="FL215">
        <v>0.13</v>
      </c>
      <c r="FM215">
        <v>1.06168625</v>
      </c>
      <c r="FN215">
        <v>0.0399628142589099</v>
      </c>
      <c r="FO215">
        <v>0.00396770505928806</v>
      </c>
      <c r="FP215">
        <v>1</v>
      </c>
      <c r="FQ215">
        <v>1</v>
      </c>
      <c r="FR215">
        <v>1</v>
      </c>
      <c r="FS215" t="s">
        <v>410</v>
      </c>
      <c r="FT215">
        <v>2.97287</v>
      </c>
      <c r="FU215">
        <v>2.7539</v>
      </c>
      <c r="FV215">
        <v>0.0796115</v>
      </c>
      <c r="FW215">
        <v>0.0775706</v>
      </c>
      <c r="FX215">
        <v>0.10797</v>
      </c>
      <c r="FY215">
        <v>0.10601</v>
      </c>
      <c r="FZ215">
        <v>35815.6</v>
      </c>
      <c r="GA215">
        <v>39122.3</v>
      </c>
      <c r="GB215">
        <v>35266.8</v>
      </c>
      <c r="GC215">
        <v>38467.7</v>
      </c>
      <c r="GD215">
        <v>44561.7</v>
      </c>
      <c r="GE215">
        <v>49645.8</v>
      </c>
      <c r="GF215">
        <v>55081.3</v>
      </c>
      <c r="GG215">
        <v>61675.4</v>
      </c>
      <c r="GH215">
        <v>1.98438</v>
      </c>
      <c r="GI215">
        <v>1.81778</v>
      </c>
      <c r="GJ215">
        <v>0.122838</v>
      </c>
      <c r="GK215">
        <v>0</v>
      </c>
      <c r="GL215">
        <v>25.4863</v>
      </c>
      <c r="GM215">
        <v>999.9</v>
      </c>
      <c r="GN215">
        <v>52.912</v>
      </c>
      <c r="GO215">
        <v>32.901</v>
      </c>
      <c r="GP215">
        <v>29.2807</v>
      </c>
      <c r="GQ215">
        <v>55.6157</v>
      </c>
      <c r="GR215">
        <v>48.9824</v>
      </c>
      <c r="GS215">
        <v>1</v>
      </c>
      <c r="GT215">
        <v>-0.0019563</v>
      </c>
      <c r="GU215">
        <v>0.298132</v>
      </c>
      <c r="GV215">
        <v>20.1145</v>
      </c>
      <c r="GW215">
        <v>5.19737</v>
      </c>
      <c r="GX215">
        <v>12.004</v>
      </c>
      <c r="GY215">
        <v>4.97545</v>
      </c>
      <c r="GZ215">
        <v>3.29323</v>
      </c>
      <c r="HA215">
        <v>9999</v>
      </c>
      <c r="HB215">
        <v>9999</v>
      </c>
      <c r="HC215">
        <v>9999</v>
      </c>
      <c r="HD215">
        <v>999.9</v>
      </c>
      <c r="HE215">
        <v>1.8634</v>
      </c>
      <c r="HF215">
        <v>1.86829</v>
      </c>
      <c r="HG215">
        <v>1.86808</v>
      </c>
      <c r="HH215">
        <v>1.8692</v>
      </c>
      <c r="HI215">
        <v>1.86997</v>
      </c>
      <c r="HJ215">
        <v>1.86602</v>
      </c>
      <c r="HK215">
        <v>1.86708</v>
      </c>
      <c r="HL215">
        <v>1.86844</v>
      </c>
      <c r="HM215">
        <v>5</v>
      </c>
      <c r="HN215">
        <v>0</v>
      </c>
      <c r="HO215">
        <v>0</v>
      </c>
      <c r="HP215">
        <v>0</v>
      </c>
      <c r="HQ215" t="s">
        <v>411</v>
      </c>
      <c r="HR215" t="s">
        <v>412</v>
      </c>
      <c r="HS215" t="s">
        <v>413</v>
      </c>
      <c r="HT215" t="s">
        <v>413</v>
      </c>
      <c r="HU215" t="s">
        <v>413</v>
      </c>
      <c r="HV215" t="s">
        <v>413</v>
      </c>
      <c r="HW215">
        <v>0</v>
      </c>
      <c r="HX215">
        <v>100</v>
      </c>
      <c r="HY215">
        <v>100</v>
      </c>
      <c r="HZ215">
        <v>6.116</v>
      </c>
      <c r="IA215">
        <v>0.551</v>
      </c>
      <c r="IB215">
        <v>4.00718980108695</v>
      </c>
      <c r="IC215">
        <v>0.0057595372652325</v>
      </c>
      <c r="ID215">
        <v>9.86007892650461e-07</v>
      </c>
      <c r="IE215">
        <v>-6.54605500343952e-10</v>
      </c>
      <c r="IF215">
        <v>-0.00447537401453317</v>
      </c>
      <c r="IG215">
        <v>-0.0225030831772305</v>
      </c>
      <c r="IH215">
        <v>0.00251729176796863</v>
      </c>
      <c r="II215">
        <v>-2.92013266862578e-05</v>
      </c>
      <c r="IJ215">
        <v>-3</v>
      </c>
      <c r="IK215">
        <v>1614</v>
      </c>
      <c r="IL215">
        <v>1</v>
      </c>
      <c r="IM215">
        <v>27</v>
      </c>
      <c r="IN215">
        <v>172.5</v>
      </c>
      <c r="IO215">
        <v>172.6</v>
      </c>
      <c r="IP215">
        <v>0.848389</v>
      </c>
      <c r="IQ215">
        <v>2.63916</v>
      </c>
      <c r="IR215">
        <v>1.54785</v>
      </c>
      <c r="IS215">
        <v>2.30225</v>
      </c>
      <c r="IT215">
        <v>1.34644</v>
      </c>
      <c r="IU215">
        <v>2.42554</v>
      </c>
      <c r="IV215">
        <v>38.1106</v>
      </c>
      <c r="IW215">
        <v>24.1225</v>
      </c>
      <c r="IX215">
        <v>18</v>
      </c>
      <c r="IY215">
        <v>505.663</v>
      </c>
      <c r="IZ215">
        <v>399.681</v>
      </c>
      <c r="JA215">
        <v>24.7986</v>
      </c>
      <c r="JB215">
        <v>27.2185</v>
      </c>
      <c r="JC215">
        <v>29.9998</v>
      </c>
      <c r="JD215">
        <v>27.2589</v>
      </c>
      <c r="JE215">
        <v>27.211</v>
      </c>
      <c r="JF215">
        <v>16.9111</v>
      </c>
      <c r="JG215">
        <v>25.2912</v>
      </c>
      <c r="JH215">
        <v>100</v>
      </c>
      <c r="JI215">
        <v>24.7976</v>
      </c>
      <c r="JJ215">
        <v>318.838</v>
      </c>
      <c r="JK215">
        <v>24.5383</v>
      </c>
      <c r="JL215">
        <v>102.211</v>
      </c>
      <c r="JM215">
        <v>102.676</v>
      </c>
    </row>
    <row r="216" spans="1:273">
      <c r="A216">
        <v>200</v>
      </c>
      <c r="B216">
        <v>1510792079.6</v>
      </c>
      <c r="C216">
        <v>3359</v>
      </c>
      <c r="D216" t="s">
        <v>812</v>
      </c>
      <c r="E216" t="s">
        <v>813</v>
      </c>
      <c r="F216">
        <v>5</v>
      </c>
      <c r="G216" t="s">
        <v>799</v>
      </c>
      <c r="H216" t="s">
        <v>406</v>
      </c>
      <c r="I216">
        <v>1510792072.1</v>
      </c>
      <c r="J216">
        <f>(K216)/1000</f>
        <v>0</v>
      </c>
      <c r="K216">
        <f>IF(CZ216, AN216, AH216)</f>
        <v>0</v>
      </c>
      <c r="L216">
        <f>IF(CZ216, AI216, AG216)</f>
        <v>0</v>
      </c>
      <c r="M216">
        <f>DB216 - IF(AU216&gt;1, L216*CV216*100.0/(AW216*DP216), 0)</f>
        <v>0</v>
      </c>
      <c r="N216">
        <f>((T216-J216/2)*M216-L216)/(T216+J216/2)</f>
        <v>0</v>
      </c>
      <c r="O216">
        <f>N216*(DI216+DJ216)/1000.0</f>
        <v>0</v>
      </c>
      <c r="P216">
        <f>(DB216 - IF(AU216&gt;1, L216*CV216*100.0/(AW216*DP216), 0))*(DI216+DJ216)/1000.0</f>
        <v>0</v>
      </c>
      <c r="Q216">
        <f>2.0/((1/S216-1/R216)+SIGN(S216)*SQRT((1/S216-1/R216)*(1/S216-1/R216) + 4*CW216/((CW216+1)*(CW216+1))*(2*1/S216*1/R216-1/R216*1/R216)))</f>
        <v>0</v>
      </c>
      <c r="R216">
        <f>IF(LEFT(CX216,1)&lt;&gt;"0",IF(LEFT(CX216,1)="1",3.0,CY216),$D$5+$E$5*(DP216*DI216/($K$5*1000))+$F$5*(DP216*DI216/($K$5*1000))*MAX(MIN(CV216,$J$5),$I$5)*MAX(MIN(CV216,$J$5),$I$5)+$G$5*MAX(MIN(CV216,$J$5),$I$5)*(DP216*DI216/($K$5*1000))+$H$5*(DP216*DI216/($K$5*1000))*(DP216*DI216/($K$5*1000)))</f>
        <v>0</v>
      </c>
      <c r="S216">
        <f>J216*(1000-(1000*0.61365*exp(17.502*W216/(240.97+W216))/(DI216+DJ216)+DD216)/2)/(1000*0.61365*exp(17.502*W216/(240.97+W216))/(DI216+DJ216)-DD216)</f>
        <v>0</v>
      </c>
      <c r="T216">
        <f>1/((CW216+1)/(Q216/1.6)+1/(R216/1.37)) + CW216/((CW216+1)/(Q216/1.6) + CW216/(R216/1.37))</f>
        <v>0</v>
      </c>
      <c r="U216">
        <f>(CR216*CU216)</f>
        <v>0</v>
      </c>
      <c r="V216">
        <f>(DK216+(U216+2*0.95*5.67E-8*(((DK216+$B$7)+273)^4-(DK216+273)^4)-44100*J216)/(1.84*29.3*R216+8*0.95*5.67E-8*(DK216+273)^3))</f>
        <v>0</v>
      </c>
      <c r="W216">
        <f>($C$7*DL216+$D$7*DM216+$E$7*V216)</f>
        <v>0</v>
      </c>
      <c r="X216">
        <f>0.61365*exp(17.502*W216/(240.97+W216))</f>
        <v>0</v>
      </c>
      <c r="Y216">
        <f>(Z216/AA216*100)</f>
        <v>0</v>
      </c>
      <c r="Z216">
        <f>DD216*(DI216+DJ216)/1000</f>
        <v>0</v>
      </c>
      <c r="AA216">
        <f>0.61365*exp(17.502*DK216/(240.97+DK216))</f>
        <v>0</v>
      </c>
      <c r="AB216">
        <f>(X216-DD216*(DI216+DJ216)/1000)</f>
        <v>0</v>
      </c>
      <c r="AC216">
        <f>(-J216*44100)</f>
        <v>0</v>
      </c>
      <c r="AD216">
        <f>2*29.3*R216*0.92*(DK216-W216)</f>
        <v>0</v>
      </c>
      <c r="AE216">
        <f>2*0.95*5.67E-8*(((DK216+$B$7)+273)^4-(W216+273)^4)</f>
        <v>0</v>
      </c>
      <c r="AF216">
        <f>U216+AE216+AC216+AD216</f>
        <v>0</v>
      </c>
      <c r="AG216">
        <f>DH216*AU216*(DC216-DB216*(1000-AU216*DE216)/(1000-AU216*DD216))/(100*CV216)</f>
        <v>0</v>
      </c>
      <c r="AH216">
        <f>1000*DH216*AU216*(DD216-DE216)/(100*CV216*(1000-AU216*DD216))</f>
        <v>0</v>
      </c>
      <c r="AI216">
        <f>(AJ216 - AK216 - DI216*1E3/(8.314*(DK216+273.15)) * AM216/DH216 * AL216) * DH216/(100*CV216) * (1000 - DE216)/1000</f>
        <v>0</v>
      </c>
      <c r="AJ216">
        <v>339.130427829422</v>
      </c>
      <c r="AK216">
        <v>350.730648484848</v>
      </c>
      <c r="AL216">
        <v>-3.25266616987123</v>
      </c>
      <c r="AM216">
        <v>64.3784820055096</v>
      </c>
      <c r="AN216">
        <f>(AP216 - AO216 + DI216*1E3/(8.314*(DK216+273.15)) * AR216/DH216 * AQ216) * DH216/(100*CV216) * 1000/(1000 - AP216)</f>
        <v>0</v>
      </c>
      <c r="AO216">
        <v>24.504782280114</v>
      </c>
      <c r="AP216">
        <v>25.5767018181818</v>
      </c>
      <c r="AQ216">
        <v>2.60265869819803e-05</v>
      </c>
      <c r="AR216">
        <v>115.893148870308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MAX(0,($B$13+$C$13*DP216)/(1+$D$13*DP216)*DI216/(DK216+273)*$E$13)</f>
        <v>0</v>
      </c>
      <c r="AX216" t="s">
        <v>407</v>
      </c>
      <c r="AY216" t="s">
        <v>407</v>
      </c>
      <c r="AZ216">
        <v>0</v>
      </c>
      <c r="BA216">
        <v>0</v>
      </c>
      <c r="BB216">
        <f>1-AZ216/BA216</f>
        <v>0</v>
      </c>
      <c r="BC216">
        <v>0</v>
      </c>
      <c r="BD216" t="s">
        <v>407</v>
      </c>
      <c r="BE216" t="s">
        <v>407</v>
      </c>
      <c r="BF216">
        <v>0</v>
      </c>
      <c r="BG216">
        <v>0</v>
      </c>
      <c r="BH216">
        <f>1-BF216/BG216</f>
        <v>0</v>
      </c>
      <c r="BI216">
        <v>0.5</v>
      </c>
      <c r="BJ216">
        <f>CS216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407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f>$B$11*DQ216+$C$11*DR216+$F$11*EC216*(1-EF216)</f>
        <v>0</v>
      </c>
      <c r="CS216">
        <f>CR216*CT216</f>
        <v>0</v>
      </c>
      <c r="CT216">
        <f>($B$11*$D$9+$C$11*$D$9+$F$11*((EP216+EH216)/MAX(EP216+EH216+EQ216, 0.1)*$I$9+EQ216/MAX(EP216+EH216+EQ216, 0.1)*$J$9))/($B$11+$C$11+$F$11)</f>
        <v>0</v>
      </c>
      <c r="CU216">
        <f>($B$11*$K$9+$C$11*$K$9+$F$11*((EP216+EH216)/MAX(EP216+EH216+EQ216, 0.1)*$P$9+EQ216/MAX(EP216+EH216+EQ216, 0.1)*$Q$9))/($B$11+$C$11+$F$11)</f>
        <v>0</v>
      </c>
      <c r="CV216">
        <v>2.7</v>
      </c>
      <c r="CW216">
        <v>0.5</v>
      </c>
      <c r="CX216" t="s">
        <v>408</v>
      </c>
      <c r="CY216">
        <v>2</v>
      </c>
      <c r="CZ216" t="b">
        <v>1</v>
      </c>
      <c r="DA216">
        <v>1510792072.1</v>
      </c>
      <c r="DB216">
        <v>364.048259259259</v>
      </c>
      <c r="DC216">
        <v>346.392185185185</v>
      </c>
      <c r="DD216">
        <v>25.5714555555556</v>
      </c>
      <c r="DE216">
        <v>24.5047518518519</v>
      </c>
      <c r="DF216">
        <v>357.883555555556</v>
      </c>
      <c r="DG216">
        <v>25.0204740740741</v>
      </c>
      <c r="DH216">
        <v>500.090740740741</v>
      </c>
      <c r="DI216">
        <v>90.7798777777778</v>
      </c>
      <c r="DJ216">
        <v>0.100065388888889</v>
      </c>
      <c r="DK216">
        <v>27.0675259259259</v>
      </c>
      <c r="DL216">
        <v>27.4940962962963</v>
      </c>
      <c r="DM216">
        <v>999.9</v>
      </c>
      <c r="DN216">
        <v>0</v>
      </c>
      <c r="DO216">
        <v>0</v>
      </c>
      <c r="DP216">
        <v>9990.11111111111</v>
      </c>
      <c r="DQ216">
        <v>0</v>
      </c>
      <c r="DR216">
        <v>7.88846</v>
      </c>
      <c r="DS216">
        <v>17.656062962963</v>
      </c>
      <c r="DT216">
        <v>373.601851851852</v>
      </c>
      <c r="DU216">
        <v>355.093740740741</v>
      </c>
      <c r="DV216">
        <v>1.06669814814815</v>
      </c>
      <c r="DW216">
        <v>346.392185185185</v>
      </c>
      <c r="DX216">
        <v>24.5047518518519</v>
      </c>
      <c r="DY216">
        <v>2.3213737037037</v>
      </c>
      <c r="DZ216">
        <v>2.22453851851852</v>
      </c>
      <c r="EA216">
        <v>19.8254814814815</v>
      </c>
      <c r="EB216">
        <v>19.1401444444444</v>
      </c>
      <c r="EC216">
        <v>2000.01185185185</v>
      </c>
      <c r="ED216">
        <v>0.980004111111111</v>
      </c>
      <c r="EE216">
        <v>0.0199962814814815</v>
      </c>
      <c r="EF216">
        <v>0</v>
      </c>
      <c r="EG216">
        <v>2.24161481481481</v>
      </c>
      <c r="EH216">
        <v>0</v>
      </c>
      <c r="EI216">
        <v>4823.11407407407</v>
      </c>
      <c r="EJ216">
        <v>17300.2777777778</v>
      </c>
      <c r="EK216">
        <v>40.2961111111111</v>
      </c>
      <c r="EL216">
        <v>40.3122592592593</v>
      </c>
      <c r="EM216">
        <v>39.9164074074074</v>
      </c>
      <c r="EN216">
        <v>39.009</v>
      </c>
      <c r="EO216">
        <v>39.5321111111111</v>
      </c>
      <c r="EP216">
        <v>1960.02185185185</v>
      </c>
      <c r="EQ216">
        <v>39.99</v>
      </c>
      <c r="ER216">
        <v>0</v>
      </c>
      <c r="ES216">
        <v>1678815683</v>
      </c>
      <c r="ET216">
        <v>0</v>
      </c>
      <c r="EU216">
        <v>2.22370769230769</v>
      </c>
      <c r="EV216">
        <v>0.896854698230461</v>
      </c>
      <c r="EW216">
        <v>36.6789742929647</v>
      </c>
      <c r="EX216">
        <v>4823.18923076923</v>
      </c>
      <c r="EY216">
        <v>15</v>
      </c>
      <c r="EZ216">
        <v>0</v>
      </c>
      <c r="FA216" t="s">
        <v>409</v>
      </c>
      <c r="FB216">
        <v>1510781724.6</v>
      </c>
      <c r="FC216">
        <v>1510781718.6</v>
      </c>
      <c r="FD216">
        <v>0</v>
      </c>
      <c r="FE216">
        <v>0.193</v>
      </c>
      <c r="FF216">
        <v>0.167</v>
      </c>
      <c r="FG216">
        <v>6.707</v>
      </c>
      <c r="FH216">
        <v>0.869</v>
      </c>
      <c r="FI216">
        <v>420</v>
      </c>
      <c r="FJ216">
        <v>32</v>
      </c>
      <c r="FK216">
        <v>0.3</v>
      </c>
      <c r="FL216">
        <v>0.13</v>
      </c>
      <c r="FM216">
        <v>1.06519775</v>
      </c>
      <c r="FN216">
        <v>0.0368617260787975</v>
      </c>
      <c r="FO216">
        <v>0.00365293066420647</v>
      </c>
      <c r="FP216">
        <v>1</v>
      </c>
      <c r="FQ216">
        <v>1</v>
      </c>
      <c r="FR216">
        <v>1</v>
      </c>
      <c r="FS216" t="s">
        <v>410</v>
      </c>
      <c r="FT216">
        <v>2.97294</v>
      </c>
      <c r="FU216">
        <v>2.75374</v>
      </c>
      <c r="FV216">
        <v>0.0767317</v>
      </c>
      <c r="FW216">
        <v>0.0746881</v>
      </c>
      <c r="FX216">
        <v>0.107982</v>
      </c>
      <c r="FY216">
        <v>0.10601</v>
      </c>
      <c r="FZ216">
        <v>35927.6</v>
      </c>
      <c r="GA216">
        <v>39244.3</v>
      </c>
      <c r="GB216">
        <v>35266.8</v>
      </c>
      <c r="GC216">
        <v>38467.5</v>
      </c>
      <c r="GD216">
        <v>44561.1</v>
      </c>
      <c r="GE216">
        <v>49645.4</v>
      </c>
      <c r="GF216">
        <v>55081.4</v>
      </c>
      <c r="GG216">
        <v>61674.9</v>
      </c>
      <c r="GH216">
        <v>1.98423</v>
      </c>
      <c r="GI216">
        <v>1.81785</v>
      </c>
      <c r="GJ216">
        <v>0.123098</v>
      </c>
      <c r="GK216">
        <v>0</v>
      </c>
      <c r="GL216">
        <v>25.4885</v>
      </c>
      <c r="GM216">
        <v>999.9</v>
      </c>
      <c r="GN216">
        <v>52.912</v>
      </c>
      <c r="GO216">
        <v>32.901</v>
      </c>
      <c r="GP216">
        <v>29.2833</v>
      </c>
      <c r="GQ216">
        <v>56.3157</v>
      </c>
      <c r="GR216">
        <v>48.778</v>
      </c>
      <c r="GS216">
        <v>1</v>
      </c>
      <c r="GT216">
        <v>-0.00228659</v>
      </c>
      <c r="GU216">
        <v>0.310741</v>
      </c>
      <c r="GV216">
        <v>20.1144</v>
      </c>
      <c r="GW216">
        <v>5.19782</v>
      </c>
      <c r="GX216">
        <v>12.004</v>
      </c>
      <c r="GY216">
        <v>4.9752</v>
      </c>
      <c r="GZ216">
        <v>3.29323</v>
      </c>
      <c r="HA216">
        <v>9999</v>
      </c>
      <c r="HB216">
        <v>9999</v>
      </c>
      <c r="HC216">
        <v>9999</v>
      </c>
      <c r="HD216">
        <v>999.9</v>
      </c>
      <c r="HE216">
        <v>1.8634</v>
      </c>
      <c r="HF216">
        <v>1.8683</v>
      </c>
      <c r="HG216">
        <v>1.86808</v>
      </c>
      <c r="HH216">
        <v>1.8692</v>
      </c>
      <c r="HI216">
        <v>1.86997</v>
      </c>
      <c r="HJ216">
        <v>1.86604</v>
      </c>
      <c r="HK216">
        <v>1.86712</v>
      </c>
      <c r="HL216">
        <v>1.86844</v>
      </c>
      <c r="HM216">
        <v>5</v>
      </c>
      <c r="HN216">
        <v>0</v>
      </c>
      <c r="HO216">
        <v>0</v>
      </c>
      <c r="HP216">
        <v>0</v>
      </c>
      <c r="HQ216" t="s">
        <v>411</v>
      </c>
      <c r="HR216" t="s">
        <v>412</v>
      </c>
      <c r="HS216" t="s">
        <v>413</v>
      </c>
      <c r="HT216" t="s">
        <v>413</v>
      </c>
      <c r="HU216" t="s">
        <v>413</v>
      </c>
      <c r="HV216" t="s">
        <v>413</v>
      </c>
      <c r="HW216">
        <v>0</v>
      </c>
      <c r="HX216">
        <v>100</v>
      </c>
      <c r="HY216">
        <v>100</v>
      </c>
      <c r="HZ216">
        <v>6.017</v>
      </c>
      <c r="IA216">
        <v>0.5512</v>
      </c>
      <c r="IB216">
        <v>4.00718980108695</v>
      </c>
      <c r="IC216">
        <v>0.0057595372652325</v>
      </c>
      <c r="ID216">
        <v>9.86007892650461e-07</v>
      </c>
      <c r="IE216">
        <v>-6.54605500343952e-10</v>
      </c>
      <c r="IF216">
        <v>-0.00447537401453317</v>
      </c>
      <c r="IG216">
        <v>-0.0225030831772305</v>
      </c>
      <c r="IH216">
        <v>0.00251729176796863</v>
      </c>
      <c r="II216">
        <v>-2.92013266862578e-05</v>
      </c>
      <c r="IJ216">
        <v>-3</v>
      </c>
      <c r="IK216">
        <v>1614</v>
      </c>
      <c r="IL216">
        <v>1</v>
      </c>
      <c r="IM216">
        <v>27</v>
      </c>
      <c r="IN216">
        <v>172.6</v>
      </c>
      <c r="IO216">
        <v>172.7</v>
      </c>
      <c r="IP216">
        <v>0.81665</v>
      </c>
      <c r="IQ216">
        <v>2.64404</v>
      </c>
      <c r="IR216">
        <v>1.54785</v>
      </c>
      <c r="IS216">
        <v>2.30103</v>
      </c>
      <c r="IT216">
        <v>1.34644</v>
      </c>
      <c r="IU216">
        <v>2.34863</v>
      </c>
      <c r="IV216">
        <v>38.1106</v>
      </c>
      <c r="IW216">
        <v>24.1225</v>
      </c>
      <c r="IX216">
        <v>18</v>
      </c>
      <c r="IY216">
        <v>505.532</v>
      </c>
      <c r="IZ216">
        <v>399.695</v>
      </c>
      <c r="JA216">
        <v>24.8027</v>
      </c>
      <c r="JB216">
        <v>27.2152</v>
      </c>
      <c r="JC216">
        <v>29.9998</v>
      </c>
      <c r="JD216">
        <v>27.2554</v>
      </c>
      <c r="JE216">
        <v>27.207</v>
      </c>
      <c r="JF216">
        <v>16.1953</v>
      </c>
      <c r="JG216">
        <v>25.2912</v>
      </c>
      <c r="JH216">
        <v>100</v>
      </c>
      <c r="JI216">
        <v>24.8014</v>
      </c>
      <c r="JJ216">
        <v>298.714</v>
      </c>
      <c r="JK216">
        <v>24.5383</v>
      </c>
      <c r="JL216">
        <v>102.211</v>
      </c>
      <c r="JM216">
        <v>102.675</v>
      </c>
    </row>
    <row r="217" spans="1:273">
      <c r="A217">
        <v>201</v>
      </c>
      <c r="B217">
        <v>1510792084.6</v>
      </c>
      <c r="C217">
        <v>3364</v>
      </c>
      <c r="D217" t="s">
        <v>814</v>
      </c>
      <c r="E217" t="s">
        <v>815</v>
      </c>
      <c r="F217">
        <v>5</v>
      </c>
      <c r="G217" t="s">
        <v>799</v>
      </c>
      <c r="H217" t="s">
        <v>406</v>
      </c>
      <c r="I217">
        <v>1510792076.81429</v>
      </c>
      <c r="J217">
        <f>(K217)/1000</f>
        <v>0</v>
      </c>
      <c r="K217">
        <f>IF(CZ217, AN217, AH217)</f>
        <v>0</v>
      </c>
      <c r="L217">
        <f>IF(CZ217, AI217, AG217)</f>
        <v>0</v>
      </c>
      <c r="M217">
        <f>DB217 - IF(AU217&gt;1, L217*CV217*100.0/(AW217*DP217), 0)</f>
        <v>0</v>
      </c>
      <c r="N217">
        <f>((T217-J217/2)*M217-L217)/(T217+J217/2)</f>
        <v>0</v>
      </c>
      <c r="O217">
        <f>N217*(DI217+DJ217)/1000.0</f>
        <v>0</v>
      </c>
      <c r="P217">
        <f>(DB217 - IF(AU217&gt;1, L217*CV217*100.0/(AW217*DP217), 0))*(DI217+DJ217)/1000.0</f>
        <v>0</v>
      </c>
      <c r="Q217">
        <f>2.0/((1/S217-1/R217)+SIGN(S217)*SQRT((1/S217-1/R217)*(1/S217-1/R217) + 4*CW217/((CW217+1)*(CW217+1))*(2*1/S217*1/R217-1/R217*1/R217)))</f>
        <v>0</v>
      </c>
      <c r="R217">
        <f>IF(LEFT(CX217,1)&lt;&gt;"0",IF(LEFT(CX217,1)="1",3.0,CY217),$D$5+$E$5*(DP217*DI217/($K$5*1000))+$F$5*(DP217*DI217/($K$5*1000))*MAX(MIN(CV217,$J$5),$I$5)*MAX(MIN(CV217,$J$5),$I$5)+$G$5*MAX(MIN(CV217,$J$5),$I$5)*(DP217*DI217/($K$5*1000))+$H$5*(DP217*DI217/($K$5*1000))*(DP217*DI217/($K$5*1000)))</f>
        <v>0</v>
      </c>
      <c r="S217">
        <f>J217*(1000-(1000*0.61365*exp(17.502*W217/(240.97+W217))/(DI217+DJ217)+DD217)/2)/(1000*0.61365*exp(17.502*W217/(240.97+W217))/(DI217+DJ217)-DD217)</f>
        <v>0</v>
      </c>
      <c r="T217">
        <f>1/((CW217+1)/(Q217/1.6)+1/(R217/1.37)) + CW217/((CW217+1)/(Q217/1.6) + CW217/(R217/1.37))</f>
        <v>0</v>
      </c>
      <c r="U217">
        <f>(CR217*CU217)</f>
        <v>0</v>
      </c>
      <c r="V217">
        <f>(DK217+(U217+2*0.95*5.67E-8*(((DK217+$B$7)+273)^4-(DK217+273)^4)-44100*J217)/(1.84*29.3*R217+8*0.95*5.67E-8*(DK217+273)^3))</f>
        <v>0</v>
      </c>
      <c r="W217">
        <f>($C$7*DL217+$D$7*DM217+$E$7*V217)</f>
        <v>0</v>
      </c>
      <c r="X217">
        <f>0.61365*exp(17.502*W217/(240.97+W217))</f>
        <v>0</v>
      </c>
      <c r="Y217">
        <f>(Z217/AA217*100)</f>
        <v>0</v>
      </c>
      <c r="Z217">
        <f>DD217*(DI217+DJ217)/1000</f>
        <v>0</v>
      </c>
      <c r="AA217">
        <f>0.61365*exp(17.502*DK217/(240.97+DK217))</f>
        <v>0</v>
      </c>
      <c r="AB217">
        <f>(X217-DD217*(DI217+DJ217)/1000)</f>
        <v>0</v>
      </c>
      <c r="AC217">
        <f>(-J217*44100)</f>
        <v>0</v>
      </c>
      <c r="AD217">
        <f>2*29.3*R217*0.92*(DK217-W217)</f>
        <v>0</v>
      </c>
      <c r="AE217">
        <f>2*0.95*5.67E-8*(((DK217+$B$7)+273)^4-(W217+273)^4)</f>
        <v>0</v>
      </c>
      <c r="AF217">
        <f>U217+AE217+AC217+AD217</f>
        <v>0</v>
      </c>
      <c r="AG217">
        <f>DH217*AU217*(DC217-DB217*(1000-AU217*DE217)/(1000-AU217*DD217))/(100*CV217)</f>
        <v>0</v>
      </c>
      <c r="AH217">
        <f>1000*DH217*AU217*(DD217-DE217)/(100*CV217*(1000-AU217*DD217))</f>
        <v>0</v>
      </c>
      <c r="AI217">
        <f>(AJ217 - AK217 - DI217*1E3/(8.314*(DK217+273.15)) * AM217/DH217 * AL217) * DH217/(100*CV217) * (1000 - DE217)/1000</f>
        <v>0</v>
      </c>
      <c r="AJ217">
        <v>322.51145510672</v>
      </c>
      <c r="AK217">
        <v>334.414775757576</v>
      </c>
      <c r="AL217">
        <v>-3.27721836978276</v>
      </c>
      <c r="AM217">
        <v>64.3784820055096</v>
      </c>
      <c r="AN217">
        <f>(AP217 - AO217 + DI217*1E3/(8.314*(DK217+273.15)) * AR217/DH217 * AQ217) * DH217/(100*CV217) * 1000/(1000 - AP217)</f>
        <v>0</v>
      </c>
      <c r="AO217">
        <v>24.5043326535395</v>
      </c>
      <c r="AP217">
        <v>25.5773018181818</v>
      </c>
      <c r="AQ217">
        <v>9.24785040731912e-06</v>
      </c>
      <c r="AR217">
        <v>115.893148870308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MAX(0,($B$13+$C$13*DP217)/(1+$D$13*DP217)*DI217/(DK217+273)*$E$13)</f>
        <v>0</v>
      </c>
      <c r="AX217" t="s">
        <v>407</v>
      </c>
      <c r="AY217" t="s">
        <v>407</v>
      </c>
      <c r="AZ217">
        <v>0</v>
      </c>
      <c r="BA217">
        <v>0</v>
      </c>
      <c r="BB217">
        <f>1-AZ217/BA217</f>
        <v>0</v>
      </c>
      <c r="BC217">
        <v>0</v>
      </c>
      <c r="BD217" t="s">
        <v>407</v>
      </c>
      <c r="BE217" t="s">
        <v>407</v>
      </c>
      <c r="BF217">
        <v>0</v>
      </c>
      <c r="BG217">
        <v>0</v>
      </c>
      <c r="BH217">
        <f>1-BF217/BG217</f>
        <v>0</v>
      </c>
      <c r="BI217">
        <v>0.5</v>
      </c>
      <c r="BJ217">
        <f>CS217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407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f>$B$11*DQ217+$C$11*DR217+$F$11*EC217*(1-EF217)</f>
        <v>0</v>
      </c>
      <c r="CS217">
        <f>CR217*CT217</f>
        <v>0</v>
      </c>
      <c r="CT217">
        <f>($B$11*$D$9+$C$11*$D$9+$F$11*((EP217+EH217)/MAX(EP217+EH217+EQ217, 0.1)*$I$9+EQ217/MAX(EP217+EH217+EQ217, 0.1)*$J$9))/($B$11+$C$11+$F$11)</f>
        <v>0</v>
      </c>
      <c r="CU217">
        <f>($B$11*$K$9+$C$11*$K$9+$F$11*((EP217+EH217)/MAX(EP217+EH217+EQ217, 0.1)*$P$9+EQ217/MAX(EP217+EH217+EQ217, 0.1)*$Q$9))/($B$11+$C$11+$F$11)</f>
        <v>0</v>
      </c>
      <c r="CV217">
        <v>2.7</v>
      </c>
      <c r="CW217">
        <v>0.5</v>
      </c>
      <c r="CX217" t="s">
        <v>408</v>
      </c>
      <c r="CY217">
        <v>2</v>
      </c>
      <c r="CZ217" t="b">
        <v>1</v>
      </c>
      <c r="DA217">
        <v>1510792076.81429</v>
      </c>
      <c r="DB217">
        <v>349.086392857143</v>
      </c>
      <c r="DC217">
        <v>330.979535714286</v>
      </c>
      <c r="DD217">
        <v>25.5744607142857</v>
      </c>
      <c r="DE217">
        <v>24.5048821428571</v>
      </c>
      <c r="DF217">
        <v>343.013964285714</v>
      </c>
      <c r="DG217">
        <v>25.0233321428571</v>
      </c>
      <c r="DH217">
        <v>500.082607142857</v>
      </c>
      <c r="DI217">
        <v>90.7804821428571</v>
      </c>
      <c r="DJ217">
        <v>0.100012221428571</v>
      </c>
      <c r="DK217">
        <v>27.0687821428571</v>
      </c>
      <c r="DL217">
        <v>27.4980678571429</v>
      </c>
      <c r="DM217">
        <v>999.9</v>
      </c>
      <c r="DN217">
        <v>0</v>
      </c>
      <c r="DO217">
        <v>0</v>
      </c>
      <c r="DP217">
        <v>9998.77142857143</v>
      </c>
      <c r="DQ217">
        <v>0</v>
      </c>
      <c r="DR217">
        <v>7.88846</v>
      </c>
      <c r="DS217">
        <v>18.1068535714286</v>
      </c>
      <c r="DT217">
        <v>358.248392857143</v>
      </c>
      <c r="DU217">
        <v>339.293928571429</v>
      </c>
      <c r="DV217">
        <v>1.06957357142857</v>
      </c>
      <c r="DW217">
        <v>330.979535714286</v>
      </c>
      <c r="DX217">
        <v>24.5048821428571</v>
      </c>
      <c r="DY217">
        <v>2.32166178571429</v>
      </c>
      <c r="DZ217">
        <v>2.22456535714286</v>
      </c>
      <c r="EA217">
        <v>19.8274857142857</v>
      </c>
      <c r="EB217">
        <v>19.1403321428571</v>
      </c>
      <c r="EC217">
        <v>2000.01892857143</v>
      </c>
      <c r="ED217">
        <v>0.980003857142857</v>
      </c>
      <c r="EE217">
        <v>0.0199965107142857</v>
      </c>
      <c r="EF217">
        <v>0</v>
      </c>
      <c r="EG217">
        <v>2.22241428571429</v>
      </c>
      <c r="EH217">
        <v>0</v>
      </c>
      <c r="EI217">
        <v>4825.99535714286</v>
      </c>
      <c r="EJ217">
        <v>17300.3392857143</v>
      </c>
      <c r="EK217">
        <v>40.24975</v>
      </c>
      <c r="EL217">
        <v>40.2765714285714</v>
      </c>
      <c r="EM217">
        <v>39.8904642857143</v>
      </c>
      <c r="EN217">
        <v>38.9640714285714</v>
      </c>
      <c r="EO217">
        <v>39.493</v>
      </c>
      <c r="EP217">
        <v>1960.02857142857</v>
      </c>
      <c r="EQ217">
        <v>39.99</v>
      </c>
      <c r="ER217">
        <v>0</v>
      </c>
      <c r="ES217">
        <v>1678815687.8</v>
      </c>
      <c r="ET217">
        <v>0</v>
      </c>
      <c r="EU217">
        <v>2.21952307692308</v>
      </c>
      <c r="EV217">
        <v>-0.45668376647237</v>
      </c>
      <c r="EW217">
        <v>37.0642735097228</v>
      </c>
      <c r="EX217">
        <v>4826.10115384615</v>
      </c>
      <c r="EY217">
        <v>15</v>
      </c>
      <c r="EZ217">
        <v>0</v>
      </c>
      <c r="FA217" t="s">
        <v>409</v>
      </c>
      <c r="FB217">
        <v>1510781724.6</v>
      </c>
      <c r="FC217">
        <v>1510781718.6</v>
      </c>
      <c r="FD217">
        <v>0</v>
      </c>
      <c r="FE217">
        <v>0.193</v>
      </c>
      <c r="FF217">
        <v>0.167</v>
      </c>
      <c r="FG217">
        <v>6.707</v>
      </c>
      <c r="FH217">
        <v>0.869</v>
      </c>
      <c r="FI217">
        <v>420</v>
      </c>
      <c r="FJ217">
        <v>32</v>
      </c>
      <c r="FK217">
        <v>0.3</v>
      </c>
      <c r="FL217">
        <v>0.13</v>
      </c>
      <c r="FM217">
        <v>1.0674995</v>
      </c>
      <c r="FN217">
        <v>0.036534258911819</v>
      </c>
      <c r="FO217">
        <v>0.00360810611678758</v>
      </c>
      <c r="FP217">
        <v>1</v>
      </c>
      <c r="FQ217">
        <v>1</v>
      </c>
      <c r="FR217">
        <v>1</v>
      </c>
      <c r="FS217" t="s">
        <v>410</v>
      </c>
      <c r="FT217">
        <v>2.97289</v>
      </c>
      <c r="FU217">
        <v>2.754</v>
      </c>
      <c r="FV217">
        <v>0.0737923</v>
      </c>
      <c r="FW217">
        <v>0.0715811</v>
      </c>
      <c r="FX217">
        <v>0.107984</v>
      </c>
      <c r="FY217">
        <v>0.106006</v>
      </c>
      <c r="FZ217">
        <v>36042.1</v>
      </c>
      <c r="GA217">
        <v>39376</v>
      </c>
      <c r="GB217">
        <v>35266.9</v>
      </c>
      <c r="GC217">
        <v>38467.4</v>
      </c>
      <c r="GD217">
        <v>44560.9</v>
      </c>
      <c r="GE217">
        <v>49645.5</v>
      </c>
      <c r="GF217">
        <v>55081.4</v>
      </c>
      <c r="GG217">
        <v>61674.9</v>
      </c>
      <c r="GH217">
        <v>1.98438</v>
      </c>
      <c r="GI217">
        <v>1.81795</v>
      </c>
      <c r="GJ217">
        <v>0.122622</v>
      </c>
      <c r="GK217">
        <v>0</v>
      </c>
      <c r="GL217">
        <v>25.4922</v>
      </c>
      <c r="GM217">
        <v>999.9</v>
      </c>
      <c r="GN217">
        <v>52.912</v>
      </c>
      <c r="GO217">
        <v>32.891</v>
      </c>
      <c r="GP217">
        <v>29.2659</v>
      </c>
      <c r="GQ217">
        <v>55.9057</v>
      </c>
      <c r="GR217">
        <v>49.1466</v>
      </c>
      <c r="GS217">
        <v>1</v>
      </c>
      <c r="GT217">
        <v>-0.00236789</v>
      </c>
      <c r="GU217">
        <v>0.511443</v>
      </c>
      <c r="GV217">
        <v>20.1139</v>
      </c>
      <c r="GW217">
        <v>5.19677</v>
      </c>
      <c r="GX217">
        <v>12.004</v>
      </c>
      <c r="GY217">
        <v>4.9754</v>
      </c>
      <c r="GZ217">
        <v>3.29345</v>
      </c>
      <c r="HA217">
        <v>9999</v>
      </c>
      <c r="HB217">
        <v>9999</v>
      </c>
      <c r="HC217">
        <v>9999</v>
      </c>
      <c r="HD217">
        <v>999.9</v>
      </c>
      <c r="HE217">
        <v>1.8634</v>
      </c>
      <c r="HF217">
        <v>1.86829</v>
      </c>
      <c r="HG217">
        <v>1.86803</v>
      </c>
      <c r="HH217">
        <v>1.8692</v>
      </c>
      <c r="HI217">
        <v>1.86996</v>
      </c>
      <c r="HJ217">
        <v>1.86604</v>
      </c>
      <c r="HK217">
        <v>1.86708</v>
      </c>
      <c r="HL217">
        <v>1.86844</v>
      </c>
      <c r="HM217">
        <v>5</v>
      </c>
      <c r="HN217">
        <v>0</v>
      </c>
      <c r="HO217">
        <v>0</v>
      </c>
      <c r="HP217">
        <v>0</v>
      </c>
      <c r="HQ217" t="s">
        <v>411</v>
      </c>
      <c r="HR217" t="s">
        <v>412</v>
      </c>
      <c r="HS217" t="s">
        <v>413</v>
      </c>
      <c r="HT217" t="s">
        <v>413</v>
      </c>
      <c r="HU217" t="s">
        <v>413</v>
      </c>
      <c r="HV217" t="s">
        <v>413</v>
      </c>
      <c r="HW217">
        <v>0</v>
      </c>
      <c r="HX217">
        <v>100</v>
      </c>
      <c r="HY217">
        <v>100</v>
      </c>
      <c r="HZ217">
        <v>5.919</v>
      </c>
      <c r="IA217">
        <v>0.5513</v>
      </c>
      <c r="IB217">
        <v>4.00718980108695</v>
      </c>
      <c r="IC217">
        <v>0.0057595372652325</v>
      </c>
      <c r="ID217">
        <v>9.86007892650461e-07</v>
      </c>
      <c r="IE217">
        <v>-6.54605500343952e-10</v>
      </c>
      <c r="IF217">
        <v>-0.00447537401453317</v>
      </c>
      <c r="IG217">
        <v>-0.0225030831772305</v>
      </c>
      <c r="IH217">
        <v>0.00251729176796863</v>
      </c>
      <c r="II217">
        <v>-2.92013266862578e-05</v>
      </c>
      <c r="IJ217">
        <v>-3</v>
      </c>
      <c r="IK217">
        <v>1614</v>
      </c>
      <c r="IL217">
        <v>1</v>
      </c>
      <c r="IM217">
        <v>27</v>
      </c>
      <c r="IN217">
        <v>172.7</v>
      </c>
      <c r="IO217">
        <v>172.8</v>
      </c>
      <c r="IP217">
        <v>0.780029</v>
      </c>
      <c r="IQ217">
        <v>2.63794</v>
      </c>
      <c r="IR217">
        <v>1.54785</v>
      </c>
      <c r="IS217">
        <v>2.30225</v>
      </c>
      <c r="IT217">
        <v>1.34644</v>
      </c>
      <c r="IU217">
        <v>2.36328</v>
      </c>
      <c r="IV217">
        <v>38.1106</v>
      </c>
      <c r="IW217">
        <v>24.1225</v>
      </c>
      <c r="IX217">
        <v>18</v>
      </c>
      <c r="IY217">
        <v>505.596</v>
      </c>
      <c r="IZ217">
        <v>399.726</v>
      </c>
      <c r="JA217">
        <v>24.7926</v>
      </c>
      <c r="JB217">
        <v>27.2117</v>
      </c>
      <c r="JC217">
        <v>30</v>
      </c>
      <c r="JD217">
        <v>27.2515</v>
      </c>
      <c r="JE217">
        <v>27.2036</v>
      </c>
      <c r="JF217">
        <v>15.5484</v>
      </c>
      <c r="JG217">
        <v>25.2912</v>
      </c>
      <c r="JH217">
        <v>100</v>
      </c>
      <c r="JI217">
        <v>24.7555</v>
      </c>
      <c r="JJ217">
        <v>285.191</v>
      </c>
      <c r="JK217">
        <v>24.5383</v>
      </c>
      <c r="JL217">
        <v>102.211</v>
      </c>
      <c r="JM217">
        <v>102.675</v>
      </c>
    </row>
    <row r="218" spans="1:273">
      <c r="A218">
        <v>202</v>
      </c>
      <c r="B218">
        <v>1510792089.6</v>
      </c>
      <c r="C218">
        <v>3369</v>
      </c>
      <c r="D218" t="s">
        <v>816</v>
      </c>
      <c r="E218" t="s">
        <v>817</v>
      </c>
      <c r="F218">
        <v>5</v>
      </c>
      <c r="G218" t="s">
        <v>799</v>
      </c>
      <c r="H218" t="s">
        <v>406</v>
      </c>
      <c r="I218">
        <v>1510792082.1</v>
      </c>
      <c r="J218">
        <f>(K218)/1000</f>
        <v>0</v>
      </c>
      <c r="K218">
        <f>IF(CZ218, AN218, AH218)</f>
        <v>0</v>
      </c>
      <c r="L218">
        <f>IF(CZ218, AI218, AG218)</f>
        <v>0</v>
      </c>
      <c r="M218">
        <f>DB218 - IF(AU218&gt;1, L218*CV218*100.0/(AW218*DP218), 0)</f>
        <v>0</v>
      </c>
      <c r="N218">
        <f>((T218-J218/2)*M218-L218)/(T218+J218/2)</f>
        <v>0</v>
      </c>
      <c r="O218">
        <f>N218*(DI218+DJ218)/1000.0</f>
        <v>0</v>
      </c>
      <c r="P218">
        <f>(DB218 - IF(AU218&gt;1, L218*CV218*100.0/(AW218*DP218), 0))*(DI218+DJ218)/1000.0</f>
        <v>0</v>
      </c>
      <c r="Q218">
        <f>2.0/((1/S218-1/R218)+SIGN(S218)*SQRT((1/S218-1/R218)*(1/S218-1/R218) + 4*CW218/((CW218+1)*(CW218+1))*(2*1/S218*1/R218-1/R218*1/R218)))</f>
        <v>0</v>
      </c>
      <c r="R218">
        <f>IF(LEFT(CX218,1)&lt;&gt;"0",IF(LEFT(CX218,1)="1",3.0,CY218),$D$5+$E$5*(DP218*DI218/($K$5*1000))+$F$5*(DP218*DI218/($K$5*1000))*MAX(MIN(CV218,$J$5),$I$5)*MAX(MIN(CV218,$J$5),$I$5)+$G$5*MAX(MIN(CV218,$J$5),$I$5)*(DP218*DI218/($K$5*1000))+$H$5*(DP218*DI218/($K$5*1000))*(DP218*DI218/($K$5*1000)))</f>
        <v>0</v>
      </c>
      <c r="S218">
        <f>J218*(1000-(1000*0.61365*exp(17.502*W218/(240.97+W218))/(DI218+DJ218)+DD218)/2)/(1000*0.61365*exp(17.502*W218/(240.97+W218))/(DI218+DJ218)-DD218)</f>
        <v>0</v>
      </c>
      <c r="T218">
        <f>1/((CW218+1)/(Q218/1.6)+1/(R218/1.37)) + CW218/((CW218+1)/(Q218/1.6) + CW218/(R218/1.37))</f>
        <v>0</v>
      </c>
      <c r="U218">
        <f>(CR218*CU218)</f>
        <v>0</v>
      </c>
      <c r="V218">
        <f>(DK218+(U218+2*0.95*5.67E-8*(((DK218+$B$7)+273)^4-(DK218+273)^4)-44100*J218)/(1.84*29.3*R218+8*0.95*5.67E-8*(DK218+273)^3))</f>
        <v>0</v>
      </c>
      <c r="W218">
        <f>($C$7*DL218+$D$7*DM218+$E$7*V218)</f>
        <v>0</v>
      </c>
      <c r="X218">
        <f>0.61365*exp(17.502*W218/(240.97+W218))</f>
        <v>0</v>
      </c>
      <c r="Y218">
        <f>(Z218/AA218*100)</f>
        <v>0</v>
      </c>
      <c r="Z218">
        <f>DD218*(DI218+DJ218)/1000</f>
        <v>0</v>
      </c>
      <c r="AA218">
        <f>0.61365*exp(17.502*DK218/(240.97+DK218))</f>
        <v>0</v>
      </c>
      <c r="AB218">
        <f>(X218-DD218*(DI218+DJ218)/1000)</f>
        <v>0</v>
      </c>
      <c r="AC218">
        <f>(-J218*44100)</f>
        <v>0</v>
      </c>
      <c r="AD218">
        <f>2*29.3*R218*0.92*(DK218-W218)</f>
        <v>0</v>
      </c>
      <c r="AE218">
        <f>2*0.95*5.67E-8*(((DK218+$B$7)+273)^4-(W218+273)^4)</f>
        <v>0</v>
      </c>
      <c r="AF218">
        <f>U218+AE218+AC218+AD218</f>
        <v>0</v>
      </c>
      <c r="AG218">
        <f>DH218*AU218*(DC218-DB218*(1000-AU218*DE218)/(1000-AU218*DD218))/(100*CV218)</f>
        <v>0</v>
      </c>
      <c r="AH218">
        <f>1000*DH218*AU218*(DD218-DE218)/(100*CV218*(1000-AU218*DD218))</f>
        <v>0</v>
      </c>
      <c r="AI218">
        <f>(AJ218 - AK218 - DI218*1E3/(8.314*(DK218+273.15)) * AM218/DH218 * AL218) * DH218/(100*CV218) * (1000 - DE218)/1000</f>
        <v>0</v>
      </c>
      <c r="AJ218">
        <v>305.605500889347</v>
      </c>
      <c r="AK218">
        <v>317.900806060606</v>
      </c>
      <c r="AL218">
        <v>-3.30071689221807</v>
      </c>
      <c r="AM218">
        <v>64.3784820055096</v>
      </c>
      <c r="AN218">
        <f>(AP218 - AO218 + DI218*1E3/(8.314*(DK218+273.15)) * AR218/DH218 * AQ218) * DH218/(100*CV218) * 1000/(1000 - AP218)</f>
        <v>0</v>
      </c>
      <c r="AO218">
        <v>24.5028792677352</v>
      </c>
      <c r="AP218">
        <v>25.5750212121212</v>
      </c>
      <c r="AQ218">
        <v>-3.85118005698976e-05</v>
      </c>
      <c r="AR218">
        <v>115.893148870308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MAX(0,($B$13+$C$13*DP218)/(1+$D$13*DP218)*DI218/(DK218+273)*$E$13)</f>
        <v>0</v>
      </c>
      <c r="AX218" t="s">
        <v>407</v>
      </c>
      <c r="AY218" t="s">
        <v>407</v>
      </c>
      <c r="AZ218">
        <v>0</v>
      </c>
      <c r="BA218">
        <v>0</v>
      </c>
      <c r="BB218">
        <f>1-AZ218/BA218</f>
        <v>0</v>
      </c>
      <c r="BC218">
        <v>0</v>
      </c>
      <c r="BD218" t="s">
        <v>407</v>
      </c>
      <c r="BE218" t="s">
        <v>407</v>
      </c>
      <c r="BF218">
        <v>0</v>
      </c>
      <c r="BG218">
        <v>0</v>
      </c>
      <c r="BH218">
        <f>1-BF218/BG218</f>
        <v>0</v>
      </c>
      <c r="BI218">
        <v>0.5</v>
      </c>
      <c r="BJ218">
        <f>CS218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407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f>$B$11*DQ218+$C$11*DR218+$F$11*EC218*(1-EF218)</f>
        <v>0</v>
      </c>
      <c r="CS218">
        <f>CR218*CT218</f>
        <v>0</v>
      </c>
      <c r="CT218">
        <f>($B$11*$D$9+$C$11*$D$9+$F$11*((EP218+EH218)/MAX(EP218+EH218+EQ218, 0.1)*$I$9+EQ218/MAX(EP218+EH218+EQ218, 0.1)*$J$9))/($B$11+$C$11+$F$11)</f>
        <v>0</v>
      </c>
      <c r="CU218">
        <f>($B$11*$K$9+$C$11*$K$9+$F$11*((EP218+EH218)/MAX(EP218+EH218+EQ218, 0.1)*$P$9+EQ218/MAX(EP218+EH218+EQ218, 0.1)*$Q$9))/($B$11+$C$11+$F$11)</f>
        <v>0</v>
      </c>
      <c r="CV218">
        <v>2.7</v>
      </c>
      <c r="CW218">
        <v>0.5</v>
      </c>
      <c r="CX218" t="s">
        <v>408</v>
      </c>
      <c r="CY218">
        <v>2</v>
      </c>
      <c r="CZ218" t="b">
        <v>1</v>
      </c>
      <c r="DA218">
        <v>1510792082.1</v>
      </c>
      <c r="DB218">
        <v>332.181111111111</v>
      </c>
      <c r="DC218">
        <v>313.940703703704</v>
      </c>
      <c r="DD218">
        <v>25.5763296296296</v>
      </c>
      <c r="DE218">
        <v>24.5041851851852</v>
      </c>
      <c r="DF218">
        <v>326.212777777778</v>
      </c>
      <c r="DG218">
        <v>25.0251222222222</v>
      </c>
      <c r="DH218">
        <v>500.081074074074</v>
      </c>
      <c r="DI218">
        <v>90.7803777777778</v>
      </c>
      <c r="DJ218">
        <v>0.10003252962963</v>
      </c>
      <c r="DK218">
        <v>27.0699074074074</v>
      </c>
      <c r="DL218">
        <v>27.5009111111111</v>
      </c>
      <c r="DM218">
        <v>999.9</v>
      </c>
      <c r="DN218">
        <v>0</v>
      </c>
      <c r="DO218">
        <v>0</v>
      </c>
      <c r="DP218">
        <v>9995.18703703704</v>
      </c>
      <c r="DQ218">
        <v>0</v>
      </c>
      <c r="DR218">
        <v>7.88846</v>
      </c>
      <c r="DS218">
        <v>18.2403962962963</v>
      </c>
      <c r="DT218">
        <v>340.900074074074</v>
      </c>
      <c r="DU218">
        <v>321.826703703704</v>
      </c>
      <c r="DV218">
        <v>1.0721462962963</v>
      </c>
      <c r="DW218">
        <v>313.940703703704</v>
      </c>
      <c r="DX218">
        <v>24.5041851851852</v>
      </c>
      <c r="DY218">
        <v>2.32182962962963</v>
      </c>
      <c r="DZ218">
        <v>2.22449962962963</v>
      </c>
      <c r="EA218">
        <v>19.8286555555556</v>
      </c>
      <c r="EB218">
        <v>19.1398481481481</v>
      </c>
      <c r="EC218">
        <v>2000.04185185185</v>
      </c>
      <c r="ED218">
        <v>0.980003703703704</v>
      </c>
      <c r="EE218">
        <v>0.0199966296296296</v>
      </c>
      <c r="EF218">
        <v>0</v>
      </c>
      <c r="EG218">
        <v>2.18895925925926</v>
      </c>
      <c r="EH218">
        <v>0</v>
      </c>
      <c r="EI218">
        <v>4829.59259259259</v>
      </c>
      <c r="EJ218">
        <v>17300.5296296296</v>
      </c>
      <c r="EK218">
        <v>40.2057777777778</v>
      </c>
      <c r="EL218">
        <v>40.2335925925926</v>
      </c>
      <c r="EM218">
        <v>39.8516666666667</v>
      </c>
      <c r="EN218">
        <v>38.9164444444444</v>
      </c>
      <c r="EO218">
        <v>39.4487777777778</v>
      </c>
      <c r="EP218">
        <v>1960.05111111111</v>
      </c>
      <c r="EQ218">
        <v>39.99</v>
      </c>
      <c r="ER218">
        <v>0</v>
      </c>
      <c r="ES218">
        <v>1678815692.6</v>
      </c>
      <c r="ET218">
        <v>0</v>
      </c>
      <c r="EU218">
        <v>2.20415769230769</v>
      </c>
      <c r="EV218">
        <v>-0.694348723481586</v>
      </c>
      <c r="EW218">
        <v>41.8099145148941</v>
      </c>
      <c r="EX218">
        <v>4829.35846153846</v>
      </c>
      <c r="EY218">
        <v>15</v>
      </c>
      <c r="EZ218">
        <v>0</v>
      </c>
      <c r="FA218" t="s">
        <v>409</v>
      </c>
      <c r="FB218">
        <v>1510781724.6</v>
      </c>
      <c r="FC218">
        <v>1510781718.6</v>
      </c>
      <c r="FD218">
        <v>0</v>
      </c>
      <c r="FE218">
        <v>0.193</v>
      </c>
      <c r="FF218">
        <v>0.167</v>
      </c>
      <c r="FG218">
        <v>6.707</v>
      </c>
      <c r="FH218">
        <v>0.869</v>
      </c>
      <c r="FI218">
        <v>420</v>
      </c>
      <c r="FJ218">
        <v>32</v>
      </c>
      <c r="FK218">
        <v>0.3</v>
      </c>
      <c r="FL218">
        <v>0.13</v>
      </c>
      <c r="FM218">
        <v>1.07067275</v>
      </c>
      <c r="FN218">
        <v>0.0290743339587211</v>
      </c>
      <c r="FO218">
        <v>0.00298618149774925</v>
      </c>
      <c r="FP218">
        <v>1</v>
      </c>
      <c r="FQ218">
        <v>1</v>
      </c>
      <c r="FR218">
        <v>1</v>
      </c>
      <c r="FS218" t="s">
        <v>410</v>
      </c>
      <c r="FT218">
        <v>2.9727</v>
      </c>
      <c r="FU218">
        <v>2.75387</v>
      </c>
      <c r="FV218">
        <v>0.0707698</v>
      </c>
      <c r="FW218">
        <v>0.0685514</v>
      </c>
      <c r="FX218">
        <v>0.107975</v>
      </c>
      <c r="FY218">
        <v>0.106006</v>
      </c>
      <c r="FZ218">
        <v>36160.4</v>
      </c>
      <c r="GA218">
        <v>39504.5</v>
      </c>
      <c r="GB218">
        <v>35267.7</v>
      </c>
      <c r="GC218">
        <v>38467.5</v>
      </c>
      <c r="GD218">
        <v>44562.1</v>
      </c>
      <c r="GE218">
        <v>49645.6</v>
      </c>
      <c r="GF218">
        <v>55082.4</v>
      </c>
      <c r="GG218">
        <v>61675.1</v>
      </c>
      <c r="GH218">
        <v>1.9844</v>
      </c>
      <c r="GI218">
        <v>1.8179</v>
      </c>
      <c r="GJ218">
        <v>0.122316</v>
      </c>
      <c r="GK218">
        <v>0</v>
      </c>
      <c r="GL218">
        <v>25.4938</v>
      </c>
      <c r="GM218">
        <v>999.9</v>
      </c>
      <c r="GN218">
        <v>52.887</v>
      </c>
      <c r="GO218">
        <v>32.901</v>
      </c>
      <c r="GP218">
        <v>29.2692</v>
      </c>
      <c r="GQ218">
        <v>56.0057</v>
      </c>
      <c r="GR218">
        <v>49.355</v>
      </c>
      <c r="GS218">
        <v>1</v>
      </c>
      <c r="GT218">
        <v>-0.00244665</v>
      </c>
      <c r="GU218">
        <v>0.388216</v>
      </c>
      <c r="GV218">
        <v>20.1141</v>
      </c>
      <c r="GW218">
        <v>5.19737</v>
      </c>
      <c r="GX218">
        <v>12.004</v>
      </c>
      <c r="GY218">
        <v>4.9754</v>
      </c>
      <c r="GZ218">
        <v>3.29345</v>
      </c>
      <c r="HA218">
        <v>9999</v>
      </c>
      <c r="HB218">
        <v>9999</v>
      </c>
      <c r="HC218">
        <v>9999</v>
      </c>
      <c r="HD218">
        <v>999.9</v>
      </c>
      <c r="HE218">
        <v>1.8634</v>
      </c>
      <c r="HF218">
        <v>1.86829</v>
      </c>
      <c r="HG218">
        <v>1.86804</v>
      </c>
      <c r="HH218">
        <v>1.8692</v>
      </c>
      <c r="HI218">
        <v>1.86997</v>
      </c>
      <c r="HJ218">
        <v>1.86606</v>
      </c>
      <c r="HK218">
        <v>1.86708</v>
      </c>
      <c r="HL218">
        <v>1.86844</v>
      </c>
      <c r="HM218">
        <v>5</v>
      </c>
      <c r="HN218">
        <v>0</v>
      </c>
      <c r="HO218">
        <v>0</v>
      </c>
      <c r="HP218">
        <v>0</v>
      </c>
      <c r="HQ218" t="s">
        <v>411</v>
      </c>
      <c r="HR218" t="s">
        <v>412</v>
      </c>
      <c r="HS218" t="s">
        <v>413</v>
      </c>
      <c r="HT218" t="s">
        <v>413</v>
      </c>
      <c r="HU218" t="s">
        <v>413</v>
      </c>
      <c r="HV218" t="s">
        <v>413</v>
      </c>
      <c r="HW218">
        <v>0</v>
      </c>
      <c r="HX218">
        <v>100</v>
      </c>
      <c r="HY218">
        <v>100</v>
      </c>
      <c r="HZ218">
        <v>5.821</v>
      </c>
      <c r="IA218">
        <v>0.5511</v>
      </c>
      <c r="IB218">
        <v>4.00718980108695</v>
      </c>
      <c r="IC218">
        <v>0.0057595372652325</v>
      </c>
      <c r="ID218">
        <v>9.86007892650461e-07</v>
      </c>
      <c r="IE218">
        <v>-6.54605500343952e-10</v>
      </c>
      <c r="IF218">
        <v>-0.00447537401453317</v>
      </c>
      <c r="IG218">
        <v>-0.0225030831772305</v>
      </c>
      <c r="IH218">
        <v>0.00251729176796863</v>
      </c>
      <c r="II218">
        <v>-2.92013266862578e-05</v>
      </c>
      <c r="IJ218">
        <v>-3</v>
      </c>
      <c r="IK218">
        <v>1614</v>
      </c>
      <c r="IL218">
        <v>1</v>
      </c>
      <c r="IM218">
        <v>27</v>
      </c>
      <c r="IN218">
        <v>172.8</v>
      </c>
      <c r="IO218">
        <v>172.8</v>
      </c>
      <c r="IP218">
        <v>0.748291</v>
      </c>
      <c r="IQ218">
        <v>2.63184</v>
      </c>
      <c r="IR218">
        <v>1.54785</v>
      </c>
      <c r="IS218">
        <v>2.30225</v>
      </c>
      <c r="IT218">
        <v>1.34644</v>
      </c>
      <c r="IU218">
        <v>2.46582</v>
      </c>
      <c r="IV218">
        <v>38.1106</v>
      </c>
      <c r="IW218">
        <v>24.1225</v>
      </c>
      <c r="IX218">
        <v>18</v>
      </c>
      <c r="IY218">
        <v>505.576</v>
      </c>
      <c r="IZ218">
        <v>399.67</v>
      </c>
      <c r="JA218">
        <v>24.7579</v>
      </c>
      <c r="JB218">
        <v>27.2082</v>
      </c>
      <c r="JC218">
        <v>29.9999</v>
      </c>
      <c r="JD218">
        <v>27.2475</v>
      </c>
      <c r="JE218">
        <v>27.1996</v>
      </c>
      <c r="JF218">
        <v>14.8216</v>
      </c>
      <c r="JG218">
        <v>25.2912</v>
      </c>
      <c r="JH218">
        <v>100</v>
      </c>
      <c r="JI218">
        <v>24.7665</v>
      </c>
      <c r="JJ218">
        <v>264.799</v>
      </c>
      <c r="JK218">
        <v>24.5383</v>
      </c>
      <c r="JL218">
        <v>102.213</v>
      </c>
      <c r="JM218">
        <v>102.675</v>
      </c>
    </row>
    <row r="219" spans="1:273">
      <c r="A219">
        <v>203</v>
      </c>
      <c r="B219">
        <v>1510792094.6</v>
      </c>
      <c r="C219">
        <v>3374</v>
      </c>
      <c r="D219" t="s">
        <v>818</v>
      </c>
      <c r="E219" t="s">
        <v>819</v>
      </c>
      <c r="F219">
        <v>5</v>
      </c>
      <c r="G219" t="s">
        <v>799</v>
      </c>
      <c r="H219" t="s">
        <v>406</v>
      </c>
      <c r="I219">
        <v>1510792086.81429</v>
      </c>
      <c r="J219">
        <f>(K219)/1000</f>
        <v>0</v>
      </c>
      <c r="K219">
        <f>IF(CZ219, AN219, AH219)</f>
        <v>0</v>
      </c>
      <c r="L219">
        <f>IF(CZ219, AI219, AG219)</f>
        <v>0</v>
      </c>
      <c r="M219">
        <f>DB219 - IF(AU219&gt;1, L219*CV219*100.0/(AW219*DP219), 0)</f>
        <v>0</v>
      </c>
      <c r="N219">
        <f>((T219-J219/2)*M219-L219)/(T219+J219/2)</f>
        <v>0</v>
      </c>
      <c r="O219">
        <f>N219*(DI219+DJ219)/1000.0</f>
        <v>0</v>
      </c>
      <c r="P219">
        <f>(DB219 - IF(AU219&gt;1, L219*CV219*100.0/(AW219*DP219), 0))*(DI219+DJ219)/1000.0</f>
        <v>0</v>
      </c>
      <c r="Q219">
        <f>2.0/((1/S219-1/R219)+SIGN(S219)*SQRT((1/S219-1/R219)*(1/S219-1/R219) + 4*CW219/((CW219+1)*(CW219+1))*(2*1/S219*1/R219-1/R219*1/R219)))</f>
        <v>0</v>
      </c>
      <c r="R219">
        <f>IF(LEFT(CX219,1)&lt;&gt;"0",IF(LEFT(CX219,1)="1",3.0,CY219),$D$5+$E$5*(DP219*DI219/($K$5*1000))+$F$5*(DP219*DI219/($K$5*1000))*MAX(MIN(CV219,$J$5),$I$5)*MAX(MIN(CV219,$J$5),$I$5)+$G$5*MAX(MIN(CV219,$J$5),$I$5)*(DP219*DI219/($K$5*1000))+$H$5*(DP219*DI219/($K$5*1000))*(DP219*DI219/($K$5*1000)))</f>
        <v>0</v>
      </c>
      <c r="S219">
        <f>J219*(1000-(1000*0.61365*exp(17.502*W219/(240.97+W219))/(DI219+DJ219)+DD219)/2)/(1000*0.61365*exp(17.502*W219/(240.97+W219))/(DI219+DJ219)-DD219)</f>
        <v>0</v>
      </c>
      <c r="T219">
        <f>1/((CW219+1)/(Q219/1.6)+1/(R219/1.37)) + CW219/((CW219+1)/(Q219/1.6) + CW219/(R219/1.37))</f>
        <v>0</v>
      </c>
      <c r="U219">
        <f>(CR219*CU219)</f>
        <v>0</v>
      </c>
      <c r="V219">
        <f>(DK219+(U219+2*0.95*5.67E-8*(((DK219+$B$7)+273)^4-(DK219+273)^4)-44100*J219)/(1.84*29.3*R219+8*0.95*5.67E-8*(DK219+273)^3))</f>
        <v>0</v>
      </c>
      <c r="W219">
        <f>($C$7*DL219+$D$7*DM219+$E$7*V219)</f>
        <v>0</v>
      </c>
      <c r="X219">
        <f>0.61365*exp(17.502*W219/(240.97+W219))</f>
        <v>0</v>
      </c>
      <c r="Y219">
        <f>(Z219/AA219*100)</f>
        <v>0</v>
      </c>
      <c r="Z219">
        <f>DD219*(DI219+DJ219)/1000</f>
        <v>0</v>
      </c>
      <c r="AA219">
        <f>0.61365*exp(17.502*DK219/(240.97+DK219))</f>
        <v>0</v>
      </c>
      <c r="AB219">
        <f>(X219-DD219*(DI219+DJ219)/1000)</f>
        <v>0</v>
      </c>
      <c r="AC219">
        <f>(-J219*44100)</f>
        <v>0</v>
      </c>
      <c r="AD219">
        <f>2*29.3*R219*0.92*(DK219-W219)</f>
        <v>0</v>
      </c>
      <c r="AE219">
        <f>2*0.95*5.67E-8*(((DK219+$B$7)+273)^4-(W219+273)^4)</f>
        <v>0</v>
      </c>
      <c r="AF219">
        <f>U219+AE219+AC219+AD219</f>
        <v>0</v>
      </c>
      <c r="AG219">
        <f>DH219*AU219*(DC219-DB219*(1000-AU219*DE219)/(1000-AU219*DD219))/(100*CV219)</f>
        <v>0</v>
      </c>
      <c r="AH219">
        <f>1000*DH219*AU219*(DD219-DE219)/(100*CV219*(1000-AU219*DD219))</f>
        <v>0</v>
      </c>
      <c r="AI219">
        <f>(AJ219 - AK219 - DI219*1E3/(8.314*(DK219+273.15)) * AM219/DH219 * AL219) * DH219/(100*CV219) * (1000 - DE219)/1000</f>
        <v>0</v>
      </c>
      <c r="AJ219">
        <v>289.431082913323</v>
      </c>
      <c r="AK219">
        <v>301.642593939394</v>
      </c>
      <c r="AL219">
        <v>-3.26903341189718</v>
      </c>
      <c r="AM219">
        <v>64.3784820055096</v>
      </c>
      <c r="AN219">
        <f>(AP219 - AO219 + DI219*1E3/(8.314*(DK219+273.15)) * AR219/DH219 * AQ219) * DH219/(100*CV219) * 1000/(1000 - AP219)</f>
        <v>0</v>
      </c>
      <c r="AO219">
        <v>24.5044384791579</v>
      </c>
      <c r="AP219">
        <v>25.5748381818182</v>
      </c>
      <c r="AQ219">
        <v>3.17494968666555e-05</v>
      </c>
      <c r="AR219">
        <v>115.893148870308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MAX(0,($B$13+$C$13*DP219)/(1+$D$13*DP219)*DI219/(DK219+273)*$E$13)</f>
        <v>0</v>
      </c>
      <c r="AX219" t="s">
        <v>407</v>
      </c>
      <c r="AY219" t="s">
        <v>407</v>
      </c>
      <c r="AZ219">
        <v>0</v>
      </c>
      <c r="BA219">
        <v>0</v>
      </c>
      <c r="BB219">
        <f>1-AZ219/BA219</f>
        <v>0</v>
      </c>
      <c r="BC219">
        <v>0</v>
      </c>
      <c r="BD219" t="s">
        <v>407</v>
      </c>
      <c r="BE219" t="s">
        <v>407</v>
      </c>
      <c r="BF219">
        <v>0</v>
      </c>
      <c r="BG219">
        <v>0</v>
      </c>
      <c r="BH219">
        <f>1-BF219/BG219</f>
        <v>0</v>
      </c>
      <c r="BI219">
        <v>0.5</v>
      </c>
      <c r="BJ219">
        <f>CS219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407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f>$B$11*DQ219+$C$11*DR219+$F$11*EC219*(1-EF219)</f>
        <v>0</v>
      </c>
      <c r="CS219">
        <f>CR219*CT219</f>
        <v>0</v>
      </c>
      <c r="CT219">
        <f>($B$11*$D$9+$C$11*$D$9+$F$11*((EP219+EH219)/MAX(EP219+EH219+EQ219, 0.1)*$I$9+EQ219/MAX(EP219+EH219+EQ219, 0.1)*$J$9))/($B$11+$C$11+$F$11)</f>
        <v>0</v>
      </c>
      <c r="CU219">
        <f>($B$11*$K$9+$C$11*$K$9+$F$11*((EP219+EH219)/MAX(EP219+EH219+EQ219, 0.1)*$P$9+EQ219/MAX(EP219+EH219+EQ219, 0.1)*$Q$9))/($B$11+$C$11+$F$11)</f>
        <v>0</v>
      </c>
      <c r="CV219">
        <v>2.7</v>
      </c>
      <c r="CW219">
        <v>0.5</v>
      </c>
      <c r="CX219" t="s">
        <v>408</v>
      </c>
      <c r="CY219">
        <v>2</v>
      </c>
      <c r="CZ219" t="b">
        <v>1</v>
      </c>
      <c r="DA219">
        <v>1510792086.81429</v>
      </c>
      <c r="DB219">
        <v>317.167178571429</v>
      </c>
      <c r="DC219">
        <v>298.670928571429</v>
      </c>
      <c r="DD219">
        <v>25.5757428571429</v>
      </c>
      <c r="DE219">
        <v>24.5038857142857</v>
      </c>
      <c r="DF219">
        <v>311.291107142857</v>
      </c>
      <c r="DG219">
        <v>25.0245678571429</v>
      </c>
      <c r="DH219">
        <v>500.082428571429</v>
      </c>
      <c r="DI219">
        <v>90.7799857142857</v>
      </c>
      <c r="DJ219">
        <v>0.09992415</v>
      </c>
      <c r="DK219">
        <v>27.0691785714286</v>
      </c>
      <c r="DL219">
        <v>27.4980214285714</v>
      </c>
      <c r="DM219">
        <v>999.9</v>
      </c>
      <c r="DN219">
        <v>0</v>
      </c>
      <c r="DO219">
        <v>0</v>
      </c>
      <c r="DP219">
        <v>10013.7257142857</v>
      </c>
      <c r="DQ219">
        <v>0</v>
      </c>
      <c r="DR219">
        <v>7.88846</v>
      </c>
      <c r="DS219">
        <v>18.496125</v>
      </c>
      <c r="DT219">
        <v>325.491857142857</v>
      </c>
      <c r="DU219">
        <v>306.173321428571</v>
      </c>
      <c r="DV219">
        <v>1.07186071428571</v>
      </c>
      <c r="DW219">
        <v>298.670928571429</v>
      </c>
      <c r="DX219">
        <v>24.5038857142857</v>
      </c>
      <c r="DY219">
        <v>2.32176642857143</v>
      </c>
      <c r="DZ219">
        <v>2.22446357142857</v>
      </c>
      <c r="EA219">
        <v>19.8282142857143</v>
      </c>
      <c r="EB219">
        <v>19.1395821428571</v>
      </c>
      <c r="EC219">
        <v>2000.01535714286</v>
      </c>
      <c r="ED219">
        <v>0.980003</v>
      </c>
      <c r="EE219">
        <v>0.019997175</v>
      </c>
      <c r="EF219">
        <v>0</v>
      </c>
      <c r="EG219">
        <v>2.16692142857143</v>
      </c>
      <c r="EH219">
        <v>0</v>
      </c>
      <c r="EI219">
        <v>4832.89107142857</v>
      </c>
      <c r="EJ219">
        <v>17300.3</v>
      </c>
      <c r="EK219">
        <v>40.1671785714286</v>
      </c>
      <c r="EL219">
        <v>40.1984285714286</v>
      </c>
      <c r="EM219">
        <v>39.8123214285714</v>
      </c>
      <c r="EN219">
        <v>38.868</v>
      </c>
      <c r="EO219">
        <v>39.4081785714286</v>
      </c>
      <c r="EP219">
        <v>1960.02285714286</v>
      </c>
      <c r="EQ219">
        <v>39.9928571428571</v>
      </c>
      <c r="ER219">
        <v>0</v>
      </c>
      <c r="ES219">
        <v>1678815698</v>
      </c>
      <c r="ET219">
        <v>0</v>
      </c>
      <c r="EU219">
        <v>2.16018</v>
      </c>
      <c r="EV219">
        <v>0.116500002993981</v>
      </c>
      <c r="EW219">
        <v>46.047692211617</v>
      </c>
      <c r="EX219">
        <v>4833.352</v>
      </c>
      <c r="EY219">
        <v>15</v>
      </c>
      <c r="EZ219">
        <v>0</v>
      </c>
      <c r="FA219" t="s">
        <v>409</v>
      </c>
      <c r="FB219">
        <v>1510781724.6</v>
      </c>
      <c r="FC219">
        <v>1510781718.6</v>
      </c>
      <c r="FD219">
        <v>0</v>
      </c>
      <c r="FE219">
        <v>0.193</v>
      </c>
      <c r="FF219">
        <v>0.167</v>
      </c>
      <c r="FG219">
        <v>6.707</v>
      </c>
      <c r="FH219">
        <v>0.869</v>
      </c>
      <c r="FI219">
        <v>420</v>
      </c>
      <c r="FJ219">
        <v>32</v>
      </c>
      <c r="FK219">
        <v>0.3</v>
      </c>
      <c r="FL219">
        <v>0.13</v>
      </c>
      <c r="FM219">
        <v>1.07137475</v>
      </c>
      <c r="FN219">
        <v>0.00464499061913407</v>
      </c>
      <c r="FO219">
        <v>0.0020414761662826</v>
      </c>
      <c r="FP219">
        <v>1</v>
      </c>
      <c r="FQ219">
        <v>1</v>
      </c>
      <c r="FR219">
        <v>1</v>
      </c>
      <c r="FS219" t="s">
        <v>410</v>
      </c>
      <c r="FT219">
        <v>2.9728</v>
      </c>
      <c r="FU219">
        <v>2.75394</v>
      </c>
      <c r="FV219">
        <v>0.0677074</v>
      </c>
      <c r="FW219">
        <v>0.0651302</v>
      </c>
      <c r="FX219">
        <v>0.107975</v>
      </c>
      <c r="FY219">
        <v>0.106011</v>
      </c>
      <c r="FZ219">
        <v>36279.6</v>
      </c>
      <c r="GA219">
        <v>39649.9</v>
      </c>
      <c r="GB219">
        <v>35267.6</v>
      </c>
      <c r="GC219">
        <v>38467.9</v>
      </c>
      <c r="GD219">
        <v>44561.6</v>
      </c>
      <c r="GE219">
        <v>49645.7</v>
      </c>
      <c r="GF219">
        <v>55081.9</v>
      </c>
      <c r="GG219">
        <v>61675.8</v>
      </c>
      <c r="GH219">
        <v>1.98417</v>
      </c>
      <c r="GI219">
        <v>1.81765</v>
      </c>
      <c r="GJ219">
        <v>0.121802</v>
      </c>
      <c r="GK219">
        <v>0</v>
      </c>
      <c r="GL219">
        <v>25.496</v>
      </c>
      <c r="GM219">
        <v>999.9</v>
      </c>
      <c r="GN219">
        <v>52.912</v>
      </c>
      <c r="GO219">
        <v>32.901</v>
      </c>
      <c r="GP219">
        <v>29.2835</v>
      </c>
      <c r="GQ219">
        <v>55.8657</v>
      </c>
      <c r="GR219">
        <v>48.9704</v>
      </c>
      <c r="GS219">
        <v>1</v>
      </c>
      <c r="GT219">
        <v>-0.00293953</v>
      </c>
      <c r="GU219">
        <v>0.36302</v>
      </c>
      <c r="GV219">
        <v>20.1144</v>
      </c>
      <c r="GW219">
        <v>5.19797</v>
      </c>
      <c r="GX219">
        <v>12.004</v>
      </c>
      <c r="GY219">
        <v>4.97535</v>
      </c>
      <c r="GZ219">
        <v>3.2935</v>
      </c>
      <c r="HA219">
        <v>9999</v>
      </c>
      <c r="HB219">
        <v>9999</v>
      </c>
      <c r="HC219">
        <v>9999</v>
      </c>
      <c r="HD219">
        <v>999.9</v>
      </c>
      <c r="HE219">
        <v>1.8634</v>
      </c>
      <c r="HF219">
        <v>1.86829</v>
      </c>
      <c r="HG219">
        <v>1.86807</v>
      </c>
      <c r="HH219">
        <v>1.8692</v>
      </c>
      <c r="HI219">
        <v>1.86997</v>
      </c>
      <c r="HJ219">
        <v>1.86608</v>
      </c>
      <c r="HK219">
        <v>1.86708</v>
      </c>
      <c r="HL219">
        <v>1.86844</v>
      </c>
      <c r="HM219">
        <v>5</v>
      </c>
      <c r="HN219">
        <v>0</v>
      </c>
      <c r="HO219">
        <v>0</v>
      </c>
      <c r="HP219">
        <v>0</v>
      </c>
      <c r="HQ219" t="s">
        <v>411</v>
      </c>
      <c r="HR219" t="s">
        <v>412</v>
      </c>
      <c r="HS219" t="s">
        <v>413</v>
      </c>
      <c r="HT219" t="s">
        <v>413</v>
      </c>
      <c r="HU219" t="s">
        <v>413</v>
      </c>
      <c r="HV219" t="s">
        <v>413</v>
      </c>
      <c r="HW219">
        <v>0</v>
      </c>
      <c r="HX219">
        <v>100</v>
      </c>
      <c r="HY219">
        <v>100</v>
      </c>
      <c r="HZ219">
        <v>5.723</v>
      </c>
      <c r="IA219">
        <v>0.5511</v>
      </c>
      <c r="IB219">
        <v>4.00718980108695</v>
      </c>
      <c r="IC219">
        <v>0.0057595372652325</v>
      </c>
      <c r="ID219">
        <v>9.86007892650461e-07</v>
      </c>
      <c r="IE219">
        <v>-6.54605500343952e-10</v>
      </c>
      <c r="IF219">
        <v>-0.00447537401453317</v>
      </c>
      <c r="IG219">
        <v>-0.0225030831772305</v>
      </c>
      <c r="IH219">
        <v>0.00251729176796863</v>
      </c>
      <c r="II219">
        <v>-2.92013266862578e-05</v>
      </c>
      <c r="IJ219">
        <v>-3</v>
      </c>
      <c r="IK219">
        <v>1614</v>
      </c>
      <c r="IL219">
        <v>1</v>
      </c>
      <c r="IM219">
        <v>27</v>
      </c>
      <c r="IN219">
        <v>172.8</v>
      </c>
      <c r="IO219">
        <v>172.9</v>
      </c>
      <c r="IP219">
        <v>0.710449</v>
      </c>
      <c r="IQ219">
        <v>2.64038</v>
      </c>
      <c r="IR219">
        <v>1.54785</v>
      </c>
      <c r="IS219">
        <v>2.30225</v>
      </c>
      <c r="IT219">
        <v>1.34644</v>
      </c>
      <c r="IU219">
        <v>2.42432</v>
      </c>
      <c r="IV219">
        <v>38.1106</v>
      </c>
      <c r="IW219">
        <v>24.1313</v>
      </c>
      <c r="IX219">
        <v>18</v>
      </c>
      <c r="IY219">
        <v>505.394</v>
      </c>
      <c r="IZ219">
        <v>399.5</v>
      </c>
      <c r="JA219">
        <v>24.7617</v>
      </c>
      <c r="JB219">
        <v>27.2047</v>
      </c>
      <c r="JC219">
        <v>29.9998</v>
      </c>
      <c r="JD219">
        <v>27.2439</v>
      </c>
      <c r="JE219">
        <v>27.195</v>
      </c>
      <c r="JF219">
        <v>14.1497</v>
      </c>
      <c r="JG219">
        <v>25.2912</v>
      </c>
      <c r="JH219">
        <v>100</v>
      </c>
      <c r="JI219">
        <v>24.7674</v>
      </c>
      <c r="JJ219">
        <v>251.391</v>
      </c>
      <c r="JK219">
        <v>24.5383</v>
      </c>
      <c r="JL219">
        <v>102.213</v>
      </c>
      <c r="JM219">
        <v>102.676</v>
      </c>
    </row>
    <row r="220" spans="1:273">
      <c r="A220">
        <v>204</v>
      </c>
      <c r="B220">
        <v>1510792099.6</v>
      </c>
      <c r="C220">
        <v>3379</v>
      </c>
      <c r="D220" t="s">
        <v>820</v>
      </c>
      <c r="E220" t="s">
        <v>821</v>
      </c>
      <c r="F220">
        <v>5</v>
      </c>
      <c r="G220" t="s">
        <v>799</v>
      </c>
      <c r="H220" t="s">
        <v>406</v>
      </c>
      <c r="I220">
        <v>1510792092.1</v>
      </c>
      <c r="J220">
        <f>(K220)/1000</f>
        <v>0</v>
      </c>
      <c r="K220">
        <f>IF(CZ220, AN220, AH220)</f>
        <v>0</v>
      </c>
      <c r="L220">
        <f>IF(CZ220, AI220, AG220)</f>
        <v>0</v>
      </c>
      <c r="M220">
        <f>DB220 - IF(AU220&gt;1, L220*CV220*100.0/(AW220*DP220), 0)</f>
        <v>0</v>
      </c>
      <c r="N220">
        <f>((T220-J220/2)*M220-L220)/(T220+J220/2)</f>
        <v>0</v>
      </c>
      <c r="O220">
        <f>N220*(DI220+DJ220)/1000.0</f>
        <v>0</v>
      </c>
      <c r="P220">
        <f>(DB220 - IF(AU220&gt;1, L220*CV220*100.0/(AW220*DP220), 0))*(DI220+DJ220)/1000.0</f>
        <v>0</v>
      </c>
      <c r="Q220">
        <f>2.0/((1/S220-1/R220)+SIGN(S220)*SQRT((1/S220-1/R220)*(1/S220-1/R220) + 4*CW220/((CW220+1)*(CW220+1))*(2*1/S220*1/R220-1/R220*1/R220)))</f>
        <v>0</v>
      </c>
      <c r="R220">
        <f>IF(LEFT(CX220,1)&lt;&gt;"0",IF(LEFT(CX220,1)="1",3.0,CY220),$D$5+$E$5*(DP220*DI220/($K$5*1000))+$F$5*(DP220*DI220/($K$5*1000))*MAX(MIN(CV220,$J$5),$I$5)*MAX(MIN(CV220,$J$5),$I$5)+$G$5*MAX(MIN(CV220,$J$5),$I$5)*(DP220*DI220/($K$5*1000))+$H$5*(DP220*DI220/($K$5*1000))*(DP220*DI220/($K$5*1000)))</f>
        <v>0</v>
      </c>
      <c r="S220">
        <f>J220*(1000-(1000*0.61365*exp(17.502*W220/(240.97+W220))/(DI220+DJ220)+DD220)/2)/(1000*0.61365*exp(17.502*W220/(240.97+W220))/(DI220+DJ220)-DD220)</f>
        <v>0</v>
      </c>
      <c r="T220">
        <f>1/((CW220+1)/(Q220/1.6)+1/(R220/1.37)) + CW220/((CW220+1)/(Q220/1.6) + CW220/(R220/1.37))</f>
        <v>0</v>
      </c>
      <c r="U220">
        <f>(CR220*CU220)</f>
        <v>0</v>
      </c>
      <c r="V220">
        <f>(DK220+(U220+2*0.95*5.67E-8*(((DK220+$B$7)+273)^4-(DK220+273)^4)-44100*J220)/(1.84*29.3*R220+8*0.95*5.67E-8*(DK220+273)^3))</f>
        <v>0</v>
      </c>
      <c r="W220">
        <f>($C$7*DL220+$D$7*DM220+$E$7*V220)</f>
        <v>0</v>
      </c>
      <c r="X220">
        <f>0.61365*exp(17.502*W220/(240.97+W220))</f>
        <v>0</v>
      </c>
      <c r="Y220">
        <f>(Z220/AA220*100)</f>
        <v>0</v>
      </c>
      <c r="Z220">
        <f>DD220*(DI220+DJ220)/1000</f>
        <v>0</v>
      </c>
      <c r="AA220">
        <f>0.61365*exp(17.502*DK220/(240.97+DK220))</f>
        <v>0</v>
      </c>
      <c r="AB220">
        <f>(X220-DD220*(DI220+DJ220)/1000)</f>
        <v>0</v>
      </c>
      <c r="AC220">
        <f>(-J220*44100)</f>
        <v>0</v>
      </c>
      <c r="AD220">
        <f>2*29.3*R220*0.92*(DK220-W220)</f>
        <v>0</v>
      </c>
      <c r="AE220">
        <f>2*0.95*5.67E-8*(((DK220+$B$7)+273)^4-(W220+273)^4)</f>
        <v>0</v>
      </c>
      <c r="AF220">
        <f>U220+AE220+AC220+AD220</f>
        <v>0</v>
      </c>
      <c r="AG220">
        <f>DH220*AU220*(DC220-DB220*(1000-AU220*DE220)/(1000-AU220*DD220))/(100*CV220)</f>
        <v>0</v>
      </c>
      <c r="AH220">
        <f>1000*DH220*AU220*(DD220-DE220)/(100*CV220*(1000-AU220*DD220))</f>
        <v>0</v>
      </c>
      <c r="AI220">
        <f>(AJ220 - AK220 - DI220*1E3/(8.314*(DK220+273.15)) * AM220/DH220 * AL220) * DH220/(100*CV220) * (1000 - DE220)/1000</f>
        <v>0</v>
      </c>
      <c r="AJ220">
        <v>271.366329125982</v>
      </c>
      <c r="AK220">
        <v>284.519890909091</v>
      </c>
      <c r="AL220">
        <v>-3.43173369130132</v>
      </c>
      <c r="AM220">
        <v>64.3784820055096</v>
      </c>
      <c r="AN220">
        <f>(AP220 - AO220 + DI220*1E3/(8.314*(DK220+273.15)) * AR220/DH220 * AQ220) * DH220/(100*CV220) * 1000/(1000 - AP220)</f>
        <v>0</v>
      </c>
      <c r="AO220">
        <v>24.5012999870164</v>
      </c>
      <c r="AP220">
        <v>25.5744236363636</v>
      </c>
      <c r="AQ220">
        <v>9.62919021564718e-06</v>
      </c>
      <c r="AR220">
        <v>115.893148870308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MAX(0,($B$13+$C$13*DP220)/(1+$D$13*DP220)*DI220/(DK220+273)*$E$13)</f>
        <v>0</v>
      </c>
      <c r="AX220" t="s">
        <v>407</v>
      </c>
      <c r="AY220" t="s">
        <v>407</v>
      </c>
      <c r="AZ220">
        <v>0</v>
      </c>
      <c r="BA220">
        <v>0</v>
      </c>
      <c r="BB220">
        <f>1-AZ220/BA220</f>
        <v>0</v>
      </c>
      <c r="BC220">
        <v>0</v>
      </c>
      <c r="BD220" t="s">
        <v>407</v>
      </c>
      <c r="BE220" t="s">
        <v>407</v>
      </c>
      <c r="BF220">
        <v>0</v>
      </c>
      <c r="BG220">
        <v>0</v>
      </c>
      <c r="BH220">
        <f>1-BF220/BG220</f>
        <v>0</v>
      </c>
      <c r="BI220">
        <v>0.5</v>
      </c>
      <c r="BJ220">
        <f>CS220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407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f>$B$11*DQ220+$C$11*DR220+$F$11*EC220*(1-EF220)</f>
        <v>0</v>
      </c>
      <c r="CS220">
        <f>CR220*CT220</f>
        <v>0</v>
      </c>
      <c r="CT220">
        <f>($B$11*$D$9+$C$11*$D$9+$F$11*((EP220+EH220)/MAX(EP220+EH220+EQ220, 0.1)*$I$9+EQ220/MAX(EP220+EH220+EQ220, 0.1)*$J$9))/($B$11+$C$11+$F$11)</f>
        <v>0</v>
      </c>
      <c r="CU220">
        <f>($B$11*$K$9+$C$11*$K$9+$F$11*((EP220+EH220)/MAX(EP220+EH220+EQ220, 0.1)*$P$9+EQ220/MAX(EP220+EH220+EQ220, 0.1)*$Q$9))/($B$11+$C$11+$F$11)</f>
        <v>0</v>
      </c>
      <c r="CV220">
        <v>2.7</v>
      </c>
      <c r="CW220">
        <v>0.5</v>
      </c>
      <c r="CX220" t="s">
        <v>408</v>
      </c>
      <c r="CY220">
        <v>2</v>
      </c>
      <c r="CZ220" t="b">
        <v>1</v>
      </c>
      <c r="DA220">
        <v>1510792092.1</v>
      </c>
      <c r="DB220">
        <v>300.147888888889</v>
      </c>
      <c r="DC220">
        <v>281.160074074074</v>
      </c>
      <c r="DD220">
        <v>25.5747444444444</v>
      </c>
      <c r="DE220">
        <v>24.503237037037</v>
      </c>
      <c r="DF220">
        <v>294.376333333333</v>
      </c>
      <c r="DG220">
        <v>25.0236185185185</v>
      </c>
      <c r="DH220">
        <v>500.092851851852</v>
      </c>
      <c r="DI220">
        <v>90.7796259259259</v>
      </c>
      <c r="DJ220">
        <v>0.10004502962963</v>
      </c>
      <c r="DK220">
        <v>27.0672444444444</v>
      </c>
      <c r="DL220">
        <v>27.4930074074074</v>
      </c>
      <c r="DM220">
        <v>999.9</v>
      </c>
      <c r="DN220">
        <v>0</v>
      </c>
      <c r="DO220">
        <v>0</v>
      </c>
      <c r="DP220">
        <v>10004.9459259259</v>
      </c>
      <c r="DQ220">
        <v>0</v>
      </c>
      <c r="DR220">
        <v>7.88846</v>
      </c>
      <c r="DS220">
        <v>18.9877037037037</v>
      </c>
      <c r="DT220">
        <v>308.025592592593</v>
      </c>
      <c r="DU220">
        <v>288.222481481481</v>
      </c>
      <c r="DV220">
        <v>1.07151</v>
      </c>
      <c r="DW220">
        <v>281.160074074074</v>
      </c>
      <c r="DX220">
        <v>24.503237037037</v>
      </c>
      <c r="DY220">
        <v>2.32166703703704</v>
      </c>
      <c r="DZ220">
        <v>2.22439592592593</v>
      </c>
      <c r="EA220">
        <v>19.8275148148148</v>
      </c>
      <c r="EB220">
        <v>19.1390888888889</v>
      </c>
      <c r="EC220">
        <v>1999.98814814815</v>
      </c>
      <c r="ED220">
        <v>0.980002074074074</v>
      </c>
      <c r="EE220">
        <v>0.0199978925925926</v>
      </c>
      <c r="EF220">
        <v>0</v>
      </c>
      <c r="EG220">
        <v>2.18092962962963</v>
      </c>
      <c r="EH220">
        <v>0</v>
      </c>
      <c r="EI220">
        <v>4837.1137037037</v>
      </c>
      <c r="EJ220">
        <v>17300.0592592593</v>
      </c>
      <c r="EK220">
        <v>40.1224444444444</v>
      </c>
      <c r="EL220">
        <v>40.1548518518519</v>
      </c>
      <c r="EM220">
        <v>39.7683333333333</v>
      </c>
      <c r="EN220">
        <v>38.8145925925926</v>
      </c>
      <c r="EO220">
        <v>39.3654444444444</v>
      </c>
      <c r="EP220">
        <v>1959.99259259259</v>
      </c>
      <c r="EQ220">
        <v>39.9962962962963</v>
      </c>
      <c r="ER220">
        <v>0</v>
      </c>
      <c r="ES220">
        <v>1678815702.8</v>
      </c>
      <c r="ET220">
        <v>0</v>
      </c>
      <c r="EU220">
        <v>2.187284</v>
      </c>
      <c r="EV220">
        <v>-0.0867769107396055</v>
      </c>
      <c r="EW220">
        <v>50.8000000544738</v>
      </c>
      <c r="EX220">
        <v>4837.3388</v>
      </c>
      <c r="EY220">
        <v>15</v>
      </c>
      <c r="EZ220">
        <v>0</v>
      </c>
      <c r="FA220" t="s">
        <v>409</v>
      </c>
      <c r="FB220">
        <v>1510781724.6</v>
      </c>
      <c r="FC220">
        <v>1510781718.6</v>
      </c>
      <c r="FD220">
        <v>0</v>
      </c>
      <c r="FE220">
        <v>0.193</v>
      </c>
      <c r="FF220">
        <v>0.167</v>
      </c>
      <c r="FG220">
        <v>6.707</v>
      </c>
      <c r="FH220">
        <v>0.869</v>
      </c>
      <c r="FI220">
        <v>420</v>
      </c>
      <c r="FJ220">
        <v>32</v>
      </c>
      <c r="FK220">
        <v>0.3</v>
      </c>
      <c r="FL220">
        <v>0.13</v>
      </c>
      <c r="FM220">
        <v>1.071626</v>
      </c>
      <c r="FN220">
        <v>-0.00994221388367767</v>
      </c>
      <c r="FO220">
        <v>0.00179039353215988</v>
      </c>
      <c r="FP220">
        <v>1</v>
      </c>
      <c r="FQ220">
        <v>1</v>
      </c>
      <c r="FR220">
        <v>1</v>
      </c>
      <c r="FS220" t="s">
        <v>410</v>
      </c>
      <c r="FT220">
        <v>2.97307</v>
      </c>
      <c r="FU220">
        <v>2.75386</v>
      </c>
      <c r="FV220">
        <v>0.0644429</v>
      </c>
      <c r="FW220">
        <v>0.0618908</v>
      </c>
      <c r="FX220">
        <v>0.107981</v>
      </c>
      <c r="FY220">
        <v>0.106003</v>
      </c>
      <c r="FZ220">
        <v>36406.6</v>
      </c>
      <c r="GA220">
        <v>39787.4</v>
      </c>
      <c r="GB220">
        <v>35267.7</v>
      </c>
      <c r="GC220">
        <v>38468</v>
      </c>
      <c r="GD220">
        <v>44561.6</v>
      </c>
      <c r="GE220">
        <v>49645.8</v>
      </c>
      <c r="GF220">
        <v>55082.4</v>
      </c>
      <c r="GG220">
        <v>61675.5</v>
      </c>
      <c r="GH220">
        <v>1.9842</v>
      </c>
      <c r="GI220">
        <v>1.81767</v>
      </c>
      <c r="GJ220">
        <v>0.121951</v>
      </c>
      <c r="GK220">
        <v>0</v>
      </c>
      <c r="GL220">
        <v>25.4954</v>
      </c>
      <c r="GM220">
        <v>999.9</v>
      </c>
      <c r="GN220">
        <v>52.887</v>
      </c>
      <c r="GO220">
        <v>32.921</v>
      </c>
      <c r="GP220">
        <v>29.3001</v>
      </c>
      <c r="GQ220">
        <v>55.7557</v>
      </c>
      <c r="GR220">
        <v>48.73</v>
      </c>
      <c r="GS220">
        <v>1</v>
      </c>
      <c r="GT220">
        <v>-0.0030564</v>
      </c>
      <c r="GU220">
        <v>0.321446</v>
      </c>
      <c r="GV220">
        <v>20.1144</v>
      </c>
      <c r="GW220">
        <v>5.19767</v>
      </c>
      <c r="GX220">
        <v>12.004</v>
      </c>
      <c r="GY220">
        <v>4.9754</v>
      </c>
      <c r="GZ220">
        <v>3.29348</v>
      </c>
      <c r="HA220">
        <v>9999</v>
      </c>
      <c r="HB220">
        <v>9999</v>
      </c>
      <c r="HC220">
        <v>9999</v>
      </c>
      <c r="HD220">
        <v>999.9</v>
      </c>
      <c r="HE220">
        <v>1.8634</v>
      </c>
      <c r="HF220">
        <v>1.86829</v>
      </c>
      <c r="HG220">
        <v>1.8681</v>
      </c>
      <c r="HH220">
        <v>1.8692</v>
      </c>
      <c r="HI220">
        <v>1.86996</v>
      </c>
      <c r="HJ220">
        <v>1.86609</v>
      </c>
      <c r="HK220">
        <v>1.8671</v>
      </c>
      <c r="HL220">
        <v>1.86844</v>
      </c>
      <c r="HM220">
        <v>5</v>
      </c>
      <c r="HN220">
        <v>0</v>
      </c>
      <c r="HO220">
        <v>0</v>
      </c>
      <c r="HP220">
        <v>0</v>
      </c>
      <c r="HQ220" t="s">
        <v>411</v>
      </c>
      <c r="HR220" t="s">
        <v>412</v>
      </c>
      <c r="HS220" t="s">
        <v>413</v>
      </c>
      <c r="HT220" t="s">
        <v>413</v>
      </c>
      <c r="HU220" t="s">
        <v>413</v>
      </c>
      <c r="HV220" t="s">
        <v>413</v>
      </c>
      <c r="HW220">
        <v>0</v>
      </c>
      <c r="HX220">
        <v>100</v>
      </c>
      <c r="HY220">
        <v>100</v>
      </c>
      <c r="HZ220">
        <v>5.622</v>
      </c>
      <c r="IA220">
        <v>0.5511</v>
      </c>
      <c r="IB220">
        <v>4.00718980108695</v>
      </c>
      <c r="IC220">
        <v>0.0057595372652325</v>
      </c>
      <c r="ID220">
        <v>9.86007892650461e-07</v>
      </c>
      <c r="IE220">
        <v>-6.54605500343952e-10</v>
      </c>
      <c r="IF220">
        <v>-0.00447537401453317</v>
      </c>
      <c r="IG220">
        <v>-0.0225030831772305</v>
      </c>
      <c r="IH220">
        <v>0.00251729176796863</v>
      </c>
      <c r="II220">
        <v>-2.92013266862578e-05</v>
      </c>
      <c r="IJ220">
        <v>-3</v>
      </c>
      <c r="IK220">
        <v>1614</v>
      </c>
      <c r="IL220">
        <v>1</v>
      </c>
      <c r="IM220">
        <v>27</v>
      </c>
      <c r="IN220">
        <v>172.9</v>
      </c>
      <c r="IO220">
        <v>173</v>
      </c>
      <c r="IP220">
        <v>0.678711</v>
      </c>
      <c r="IQ220">
        <v>2.65137</v>
      </c>
      <c r="IR220">
        <v>1.54785</v>
      </c>
      <c r="IS220">
        <v>2.30225</v>
      </c>
      <c r="IT220">
        <v>1.34644</v>
      </c>
      <c r="IU220">
        <v>2.28516</v>
      </c>
      <c r="IV220">
        <v>38.1106</v>
      </c>
      <c r="IW220">
        <v>24.1225</v>
      </c>
      <c r="IX220">
        <v>18</v>
      </c>
      <c r="IY220">
        <v>505.37</v>
      </c>
      <c r="IZ220">
        <v>399.486</v>
      </c>
      <c r="JA220">
        <v>24.7662</v>
      </c>
      <c r="JB220">
        <v>27.2014</v>
      </c>
      <c r="JC220">
        <v>29.9999</v>
      </c>
      <c r="JD220">
        <v>27.2394</v>
      </c>
      <c r="JE220">
        <v>27.191</v>
      </c>
      <c r="JF220">
        <v>13.4205</v>
      </c>
      <c r="JG220">
        <v>25.2912</v>
      </c>
      <c r="JH220">
        <v>100</v>
      </c>
      <c r="JI220">
        <v>24.7753</v>
      </c>
      <c r="JJ220">
        <v>231.288</v>
      </c>
      <c r="JK220">
        <v>24.5383</v>
      </c>
      <c r="JL220">
        <v>102.213</v>
      </c>
      <c r="JM220">
        <v>102.676</v>
      </c>
    </row>
    <row r="221" spans="1:273">
      <c r="A221">
        <v>205</v>
      </c>
      <c r="B221">
        <v>1510792104.6</v>
      </c>
      <c r="C221">
        <v>3384</v>
      </c>
      <c r="D221" t="s">
        <v>822</v>
      </c>
      <c r="E221" t="s">
        <v>823</v>
      </c>
      <c r="F221">
        <v>5</v>
      </c>
      <c r="G221" t="s">
        <v>799</v>
      </c>
      <c r="H221" t="s">
        <v>406</v>
      </c>
      <c r="I221">
        <v>1510792096.81429</v>
      </c>
      <c r="J221">
        <f>(K221)/1000</f>
        <v>0</v>
      </c>
      <c r="K221">
        <f>IF(CZ221, AN221, AH221)</f>
        <v>0</v>
      </c>
      <c r="L221">
        <f>IF(CZ221, AI221, AG221)</f>
        <v>0</v>
      </c>
      <c r="M221">
        <f>DB221 - IF(AU221&gt;1, L221*CV221*100.0/(AW221*DP221), 0)</f>
        <v>0</v>
      </c>
      <c r="N221">
        <f>((T221-J221/2)*M221-L221)/(T221+J221/2)</f>
        <v>0</v>
      </c>
      <c r="O221">
        <f>N221*(DI221+DJ221)/1000.0</f>
        <v>0</v>
      </c>
      <c r="P221">
        <f>(DB221 - IF(AU221&gt;1, L221*CV221*100.0/(AW221*DP221), 0))*(DI221+DJ221)/1000.0</f>
        <v>0</v>
      </c>
      <c r="Q221">
        <f>2.0/((1/S221-1/R221)+SIGN(S221)*SQRT((1/S221-1/R221)*(1/S221-1/R221) + 4*CW221/((CW221+1)*(CW221+1))*(2*1/S221*1/R221-1/R221*1/R221)))</f>
        <v>0</v>
      </c>
      <c r="R221">
        <f>IF(LEFT(CX221,1)&lt;&gt;"0",IF(LEFT(CX221,1)="1",3.0,CY221),$D$5+$E$5*(DP221*DI221/($K$5*1000))+$F$5*(DP221*DI221/($K$5*1000))*MAX(MIN(CV221,$J$5),$I$5)*MAX(MIN(CV221,$J$5),$I$5)+$G$5*MAX(MIN(CV221,$J$5),$I$5)*(DP221*DI221/($K$5*1000))+$H$5*(DP221*DI221/($K$5*1000))*(DP221*DI221/($K$5*1000)))</f>
        <v>0</v>
      </c>
      <c r="S221">
        <f>J221*(1000-(1000*0.61365*exp(17.502*W221/(240.97+W221))/(DI221+DJ221)+DD221)/2)/(1000*0.61365*exp(17.502*W221/(240.97+W221))/(DI221+DJ221)-DD221)</f>
        <v>0</v>
      </c>
      <c r="T221">
        <f>1/((CW221+1)/(Q221/1.6)+1/(R221/1.37)) + CW221/((CW221+1)/(Q221/1.6) + CW221/(R221/1.37))</f>
        <v>0</v>
      </c>
      <c r="U221">
        <f>(CR221*CU221)</f>
        <v>0</v>
      </c>
      <c r="V221">
        <f>(DK221+(U221+2*0.95*5.67E-8*(((DK221+$B$7)+273)^4-(DK221+273)^4)-44100*J221)/(1.84*29.3*R221+8*0.95*5.67E-8*(DK221+273)^3))</f>
        <v>0</v>
      </c>
      <c r="W221">
        <f>($C$7*DL221+$D$7*DM221+$E$7*V221)</f>
        <v>0</v>
      </c>
      <c r="X221">
        <f>0.61365*exp(17.502*W221/(240.97+W221))</f>
        <v>0</v>
      </c>
      <c r="Y221">
        <f>(Z221/AA221*100)</f>
        <v>0</v>
      </c>
      <c r="Z221">
        <f>DD221*(DI221+DJ221)/1000</f>
        <v>0</v>
      </c>
      <c r="AA221">
        <f>0.61365*exp(17.502*DK221/(240.97+DK221))</f>
        <v>0</v>
      </c>
      <c r="AB221">
        <f>(X221-DD221*(DI221+DJ221)/1000)</f>
        <v>0</v>
      </c>
      <c r="AC221">
        <f>(-J221*44100)</f>
        <v>0</v>
      </c>
      <c r="AD221">
        <f>2*29.3*R221*0.92*(DK221-W221)</f>
        <v>0</v>
      </c>
      <c r="AE221">
        <f>2*0.95*5.67E-8*(((DK221+$B$7)+273)^4-(W221+273)^4)</f>
        <v>0</v>
      </c>
      <c r="AF221">
        <f>U221+AE221+AC221+AD221</f>
        <v>0</v>
      </c>
      <c r="AG221">
        <f>DH221*AU221*(DC221-DB221*(1000-AU221*DE221)/(1000-AU221*DD221))/(100*CV221)</f>
        <v>0</v>
      </c>
      <c r="AH221">
        <f>1000*DH221*AU221*(DD221-DE221)/(100*CV221*(1000-AU221*DD221))</f>
        <v>0</v>
      </c>
      <c r="AI221">
        <f>(AJ221 - AK221 - DI221*1E3/(8.314*(DK221+273.15)) * AM221/DH221 * AL221) * DH221/(100*CV221) * (1000 - DE221)/1000</f>
        <v>0</v>
      </c>
      <c r="AJ221">
        <v>255.139232027036</v>
      </c>
      <c r="AK221">
        <v>268.003121212121</v>
      </c>
      <c r="AL221">
        <v>-3.30384639747367</v>
      </c>
      <c r="AM221">
        <v>64.3784820055096</v>
      </c>
      <c r="AN221">
        <f>(AP221 - AO221 + DI221*1E3/(8.314*(DK221+273.15)) * AR221/DH221 * AQ221) * DH221/(100*CV221) * 1000/(1000 - AP221)</f>
        <v>0</v>
      </c>
      <c r="AO221">
        <v>24.502341834898</v>
      </c>
      <c r="AP221">
        <v>25.5785363636364</v>
      </c>
      <c r="AQ221">
        <v>2.79259055218158e-05</v>
      </c>
      <c r="AR221">
        <v>115.893148870308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MAX(0,($B$13+$C$13*DP221)/(1+$D$13*DP221)*DI221/(DK221+273)*$E$13)</f>
        <v>0</v>
      </c>
      <c r="AX221" t="s">
        <v>407</v>
      </c>
      <c r="AY221" t="s">
        <v>407</v>
      </c>
      <c r="AZ221">
        <v>0</v>
      </c>
      <c r="BA221">
        <v>0</v>
      </c>
      <c r="BB221">
        <f>1-AZ221/BA221</f>
        <v>0</v>
      </c>
      <c r="BC221">
        <v>0</v>
      </c>
      <c r="BD221" t="s">
        <v>407</v>
      </c>
      <c r="BE221" t="s">
        <v>407</v>
      </c>
      <c r="BF221">
        <v>0</v>
      </c>
      <c r="BG221">
        <v>0</v>
      </c>
      <c r="BH221">
        <f>1-BF221/BG221</f>
        <v>0</v>
      </c>
      <c r="BI221">
        <v>0.5</v>
      </c>
      <c r="BJ221">
        <f>CS221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407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f>$B$11*DQ221+$C$11*DR221+$F$11*EC221*(1-EF221)</f>
        <v>0</v>
      </c>
      <c r="CS221">
        <f>CR221*CT221</f>
        <v>0</v>
      </c>
      <c r="CT221">
        <f>($B$11*$D$9+$C$11*$D$9+$F$11*((EP221+EH221)/MAX(EP221+EH221+EQ221, 0.1)*$I$9+EQ221/MAX(EP221+EH221+EQ221, 0.1)*$J$9))/($B$11+$C$11+$F$11)</f>
        <v>0</v>
      </c>
      <c r="CU221">
        <f>($B$11*$K$9+$C$11*$K$9+$F$11*((EP221+EH221)/MAX(EP221+EH221+EQ221, 0.1)*$P$9+EQ221/MAX(EP221+EH221+EQ221, 0.1)*$Q$9))/($B$11+$C$11+$F$11)</f>
        <v>0</v>
      </c>
      <c r="CV221">
        <v>2.7</v>
      </c>
      <c r="CW221">
        <v>0.5</v>
      </c>
      <c r="CX221" t="s">
        <v>408</v>
      </c>
      <c r="CY221">
        <v>2</v>
      </c>
      <c r="CZ221" t="b">
        <v>1</v>
      </c>
      <c r="DA221">
        <v>1510792096.81429</v>
      </c>
      <c r="DB221">
        <v>284.869428571429</v>
      </c>
      <c r="DC221">
        <v>265.614285714286</v>
      </c>
      <c r="DD221">
        <v>25.5747</v>
      </c>
      <c r="DE221">
        <v>24.5028607142857</v>
      </c>
      <c r="DF221">
        <v>279.1915</v>
      </c>
      <c r="DG221">
        <v>25.0235678571429</v>
      </c>
      <c r="DH221">
        <v>500.089392857143</v>
      </c>
      <c r="DI221">
        <v>90.7801178571429</v>
      </c>
      <c r="DJ221">
        <v>0.0999695821428571</v>
      </c>
      <c r="DK221">
        <v>27.0648</v>
      </c>
      <c r="DL221">
        <v>27.490225</v>
      </c>
      <c r="DM221">
        <v>999.9</v>
      </c>
      <c r="DN221">
        <v>0</v>
      </c>
      <c r="DO221">
        <v>0</v>
      </c>
      <c r="DP221">
        <v>10011.2414285714</v>
      </c>
      <c r="DQ221">
        <v>0</v>
      </c>
      <c r="DR221">
        <v>7.89156285714286</v>
      </c>
      <c r="DS221">
        <v>19.2550392857143</v>
      </c>
      <c r="DT221">
        <v>292.346071428571</v>
      </c>
      <c r="DU221">
        <v>272.286142857143</v>
      </c>
      <c r="DV221">
        <v>1.07184857142857</v>
      </c>
      <c r="DW221">
        <v>265.614285714286</v>
      </c>
      <c r="DX221">
        <v>24.5028607142857</v>
      </c>
      <c r="DY221">
        <v>2.32167464285714</v>
      </c>
      <c r="DZ221">
        <v>2.22437357142857</v>
      </c>
      <c r="EA221">
        <v>19.8275678571429</v>
      </c>
      <c r="EB221">
        <v>19.1389285714286</v>
      </c>
      <c r="EC221">
        <v>1999.97892857143</v>
      </c>
      <c r="ED221">
        <v>0.980001428571429</v>
      </c>
      <c r="EE221">
        <v>0.0199983928571429</v>
      </c>
      <c r="EF221">
        <v>0</v>
      </c>
      <c r="EG221">
        <v>2.18021071428571</v>
      </c>
      <c r="EH221">
        <v>0</v>
      </c>
      <c r="EI221">
        <v>4841.19892857143</v>
      </c>
      <c r="EJ221">
        <v>17299.9892857143</v>
      </c>
      <c r="EK221">
        <v>40.0735</v>
      </c>
      <c r="EL221">
        <v>40.1203214285714</v>
      </c>
      <c r="EM221">
        <v>39.7297142857143</v>
      </c>
      <c r="EN221">
        <v>38.7653214285714</v>
      </c>
      <c r="EO221">
        <v>39.3300357142857</v>
      </c>
      <c r="EP221">
        <v>1959.98071428571</v>
      </c>
      <c r="EQ221">
        <v>39.9992857142857</v>
      </c>
      <c r="ER221">
        <v>0</v>
      </c>
      <c r="ES221">
        <v>1678815707.6</v>
      </c>
      <c r="ET221">
        <v>0</v>
      </c>
      <c r="EU221">
        <v>2.197504</v>
      </c>
      <c r="EV221">
        <v>-0.144907684535579</v>
      </c>
      <c r="EW221">
        <v>56.8076923521588</v>
      </c>
      <c r="EX221">
        <v>4841.4704</v>
      </c>
      <c r="EY221">
        <v>15</v>
      </c>
      <c r="EZ221">
        <v>0</v>
      </c>
      <c r="FA221" t="s">
        <v>409</v>
      </c>
      <c r="FB221">
        <v>1510781724.6</v>
      </c>
      <c r="FC221">
        <v>1510781718.6</v>
      </c>
      <c r="FD221">
        <v>0</v>
      </c>
      <c r="FE221">
        <v>0.193</v>
      </c>
      <c r="FF221">
        <v>0.167</v>
      </c>
      <c r="FG221">
        <v>6.707</v>
      </c>
      <c r="FH221">
        <v>0.869</v>
      </c>
      <c r="FI221">
        <v>420</v>
      </c>
      <c r="FJ221">
        <v>32</v>
      </c>
      <c r="FK221">
        <v>0.3</v>
      </c>
      <c r="FL221">
        <v>0.13</v>
      </c>
      <c r="FM221">
        <v>1.07216925</v>
      </c>
      <c r="FN221">
        <v>0.00154052532833025</v>
      </c>
      <c r="FO221">
        <v>0.00215627849256536</v>
      </c>
      <c r="FP221">
        <v>1</v>
      </c>
      <c r="FQ221">
        <v>1</v>
      </c>
      <c r="FR221">
        <v>1</v>
      </c>
      <c r="FS221" t="s">
        <v>410</v>
      </c>
      <c r="FT221">
        <v>2.97299</v>
      </c>
      <c r="FU221">
        <v>2.75409</v>
      </c>
      <c r="FV221">
        <v>0.0612028</v>
      </c>
      <c r="FW221">
        <v>0.0583547</v>
      </c>
      <c r="FX221">
        <v>0.107992</v>
      </c>
      <c r="FY221">
        <v>0.106009</v>
      </c>
      <c r="FZ221">
        <v>36532.8</v>
      </c>
      <c r="GA221">
        <v>39937.7</v>
      </c>
      <c r="GB221">
        <v>35267.8</v>
      </c>
      <c r="GC221">
        <v>38468.3</v>
      </c>
      <c r="GD221">
        <v>44561</v>
      </c>
      <c r="GE221">
        <v>49646.1</v>
      </c>
      <c r="GF221">
        <v>55082.5</v>
      </c>
      <c r="GG221">
        <v>61676.3</v>
      </c>
      <c r="GH221">
        <v>1.98442</v>
      </c>
      <c r="GI221">
        <v>1.81787</v>
      </c>
      <c r="GJ221">
        <v>0.122122</v>
      </c>
      <c r="GK221">
        <v>0</v>
      </c>
      <c r="GL221">
        <v>25.4928</v>
      </c>
      <c r="GM221">
        <v>999.9</v>
      </c>
      <c r="GN221">
        <v>52.912</v>
      </c>
      <c r="GO221">
        <v>32.921</v>
      </c>
      <c r="GP221">
        <v>29.315</v>
      </c>
      <c r="GQ221">
        <v>55.4657</v>
      </c>
      <c r="GR221">
        <v>48.9583</v>
      </c>
      <c r="GS221">
        <v>1</v>
      </c>
      <c r="GT221">
        <v>-0.00341717</v>
      </c>
      <c r="GU221">
        <v>0.297143</v>
      </c>
      <c r="GV221">
        <v>20.1145</v>
      </c>
      <c r="GW221">
        <v>5.19737</v>
      </c>
      <c r="GX221">
        <v>12.004</v>
      </c>
      <c r="GY221">
        <v>4.9756</v>
      </c>
      <c r="GZ221">
        <v>3.29345</v>
      </c>
      <c r="HA221">
        <v>9999</v>
      </c>
      <c r="HB221">
        <v>9999</v>
      </c>
      <c r="HC221">
        <v>9999</v>
      </c>
      <c r="HD221">
        <v>999.9</v>
      </c>
      <c r="HE221">
        <v>1.8634</v>
      </c>
      <c r="HF221">
        <v>1.86829</v>
      </c>
      <c r="HG221">
        <v>1.86808</v>
      </c>
      <c r="HH221">
        <v>1.8692</v>
      </c>
      <c r="HI221">
        <v>1.86996</v>
      </c>
      <c r="HJ221">
        <v>1.86609</v>
      </c>
      <c r="HK221">
        <v>1.8671</v>
      </c>
      <c r="HL221">
        <v>1.86844</v>
      </c>
      <c r="HM221">
        <v>5</v>
      </c>
      <c r="HN221">
        <v>0</v>
      </c>
      <c r="HO221">
        <v>0</v>
      </c>
      <c r="HP221">
        <v>0</v>
      </c>
      <c r="HQ221" t="s">
        <v>411</v>
      </c>
      <c r="HR221" t="s">
        <v>412</v>
      </c>
      <c r="HS221" t="s">
        <v>413</v>
      </c>
      <c r="HT221" t="s">
        <v>413</v>
      </c>
      <c r="HU221" t="s">
        <v>413</v>
      </c>
      <c r="HV221" t="s">
        <v>413</v>
      </c>
      <c r="HW221">
        <v>0</v>
      </c>
      <c r="HX221">
        <v>100</v>
      </c>
      <c r="HY221">
        <v>100</v>
      </c>
      <c r="HZ221">
        <v>5.523</v>
      </c>
      <c r="IA221">
        <v>0.5514</v>
      </c>
      <c r="IB221">
        <v>4.00718980108695</v>
      </c>
      <c r="IC221">
        <v>0.0057595372652325</v>
      </c>
      <c r="ID221">
        <v>9.86007892650461e-07</v>
      </c>
      <c r="IE221">
        <v>-6.54605500343952e-10</v>
      </c>
      <c r="IF221">
        <v>-0.00447537401453317</v>
      </c>
      <c r="IG221">
        <v>-0.0225030831772305</v>
      </c>
      <c r="IH221">
        <v>0.00251729176796863</v>
      </c>
      <c r="II221">
        <v>-2.92013266862578e-05</v>
      </c>
      <c r="IJ221">
        <v>-3</v>
      </c>
      <c r="IK221">
        <v>1614</v>
      </c>
      <c r="IL221">
        <v>1</v>
      </c>
      <c r="IM221">
        <v>27</v>
      </c>
      <c r="IN221">
        <v>173</v>
      </c>
      <c r="IO221">
        <v>173.1</v>
      </c>
      <c r="IP221">
        <v>0.639648</v>
      </c>
      <c r="IQ221">
        <v>2.64404</v>
      </c>
      <c r="IR221">
        <v>1.54785</v>
      </c>
      <c r="IS221">
        <v>2.30103</v>
      </c>
      <c r="IT221">
        <v>1.34644</v>
      </c>
      <c r="IU221">
        <v>2.27539</v>
      </c>
      <c r="IV221">
        <v>38.1106</v>
      </c>
      <c r="IW221">
        <v>24.1313</v>
      </c>
      <c r="IX221">
        <v>18</v>
      </c>
      <c r="IY221">
        <v>505.488</v>
      </c>
      <c r="IZ221">
        <v>399.572</v>
      </c>
      <c r="JA221">
        <v>24.7756</v>
      </c>
      <c r="JB221">
        <v>27.1978</v>
      </c>
      <c r="JC221">
        <v>29.9997</v>
      </c>
      <c r="JD221">
        <v>27.2359</v>
      </c>
      <c r="JE221">
        <v>27.1876</v>
      </c>
      <c r="JF221">
        <v>12.7401</v>
      </c>
      <c r="JG221">
        <v>25.2912</v>
      </c>
      <c r="JH221">
        <v>100</v>
      </c>
      <c r="JI221">
        <v>24.7832</v>
      </c>
      <c r="JJ221">
        <v>217.897</v>
      </c>
      <c r="JK221">
        <v>24.5383</v>
      </c>
      <c r="JL221">
        <v>102.214</v>
      </c>
      <c r="JM221">
        <v>102.677</v>
      </c>
    </row>
    <row r="222" spans="1:273">
      <c r="A222">
        <v>206</v>
      </c>
      <c r="B222">
        <v>1510792109.6</v>
      </c>
      <c r="C222">
        <v>3389</v>
      </c>
      <c r="D222" t="s">
        <v>824</v>
      </c>
      <c r="E222" t="s">
        <v>825</v>
      </c>
      <c r="F222">
        <v>5</v>
      </c>
      <c r="G222" t="s">
        <v>799</v>
      </c>
      <c r="H222" t="s">
        <v>406</v>
      </c>
      <c r="I222">
        <v>1510792102.1</v>
      </c>
      <c r="J222">
        <f>(K222)/1000</f>
        <v>0</v>
      </c>
      <c r="K222">
        <f>IF(CZ222, AN222, AH222)</f>
        <v>0</v>
      </c>
      <c r="L222">
        <f>IF(CZ222, AI222, AG222)</f>
        <v>0</v>
      </c>
      <c r="M222">
        <f>DB222 - IF(AU222&gt;1, L222*CV222*100.0/(AW222*DP222), 0)</f>
        <v>0</v>
      </c>
      <c r="N222">
        <f>((T222-J222/2)*M222-L222)/(T222+J222/2)</f>
        <v>0</v>
      </c>
      <c r="O222">
        <f>N222*(DI222+DJ222)/1000.0</f>
        <v>0</v>
      </c>
      <c r="P222">
        <f>(DB222 - IF(AU222&gt;1, L222*CV222*100.0/(AW222*DP222), 0))*(DI222+DJ222)/1000.0</f>
        <v>0</v>
      </c>
      <c r="Q222">
        <f>2.0/((1/S222-1/R222)+SIGN(S222)*SQRT((1/S222-1/R222)*(1/S222-1/R222) + 4*CW222/((CW222+1)*(CW222+1))*(2*1/S222*1/R222-1/R222*1/R222)))</f>
        <v>0</v>
      </c>
      <c r="R222">
        <f>IF(LEFT(CX222,1)&lt;&gt;"0",IF(LEFT(CX222,1)="1",3.0,CY222),$D$5+$E$5*(DP222*DI222/($K$5*1000))+$F$5*(DP222*DI222/($K$5*1000))*MAX(MIN(CV222,$J$5),$I$5)*MAX(MIN(CV222,$J$5),$I$5)+$G$5*MAX(MIN(CV222,$J$5),$I$5)*(DP222*DI222/($K$5*1000))+$H$5*(DP222*DI222/($K$5*1000))*(DP222*DI222/($K$5*1000)))</f>
        <v>0</v>
      </c>
      <c r="S222">
        <f>J222*(1000-(1000*0.61365*exp(17.502*W222/(240.97+W222))/(DI222+DJ222)+DD222)/2)/(1000*0.61365*exp(17.502*W222/(240.97+W222))/(DI222+DJ222)-DD222)</f>
        <v>0</v>
      </c>
      <c r="T222">
        <f>1/((CW222+1)/(Q222/1.6)+1/(R222/1.37)) + CW222/((CW222+1)/(Q222/1.6) + CW222/(R222/1.37))</f>
        <v>0</v>
      </c>
      <c r="U222">
        <f>(CR222*CU222)</f>
        <v>0</v>
      </c>
      <c r="V222">
        <f>(DK222+(U222+2*0.95*5.67E-8*(((DK222+$B$7)+273)^4-(DK222+273)^4)-44100*J222)/(1.84*29.3*R222+8*0.95*5.67E-8*(DK222+273)^3))</f>
        <v>0</v>
      </c>
      <c r="W222">
        <f>($C$7*DL222+$D$7*DM222+$E$7*V222)</f>
        <v>0</v>
      </c>
      <c r="X222">
        <f>0.61365*exp(17.502*W222/(240.97+W222))</f>
        <v>0</v>
      </c>
      <c r="Y222">
        <f>(Z222/AA222*100)</f>
        <v>0</v>
      </c>
      <c r="Z222">
        <f>DD222*(DI222+DJ222)/1000</f>
        <v>0</v>
      </c>
      <c r="AA222">
        <f>0.61365*exp(17.502*DK222/(240.97+DK222))</f>
        <v>0</v>
      </c>
      <c r="AB222">
        <f>(X222-DD222*(DI222+DJ222)/1000)</f>
        <v>0</v>
      </c>
      <c r="AC222">
        <f>(-J222*44100)</f>
        <v>0</v>
      </c>
      <c r="AD222">
        <f>2*29.3*R222*0.92*(DK222-W222)</f>
        <v>0</v>
      </c>
      <c r="AE222">
        <f>2*0.95*5.67E-8*(((DK222+$B$7)+273)^4-(W222+273)^4)</f>
        <v>0</v>
      </c>
      <c r="AF222">
        <f>U222+AE222+AC222+AD222</f>
        <v>0</v>
      </c>
      <c r="AG222">
        <f>DH222*AU222*(DC222-DB222*(1000-AU222*DE222)/(1000-AU222*DD222))/(100*CV222)</f>
        <v>0</v>
      </c>
      <c r="AH222">
        <f>1000*DH222*AU222*(DD222-DE222)/(100*CV222*(1000-AU222*DD222))</f>
        <v>0</v>
      </c>
      <c r="AI222">
        <f>(AJ222 - AK222 - DI222*1E3/(8.314*(DK222+273.15)) * AM222/DH222 * AL222) * DH222/(100*CV222) * (1000 - DE222)/1000</f>
        <v>0</v>
      </c>
      <c r="AJ222">
        <v>237.291507294666</v>
      </c>
      <c r="AK222">
        <v>250.903515151515</v>
      </c>
      <c r="AL222">
        <v>-3.42262047376264</v>
      </c>
      <c r="AM222">
        <v>64.3784820055096</v>
      </c>
      <c r="AN222">
        <f>(AP222 - AO222 + DI222*1E3/(8.314*(DK222+273.15)) * AR222/DH222 * AQ222) * DH222/(100*CV222) * 1000/(1000 - AP222)</f>
        <v>0</v>
      </c>
      <c r="AO222">
        <v>24.5036508476485</v>
      </c>
      <c r="AP222">
        <v>25.5847418181818</v>
      </c>
      <c r="AQ222">
        <v>3.34899666679187e-05</v>
      </c>
      <c r="AR222">
        <v>115.893148870308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MAX(0,($B$13+$C$13*DP222)/(1+$D$13*DP222)*DI222/(DK222+273)*$E$13)</f>
        <v>0</v>
      </c>
      <c r="AX222" t="s">
        <v>407</v>
      </c>
      <c r="AY222" t="s">
        <v>407</v>
      </c>
      <c r="AZ222">
        <v>0</v>
      </c>
      <c r="BA222">
        <v>0</v>
      </c>
      <c r="BB222">
        <f>1-AZ222/BA222</f>
        <v>0</v>
      </c>
      <c r="BC222">
        <v>0</v>
      </c>
      <c r="BD222" t="s">
        <v>407</v>
      </c>
      <c r="BE222" t="s">
        <v>407</v>
      </c>
      <c r="BF222">
        <v>0</v>
      </c>
      <c r="BG222">
        <v>0</v>
      </c>
      <c r="BH222">
        <f>1-BF222/BG222</f>
        <v>0</v>
      </c>
      <c r="BI222">
        <v>0.5</v>
      </c>
      <c r="BJ222">
        <f>CS222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407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f>$B$11*DQ222+$C$11*DR222+$F$11*EC222*(1-EF222)</f>
        <v>0</v>
      </c>
      <c r="CS222">
        <f>CR222*CT222</f>
        <v>0</v>
      </c>
      <c r="CT222">
        <f>($B$11*$D$9+$C$11*$D$9+$F$11*((EP222+EH222)/MAX(EP222+EH222+EQ222, 0.1)*$I$9+EQ222/MAX(EP222+EH222+EQ222, 0.1)*$J$9))/($B$11+$C$11+$F$11)</f>
        <v>0</v>
      </c>
      <c r="CU222">
        <f>($B$11*$K$9+$C$11*$K$9+$F$11*((EP222+EH222)/MAX(EP222+EH222+EQ222, 0.1)*$P$9+EQ222/MAX(EP222+EH222+EQ222, 0.1)*$Q$9))/($B$11+$C$11+$F$11)</f>
        <v>0</v>
      </c>
      <c r="CV222">
        <v>2.7</v>
      </c>
      <c r="CW222">
        <v>0.5</v>
      </c>
      <c r="CX222" t="s">
        <v>408</v>
      </c>
      <c r="CY222">
        <v>2</v>
      </c>
      <c r="CZ222" t="b">
        <v>1</v>
      </c>
      <c r="DA222">
        <v>1510792102.1</v>
      </c>
      <c r="DB222">
        <v>267.56</v>
      </c>
      <c r="DC222">
        <v>247.801777777778</v>
      </c>
      <c r="DD222">
        <v>25.577562962963</v>
      </c>
      <c r="DE222">
        <v>24.5026074074074</v>
      </c>
      <c r="DF222">
        <v>261.987814814815</v>
      </c>
      <c r="DG222">
        <v>25.0263</v>
      </c>
      <c r="DH222">
        <v>500.101444444444</v>
      </c>
      <c r="DI222">
        <v>90.7802851851852</v>
      </c>
      <c r="DJ222">
        <v>0.100047818518518</v>
      </c>
      <c r="DK222">
        <v>27.0616407407407</v>
      </c>
      <c r="DL222">
        <v>27.489437037037</v>
      </c>
      <c r="DM222">
        <v>999.9</v>
      </c>
      <c r="DN222">
        <v>0</v>
      </c>
      <c r="DO222">
        <v>0</v>
      </c>
      <c r="DP222">
        <v>10007.15</v>
      </c>
      <c r="DQ222">
        <v>0</v>
      </c>
      <c r="DR222">
        <v>7.89525259259259</v>
      </c>
      <c r="DS222">
        <v>19.7581148148148</v>
      </c>
      <c r="DT222">
        <v>274.583074074074</v>
      </c>
      <c r="DU222">
        <v>254.026111111111</v>
      </c>
      <c r="DV222">
        <v>1.07495962962963</v>
      </c>
      <c r="DW222">
        <v>247.801777777778</v>
      </c>
      <c r="DX222">
        <v>24.5026074074074</v>
      </c>
      <c r="DY222">
        <v>2.32193851851852</v>
      </c>
      <c r="DZ222">
        <v>2.22435481481481</v>
      </c>
      <c r="EA222">
        <v>19.8294</v>
      </c>
      <c r="EB222">
        <v>19.1387925925926</v>
      </c>
      <c r="EC222">
        <v>1999.9937037037</v>
      </c>
      <c r="ED222">
        <v>0.980001185185185</v>
      </c>
      <c r="EE222">
        <v>0.0199985814814815</v>
      </c>
      <c r="EF222">
        <v>0</v>
      </c>
      <c r="EG222">
        <v>2.1843962962963</v>
      </c>
      <c r="EH222">
        <v>0</v>
      </c>
      <c r="EI222">
        <v>4846.22185185185</v>
      </c>
      <c r="EJ222">
        <v>17300.1111111111</v>
      </c>
      <c r="EK222">
        <v>40.0299259259259</v>
      </c>
      <c r="EL222">
        <v>40.0876666666667</v>
      </c>
      <c r="EM222">
        <v>39.6987777777778</v>
      </c>
      <c r="EN222">
        <v>38.7219259259259</v>
      </c>
      <c r="EO222">
        <v>39.289037037037</v>
      </c>
      <c r="EP222">
        <v>1959.9937037037</v>
      </c>
      <c r="EQ222">
        <v>40</v>
      </c>
      <c r="ER222">
        <v>0</v>
      </c>
      <c r="ES222">
        <v>1678815713</v>
      </c>
      <c r="ET222">
        <v>0</v>
      </c>
      <c r="EU222">
        <v>2.17853076923077</v>
      </c>
      <c r="EV222">
        <v>-0.487035888796751</v>
      </c>
      <c r="EW222">
        <v>56.3340169840546</v>
      </c>
      <c r="EX222">
        <v>4846.365</v>
      </c>
      <c r="EY222">
        <v>15</v>
      </c>
      <c r="EZ222">
        <v>0</v>
      </c>
      <c r="FA222" t="s">
        <v>409</v>
      </c>
      <c r="FB222">
        <v>1510781724.6</v>
      </c>
      <c r="FC222">
        <v>1510781718.6</v>
      </c>
      <c r="FD222">
        <v>0</v>
      </c>
      <c r="FE222">
        <v>0.193</v>
      </c>
      <c r="FF222">
        <v>0.167</v>
      </c>
      <c r="FG222">
        <v>6.707</v>
      </c>
      <c r="FH222">
        <v>0.869</v>
      </c>
      <c r="FI222">
        <v>420</v>
      </c>
      <c r="FJ222">
        <v>32</v>
      </c>
      <c r="FK222">
        <v>0.3</v>
      </c>
      <c r="FL222">
        <v>0.13</v>
      </c>
      <c r="FM222">
        <v>1.073475</v>
      </c>
      <c r="FN222">
        <v>0.0364854033771096</v>
      </c>
      <c r="FO222">
        <v>0.0036562391880182</v>
      </c>
      <c r="FP222">
        <v>1</v>
      </c>
      <c r="FQ222">
        <v>1</v>
      </c>
      <c r="FR222">
        <v>1</v>
      </c>
      <c r="FS222" t="s">
        <v>410</v>
      </c>
      <c r="FT222">
        <v>2.97293</v>
      </c>
      <c r="FU222">
        <v>2.75402</v>
      </c>
      <c r="FV222">
        <v>0.0577888</v>
      </c>
      <c r="FW222">
        <v>0.0549634</v>
      </c>
      <c r="FX222">
        <v>0.108009</v>
      </c>
      <c r="FY222">
        <v>0.106009</v>
      </c>
      <c r="FZ222">
        <v>36665.9</v>
      </c>
      <c r="GA222">
        <v>40081.8</v>
      </c>
      <c r="GB222">
        <v>35268.1</v>
      </c>
      <c r="GC222">
        <v>38468.7</v>
      </c>
      <c r="GD222">
        <v>44560.2</v>
      </c>
      <c r="GE222">
        <v>49646.4</v>
      </c>
      <c r="GF222">
        <v>55082.7</v>
      </c>
      <c r="GG222">
        <v>61676.8</v>
      </c>
      <c r="GH222">
        <v>1.98452</v>
      </c>
      <c r="GI222">
        <v>1.81782</v>
      </c>
      <c r="GJ222">
        <v>0.121765</v>
      </c>
      <c r="GK222">
        <v>0</v>
      </c>
      <c r="GL222">
        <v>25.4906</v>
      </c>
      <c r="GM222">
        <v>999.9</v>
      </c>
      <c r="GN222">
        <v>52.887</v>
      </c>
      <c r="GO222">
        <v>32.901</v>
      </c>
      <c r="GP222">
        <v>29.2701</v>
      </c>
      <c r="GQ222">
        <v>55.7157</v>
      </c>
      <c r="GR222">
        <v>48.766</v>
      </c>
      <c r="GS222">
        <v>1</v>
      </c>
      <c r="GT222">
        <v>-0.00380335</v>
      </c>
      <c r="GU222">
        <v>0.301912</v>
      </c>
      <c r="GV222">
        <v>20.1145</v>
      </c>
      <c r="GW222">
        <v>5.19677</v>
      </c>
      <c r="GX222">
        <v>12.004</v>
      </c>
      <c r="GY222">
        <v>4.9755</v>
      </c>
      <c r="GZ222">
        <v>3.29345</v>
      </c>
      <c r="HA222">
        <v>9999</v>
      </c>
      <c r="HB222">
        <v>9999</v>
      </c>
      <c r="HC222">
        <v>9999</v>
      </c>
      <c r="HD222">
        <v>999.9</v>
      </c>
      <c r="HE222">
        <v>1.8634</v>
      </c>
      <c r="HF222">
        <v>1.86832</v>
      </c>
      <c r="HG222">
        <v>1.8681</v>
      </c>
      <c r="HH222">
        <v>1.8692</v>
      </c>
      <c r="HI222">
        <v>1.86998</v>
      </c>
      <c r="HJ222">
        <v>1.86609</v>
      </c>
      <c r="HK222">
        <v>1.86711</v>
      </c>
      <c r="HL222">
        <v>1.86846</v>
      </c>
      <c r="HM222">
        <v>5</v>
      </c>
      <c r="HN222">
        <v>0</v>
      </c>
      <c r="HO222">
        <v>0</v>
      </c>
      <c r="HP222">
        <v>0</v>
      </c>
      <c r="HQ222" t="s">
        <v>411</v>
      </c>
      <c r="HR222" t="s">
        <v>412</v>
      </c>
      <c r="HS222" t="s">
        <v>413</v>
      </c>
      <c r="HT222" t="s">
        <v>413</v>
      </c>
      <c r="HU222" t="s">
        <v>413</v>
      </c>
      <c r="HV222" t="s">
        <v>413</v>
      </c>
      <c r="HW222">
        <v>0</v>
      </c>
      <c r="HX222">
        <v>100</v>
      </c>
      <c r="HY222">
        <v>100</v>
      </c>
      <c r="HZ222">
        <v>5.422</v>
      </c>
      <c r="IA222">
        <v>0.5517</v>
      </c>
      <c r="IB222">
        <v>4.00718980108695</v>
      </c>
      <c r="IC222">
        <v>0.0057595372652325</v>
      </c>
      <c r="ID222">
        <v>9.86007892650461e-07</v>
      </c>
      <c r="IE222">
        <v>-6.54605500343952e-10</v>
      </c>
      <c r="IF222">
        <v>-0.00447537401453317</v>
      </c>
      <c r="IG222">
        <v>-0.0225030831772305</v>
      </c>
      <c r="IH222">
        <v>0.00251729176796863</v>
      </c>
      <c r="II222">
        <v>-2.92013266862578e-05</v>
      </c>
      <c r="IJ222">
        <v>-3</v>
      </c>
      <c r="IK222">
        <v>1614</v>
      </c>
      <c r="IL222">
        <v>1</v>
      </c>
      <c r="IM222">
        <v>27</v>
      </c>
      <c r="IN222">
        <v>173.1</v>
      </c>
      <c r="IO222">
        <v>173.2</v>
      </c>
      <c r="IP222">
        <v>0.600586</v>
      </c>
      <c r="IQ222">
        <v>2.65747</v>
      </c>
      <c r="IR222">
        <v>1.54785</v>
      </c>
      <c r="IS222">
        <v>2.30225</v>
      </c>
      <c r="IT222">
        <v>1.34644</v>
      </c>
      <c r="IU222">
        <v>2.28271</v>
      </c>
      <c r="IV222">
        <v>38.1106</v>
      </c>
      <c r="IW222">
        <v>24.1225</v>
      </c>
      <c r="IX222">
        <v>18</v>
      </c>
      <c r="IY222">
        <v>505.513</v>
      </c>
      <c r="IZ222">
        <v>399.516</v>
      </c>
      <c r="JA222">
        <v>24.7861</v>
      </c>
      <c r="JB222">
        <v>27.1939</v>
      </c>
      <c r="JC222">
        <v>29.9998</v>
      </c>
      <c r="JD222">
        <v>27.2313</v>
      </c>
      <c r="JE222">
        <v>27.1836</v>
      </c>
      <c r="JF222">
        <v>12.0024</v>
      </c>
      <c r="JG222">
        <v>25.2912</v>
      </c>
      <c r="JH222">
        <v>100</v>
      </c>
      <c r="JI222">
        <v>24.7889</v>
      </c>
      <c r="JJ222">
        <v>197.813</v>
      </c>
      <c r="JK222">
        <v>24.5383</v>
      </c>
      <c r="JL222">
        <v>102.214</v>
      </c>
      <c r="JM222">
        <v>102.678</v>
      </c>
    </row>
    <row r="223" spans="1:273">
      <c r="A223">
        <v>207</v>
      </c>
      <c r="B223">
        <v>1510792114.6</v>
      </c>
      <c r="C223">
        <v>3394</v>
      </c>
      <c r="D223" t="s">
        <v>826</v>
      </c>
      <c r="E223" t="s">
        <v>827</v>
      </c>
      <c r="F223">
        <v>5</v>
      </c>
      <c r="G223" t="s">
        <v>799</v>
      </c>
      <c r="H223" t="s">
        <v>406</v>
      </c>
      <c r="I223">
        <v>1510792106.81429</v>
      </c>
      <c r="J223">
        <f>(K223)/1000</f>
        <v>0</v>
      </c>
      <c r="K223">
        <f>IF(CZ223, AN223, AH223)</f>
        <v>0</v>
      </c>
      <c r="L223">
        <f>IF(CZ223, AI223, AG223)</f>
        <v>0</v>
      </c>
      <c r="M223">
        <f>DB223 - IF(AU223&gt;1, L223*CV223*100.0/(AW223*DP223), 0)</f>
        <v>0</v>
      </c>
      <c r="N223">
        <f>((T223-J223/2)*M223-L223)/(T223+J223/2)</f>
        <v>0</v>
      </c>
      <c r="O223">
        <f>N223*(DI223+DJ223)/1000.0</f>
        <v>0</v>
      </c>
      <c r="P223">
        <f>(DB223 - IF(AU223&gt;1, L223*CV223*100.0/(AW223*DP223), 0))*(DI223+DJ223)/1000.0</f>
        <v>0</v>
      </c>
      <c r="Q223">
        <f>2.0/((1/S223-1/R223)+SIGN(S223)*SQRT((1/S223-1/R223)*(1/S223-1/R223) + 4*CW223/((CW223+1)*(CW223+1))*(2*1/S223*1/R223-1/R223*1/R223)))</f>
        <v>0</v>
      </c>
      <c r="R223">
        <f>IF(LEFT(CX223,1)&lt;&gt;"0",IF(LEFT(CX223,1)="1",3.0,CY223),$D$5+$E$5*(DP223*DI223/($K$5*1000))+$F$5*(DP223*DI223/($K$5*1000))*MAX(MIN(CV223,$J$5),$I$5)*MAX(MIN(CV223,$J$5),$I$5)+$G$5*MAX(MIN(CV223,$J$5),$I$5)*(DP223*DI223/($K$5*1000))+$H$5*(DP223*DI223/($K$5*1000))*(DP223*DI223/($K$5*1000)))</f>
        <v>0</v>
      </c>
      <c r="S223">
        <f>J223*(1000-(1000*0.61365*exp(17.502*W223/(240.97+W223))/(DI223+DJ223)+DD223)/2)/(1000*0.61365*exp(17.502*W223/(240.97+W223))/(DI223+DJ223)-DD223)</f>
        <v>0</v>
      </c>
      <c r="T223">
        <f>1/((CW223+1)/(Q223/1.6)+1/(R223/1.37)) + CW223/((CW223+1)/(Q223/1.6) + CW223/(R223/1.37))</f>
        <v>0</v>
      </c>
      <c r="U223">
        <f>(CR223*CU223)</f>
        <v>0</v>
      </c>
      <c r="V223">
        <f>(DK223+(U223+2*0.95*5.67E-8*(((DK223+$B$7)+273)^4-(DK223+273)^4)-44100*J223)/(1.84*29.3*R223+8*0.95*5.67E-8*(DK223+273)^3))</f>
        <v>0</v>
      </c>
      <c r="W223">
        <f>($C$7*DL223+$D$7*DM223+$E$7*V223)</f>
        <v>0</v>
      </c>
      <c r="X223">
        <f>0.61365*exp(17.502*W223/(240.97+W223))</f>
        <v>0</v>
      </c>
      <c r="Y223">
        <f>(Z223/AA223*100)</f>
        <v>0</v>
      </c>
      <c r="Z223">
        <f>DD223*(DI223+DJ223)/1000</f>
        <v>0</v>
      </c>
      <c r="AA223">
        <f>0.61365*exp(17.502*DK223/(240.97+DK223))</f>
        <v>0</v>
      </c>
      <c r="AB223">
        <f>(X223-DD223*(DI223+DJ223)/1000)</f>
        <v>0</v>
      </c>
      <c r="AC223">
        <f>(-J223*44100)</f>
        <v>0</v>
      </c>
      <c r="AD223">
        <f>2*29.3*R223*0.92*(DK223-W223)</f>
        <v>0</v>
      </c>
      <c r="AE223">
        <f>2*0.95*5.67E-8*(((DK223+$B$7)+273)^4-(W223+273)^4)</f>
        <v>0</v>
      </c>
      <c r="AF223">
        <f>U223+AE223+AC223+AD223</f>
        <v>0</v>
      </c>
      <c r="AG223">
        <f>DH223*AU223*(DC223-DB223*(1000-AU223*DE223)/(1000-AU223*DD223))/(100*CV223)</f>
        <v>0</v>
      </c>
      <c r="AH223">
        <f>1000*DH223*AU223*(DD223-DE223)/(100*CV223*(1000-AU223*DD223))</f>
        <v>0</v>
      </c>
      <c r="AI223">
        <f>(AJ223 - AK223 - DI223*1E3/(8.314*(DK223+273.15)) * AM223/DH223 * AL223) * DH223/(100*CV223) * (1000 - DE223)/1000</f>
        <v>0</v>
      </c>
      <c r="AJ223">
        <v>221.107373133044</v>
      </c>
      <c r="AK223">
        <v>234.301387878788</v>
      </c>
      <c r="AL223">
        <v>-3.31627742773605</v>
      </c>
      <c r="AM223">
        <v>64.3784820055096</v>
      </c>
      <c r="AN223">
        <f>(AP223 - AO223 + DI223*1E3/(8.314*(DK223+273.15)) * AR223/DH223 * AQ223) * DH223/(100*CV223) * 1000/(1000 - AP223)</f>
        <v>0</v>
      </c>
      <c r="AO223">
        <v>24.502570536334</v>
      </c>
      <c r="AP223">
        <v>25.5871490909091</v>
      </c>
      <c r="AQ223">
        <v>4.97110491654724e-06</v>
      </c>
      <c r="AR223">
        <v>115.893148870308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MAX(0,($B$13+$C$13*DP223)/(1+$D$13*DP223)*DI223/(DK223+273)*$E$13)</f>
        <v>0</v>
      </c>
      <c r="AX223" t="s">
        <v>407</v>
      </c>
      <c r="AY223" t="s">
        <v>407</v>
      </c>
      <c r="AZ223">
        <v>0</v>
      </c>
      <c r="BA223">
        <v>0</v>
      </c>
      <c r="BB223">
        <f>1-AZ223/BA223</f>
        <v>0</v>
      </c>
      <c r="BC223">
        <v>0</v>
      </c>
      <c r="BD223" t="s">
        <v>407</v>
      </c>
      <c r="BE223" t="s">
        <v>407</v>
      </c>
      <c r="BF223">
        <v>0</v>
      </c>
      <c r="BG223">
        <v>0</v>
      </c>
      <c r="BH223">
        <f>1-BF223/BG223</f>
        <v>0</v>
      </c>
      <c r="BI223">
        <v>0.5</v>
      </c>
      <c r="BJ223">
        <f>CS223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407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f>$B$11*DQ223+$C$11*DR223+$F$11*EC223*(1-EF223)</f>
        <v>0</v>
      </c>
      <c r="CS223">
        <f>CR223*CT223</f>
        <v>0</v>
      </c>
      <c r="CT223">
        <f>($B$11*$D$9+$C$11*$D$9+$F$11*((EP223+EH223)/MAX(EP223+EH223+EQ223, 0.1)*$I$9+EQ223/MAX(EP223+EH223+EQ223, 0.1)*$J$9))/($B$11+$C$11+$F$11)</f>
        <v>0</v>
      </c>
      <c r="CU223">
        <f>($B$11*$K$9+$C$11*$K$9+$F$11*((EP223+EH223)/MAX(EP223+EH223+EQ223, 0.1)*$P$9+EQ223/MAX(EP223+EH223+EQ223, 0.1)*$Q$9))/($B$11+$C$11+$F$11)</f>
        <v>0</v>
      </c>
      <c r="CV223">
        <v>2.7</v>
      </c>
      <c r="CW223">
        <v>0.5</v>
      </c>
      <c r="CX223" t="s">
        <v>408</v>
      </c>
      <c r="CY223">
        <v>2</v>
      </c>
      <c r="CZ223" t="b">
        <v>1</v>
      </c>
      <c r="DA223">
        <v>1510792106.81429</v>
      </c>
      <c r="DB223">
        <v>252.107357142857</v>
      </c>
      <c r="DC223">
        <v>232.314214285714</v>
      </c>
      <c r="DD223">
        <v>25.5815178571429</v>
      </c>
      <c r="DE223">
        <v>24.5025857142857</v>
      </c>
      <c r="DF223">
        <v>246.629357142857</v>
      </c>
      <c r="DG223">
        <v>25.0300714285714</v>
      </c>
      <c r="DH223">
        <v>500.100642857143</v>
      </c>
      <c r="DI223">
        <v>90.7795428571428</v>
      </c>
      <c r="DJ223">
        <v>0.0999800464285714</v>
      </c>
      <c r="DK223">
        <v>27.0601571428571</v>
      </c>
      <c r="DL223">
        <v>27.4862785714286</v>
      </c>
      <c r="DM223">
        <v>999.9</v>
      </c>
      <c r="DN223">
        <v>0</v>
      </c>
      <c r="DO223">
        <v>0</v>
      </c>
      <c r="DP223">
        <v>10012.0975</v>
      </c>
      <c r="DQ223">
        <v>0</v>
      </c>
      <c r="DR223">
        <v>7.89840785714286</v>
      </c>
      <c r="DS223">
        <v>19.7930892857143</v>
      </c>
      <c r="DT223">
        <v>258.725821428571</v>
      </c>
      <c r="DU223">
        <v>238.149464285714</v>
      </c>
      <c r="DV223">
        <v>1.07894142857143</v>
      </c>
      <c r="DW223">
        <v>232.314214285714</v>
      </c>
      <c r="DX223">
        <v>24.5025857142857</v>
      </c>
      <c r="DY223">
        <v>2.32227857142857</v>
      </c>
      <c r="DZ223">
        <v>2.22433428571429</v>
      </c>
      <c r="EA223">
        <v>19.8317642857143</v>
      </c>
      <c r="EB223">
        <v>19.1386535714286</v>
      </c>
      <c r="EC223">
        <v>2000.02857142857</v>
      </c>
      <c r="ED223">
        <v>0.980001142857143</v>
      </c>
      <c r="EE223">
        <v>0.0199986142857143</v>
      </c>
      <c r="EF223">
        <v>0</v>
      </c>
      <c r="EG223">
        <v>2.19312857142857</v>
      </c>
      <c r="EH223">
        <v>0</v>
      </c>
      <c r="EI223">
        <v>4850.98107142857</v>
      </c>
      <c r="EJ223">
        <v>17300.4214285714</v>
      </c>
      <c r="EK223">
        <v>39.9908928571429</v>
      </c>
      <c r="EL223">
        <v>40.05325</v>
      </c>
      <c r="EM223">
        <v>39.6604285714286</v>
      </c>
      <c r="EN223">
        <v>38.68275</v>
      </c>
      <c r="EO223">
        <v>39.2586785714286</v>
      </c>
      <c r="EP223">
        <v>1960.02857142857</v>
      </c>
      <c r="EQ223">
        <v>40</v>
      </c>
      <c r="ER223">
        <v>0</v>
      </c>
      <c r="ES223">
        <v>1678815717.8</v>
      </c>
      <c r="ET223">
        <v>0</v>
      </c>
      <c r="EU223">
        <v>2.18616538461538</v>
      </c>
      <c r="EV223">
        <v>-0.293049573870593</v>
      </c>
      <c r="EW223">
        <v>61.1743589760859</v>
      </c>
      <c r="EX223">
        <v>4851.19884615385</v>
      </c>
      <c r="EY223">
        <v>15</v>
      </c>
      <c r="EZ223">
        <v>0</v>
      </c>
      <c r="FA223" t="s">
        <v>409</v>
      </c>
      <c r="FB223">
        <v>1510781724.6</v>
      </c>
      <c r="FC223">
        <v>1510781718.6</v>
      </c>
      <c r="FD223">
        <v>0</v>
      </c>
      <c r="FE223">
        <v>0.193</v>
      </c>
      <c r="FF223">
        <v>0.167</v>
      </c>
      <c r="FG223">
        <v>6.707</v>
      </c>
      <c r="FH223">
        <v>0.869</v>
      </c>
      <c r="FI223">
        <v>420</v>
      </c>
      <c r="FJ223">
        <v>32</v>
      </c>
      <c r="FK223">
        <v>0.3</v>
      </c>
      <c r="FL223">
        <v>0.13</v>
      </c>
      <c r="FM223">
        <v>1.07624875</v>
      </c>
      <c r="FN223">
        <v>0.048114484052533</v>
      </c>
      <c r="FO223">
        <v>0.00468635956126929</v>
      </c>
      <c r="FP223">
        <v>1</v>
      </c>
      <c r="FQ223">
        <v>1</v>
      </c>
      <c r="FR223">
        <v>1</v>
      </c>
      <c r="FS223" t="s">
        <v>410</v>
      </c>
      <c r="FT223">
        <v>2.97266</v>
      </c>
      <c r="FU223">
        <v>2.75389</v>
      </c>
      <c r="FV223">
        <v>0.0543919</v>
      </c>
      <c r="FW223">
        <v>0.0512857</v>
      </c>
      <c r="FX223">
        <v>0.108014</v>
      </c>
      <c r="FY223">
        <v>0.106008</v>
      </c>
      <c r="FZ223">
        <v>36798.5</v>
      </c>
      <c r="GA223">
        <v>40238.1</v>
      </c>
      <c r="GB223">
        <v>35268.5</v>
      </c>
      <c r="GC223">
        <v>38469</v>
      </c>
      <c r="GD223">
        <v>44560.4</v>
      </c>
      <c r="GE223">
        <v>49646.8</v>
      </c>
      <c r="GF223">
        <v>55083.3</v>
      </c>
      <c r="GG223">
        <v>61677.4</v>
      </c>
      <c r="GH223">
        <v>1.98442</v>
      </c>
      <c r="GI223">
        <v>1.8176</v>
      </c>
      <c r="GJ223">
        <v>0.121266</v>
      </c>
      <c r="GK223">
        <v>0</v>
      </c>
      <c r="GL223">
        <v>25.4895</v>
      </c>
      <c r="GM223">
        <v>999.9</v>
      </c>
      <c r="GN223">
        <v>52.887</v>
      </c>
      <c r="GO223">
        <v>32.921</v>
      </c>
      <c r="GP223">
        <v>29.3012</v>
      </c>
      <c r="GQ223">
        <v>55.0357</v>
      </c>
      <c r="GR223">
        <v>49.359</v>
      </c>
      <c r="GS223">
        <v>1</v>
      </c>
      <c r="GT223">
        <v>-0.00432673</v>
      </c>
      <c r="GU223">
        <v>0.28805</v>
      </c>
      <c r="GV223">
        <v>20.1147</v>
      </c>
      <c r="GW223">
        <v>5.19722</v>
      </c>
      <c r="GX223">
        <v>12.004</v>
      </c>
      <c r="GY223">
        <v>4.9756</v>
      </c>
      <c r="GZ223">
        <v>3.29332</v>
      </c>
      <c r="HA223">
        <v>9999</v>
      </c>
      <c r="HB223">
        <v>9999</v>
      </c>
      <c r="HC223">
        <v>9999</v>
      </c>
      <c r="HD223">
        <v>999.9</v>
      </c>
      <c r="HE223">
        <v>1.8634</v>
      </c>
      <c r="HF223">
        <v>1.86829</v>
      </c>
      <c r="HG223">
        <v>1.86812</v>
      </c>
      <c r="HH223">
        <v>1.8692</v>
      </c>
      <c r="HI223">
        <v>1.86996</v>
      </c>
      <c r="HJ223">
        <v>1.86607</v>
      </c>
      <c r="HK223">
        <v>1.86711</v>
      </c>
      <c r="HL223">
        <v>1.86845</v>
      </c>
      <c r="HM223">
        <v>5</v>
      </c>
      <c r="HN223">
        <v>0</v>
      </c>
      <c r="HO223">
        <v>0</v>
      </c>
      <c r="HP223">
        <v>0</v>
      </c>
      <c r="HQ223" t="s">
        <v>411</v>
      </c>
      <c r="HR223" t="s">
        <v>412</v>
      </c>
      <c r="HS223" t="s">
        <v>413</v>
      </c>
      <c r="HT223" t="s">
        <v>413</v>
      </c>
      <c r="HU223" t="s">
        <v>413</v>
      </c>
      <c r="HV223" t="s">
        <v>413</v>
      </c>
      <c r="HW223">
        <v>0</v>
      </c>
      <c r="HX223">
        <v>100</v>
      </c>
      <c r="HY223">
        <v>100</v>
      </c>
      <c r="HZ223">
        <v>5.323</v>
      </c>
      <c r="IA223">
        <v>0.5517</v>
      </c>
      <c r="IB223">
        <v>4.00718980108695</v>
      </c>
      <c r="IC223">
        <v>0.0057595372652325</v>
      </c>
      <c r="ID223">
        <v>9.86007892650461e-07</v>
      </c>
      <c r="IE223">
        <v>-6.54605500343952e-10</v>
      </c>
      <c r="IF223">
        <v>-0.00447537401453317</v>
      </c>
      <c r="IG223">
        <v>-0.0225030831772305</v>
      </c>
      <c r="IH223">
        <v>0.00251729176796863</v>
      </c>
      <c r="II223">
        <v>-2.92013266862578e-05</v>
      </c>
      <c r="IJ223">
        <v>-3</v>
      </c>
      <c r="IK223">
        <v>1614</v>
      </c>
      <c r="IL223">
        <v>1</v>
      </c>
      <c r="IM223">
        <v>27</v>
      </c>
      <c r="IN223">
        <v>173.2</v>
      </c>
      <c r="IO223">
        <v>173.3</v>
      </c>
      <c r="IP223">
        <v>0.568848</v>
      </c>
      <c r="IQ223">
        <v>2.64893</v>
      </c>
      <c r="IR223">
        <v>1.54785</v>
      </c>
      <c r="IS223">
        <v>2.30103</v>
      </c>
      <c r="IT223">
        <v>1.34644</v>
      </c>
      <c r="IU223">
        <v>2.46094</v>
      </c>
      <c r="IV223">
        <v>38.1106</v>
      </c>
      <c r="IW223">
        <v>24.1225</v>
      </c>
      <c r="IX223">
        <v>18</v>
      </c>
      <c r="IY223">
        <v>505.42</v>
      </c>
      <c r="IZ223">
        <v>399.364</v>
      </c>
      <c r="JA223">
        <v>24.7936</v>
      </c>
      <c r="JB223">
        <v>27.1904</v>
      </c>
      <c r="JC223">
        <v>29.9997</v>
      </c>
      <c r="JD223">
        <v>27.2284</v>
      </c>
      <c r="JE223">
        <v>27.1796</v>
      </c>
      <c r="JF223">
        <v>11.3104</v>
      </c>
      <c r="JG223">
        <v>25.2912</v>
      </c>
      <c r="JH223">
        <v>100</v>
      </c>
      <c r="JI223">
        <v>24.7983</v>
      </c>
      <c r="JJ223">
        <v>184.418</v>
      </c>
      <c r="JK223">
        <v>24.5383</v>
      </c>
      <c r="JL223">
        <v>102.215</v>
      </c>
      <c r="JM223">
        <v>102.679</v>
      </c>
    </row>
    <row r="224" spans="1:273">
      <c r="A224">
        <v>208</v>
      </c>
      <c r="B224">
        <v>1510792119.6</v>
      </c>
      <c r="C224">
        <v>3399</v>
      </c>
      <c r="D224" t="s">
        <v>828</v>
      </c>
      <c r="E224" t="s">
        <v>829</v>
      </c>
      <c r="F224">
        <v>5</v>
      </c>
      <c r="G224" t="s">
        <v>799</v>
      </c>
      <c r="H224" t="s">
        <v>406</v>
      </c>
      <c r="I224">
        <v>1510792112.1</v>
      </c>
      <c r="J224">
        <f>(K224)/1000</f>
        <v>0</v>
      </c>
      <c r="K224">
        <f>IF(CZ224, AN224, AH224)</f>
        <v>0</v>
      </c>
      <c r="L224">
        <f>IF(CZ224, AI224, AG224)</f>
        <v>0</v>
      </c>
      <c r="M224">
        <f>DB224 - IF(AU224&gt;1, L224*CV224*100.0/(AW224*DP224), 0)</f>
        <v>0</v>
      </c>
      <c r="N224">
        <f>((T224-J224/2)*M224-L224)/(T224+J224/2)</f>
        <v>0</v>
      </c>
      <c r="O224">
        <f>N224*(DI224+DJ224)/1000.0</f>
        <v>0</v>
      </c>
      <c r="P224">
        <f>(DB224 - IF(AU224&gt;1, L224*CV224*100.0/(AW224*DP224), 0))*(DI224+DJ224)/1000.0</f>
        <v>0</v>
      </c>
      <c r="Q224">
        <f>2.0/((1/S224-1/R224)+SIGN(S224)*SQRT((1/S224-1/R224)*(1/S224-1/R224) + 4*CW224/((CW224+1)*(CW224+1))*(2*1/S224*1/R224-1/R224*1/R224)))</f>
        <v>0</v>
      </c>
      <c r="R224">
        <f>IF(LEFT(CX224,1)&lt;&gt;"0",IF(LEFT(CX224,1)="1",3.0,CY224),$D$5+$E$5*(DP224*DI224/($K$5*1000))+$F$5*(DP224*DI224/($K$5*1000))*MAX(MIN(CV224,$J$5),$I$5)*MAX(MIN(CV224,$J$5),$I$5)+$G$5*MAX(MIN(CV224,$J$5),$I$5)*(DP224*DI224/($K$5*1000))+$H$5*(DP224*DI224/($K$5*1000))*(DP224*DI224/($K$5*1000)))</f>
        <v>0</v>
      </c>
      <c r="S224">
        <f>J224*(1000-(1000*0.61365*exp(17.502*W224/(240.97+W224))/(DI224+DJ224)+DD224)/2)/(1000*0.61365*exp(17.502*W224/(240.97+W224))/(DI224+DJ224)-DD224)</f>
        <v>0</v>
      </c>
      <c r="T224">
        <f>1/((CW224+1)/(Q224/1.6)+1/(R224/1.37)) + CW224/((CW224+1)/(Q224/1.6) + CW224/(R224/1.37))</f>
        <v>0</v>
      </c>
      <c r="U224">
        <f>(CR224*CU224)</f>
        <v>0</v>
      </c>
      <c r="V224">
        <f>(DK224+(U224+2*0.95*5.67E-8*(((DK224+$B$7)+273)^4-(DK224+273)^4)-44100*J224)/(1.84*29.3*R224+8*0.95*5.67E-8*(DK224+273)^3))</f>
        <v>0</v>
      </c>
      <c r="W224">
        <f>($C$7*DL224+$D$7*DM224+$E$7*V224)</f>
        <v>0</v>
      </c>
      <c r="X224">
        <f>0.61365*exp(17.502*W224/(240.97+W224))</f>
        <v>0</v>
      </c>
      <c r="Y224">
        <f>(Z224/AA224*100)</f>
        <v>0</v>
      </c>
      <c r="Z224">
        <f>DD224*(DI224+DJ224)/1000</f>
        <v>0</v>
      </c>
      <c r="AA224">
        <f>0.61365*exp(17.502*DK224/(240.97+DK224))</f>
        <v>0</v>
      </c>
      <c r="AB224">
        <f>(X224-DD224*(DI224+DJ224)/1000)</f>
        <v>0</v>
      </c>
      <c r="AC224">
        <f>(-J224*44100)</f>
        <v>0</v>
      </c>
      <c r="AD224">
        <f>2*29.3*R224*0.92*(DK224-W224)</f>
        <v>0</v>
      </c>
      <c r="AE224">
        <f>2*0.95*5.67E-8*(((DK224+$B$7)+273)^4-(W224+273)^4)</f>
        <v>0</v>
      </c>
      <c r="AF224">
        <f>U224+AE224+AC224+AD224</f>
        <v>0</v>
      </c>
      <c r="AG224">
        <f>DH224*AU224*(DC224-DB224*(1000-AU224*DE224)/(1000-AU224*DD224))/(100*CV224)</f>
        <v>0</v>
      </c>
      <c r="AH224">
        <f>1000*DH224*AU224*(DD224-DE224)/(100*CV224*(1000-AU224*DD224))</f>
        <v>0</v>
      </c>
      <c r="AI224">
        <f>(AJ224 - AK224 - DI224*1E3/(8.314*(DK224+273.15)) * AM224/DH224 * AL224) * DH224/(100*CV224) * (1000 - DE224)/1000</f>
        <v>0</v>
      </c>
      <c r="AJ224">
        <v>203.208945897116</v>
      </c>
      <c r="AK224">
        <v>217.160581818182</v>
      </c>
      <c r="AL224">
        <v>-3.43490065567238</v>
      </c>
      <c r="AM224">
        <v>64.3784820055096</v>
      </c>
      <c r="AN224">
        <f>(AP224 - AO224 + DI224*1E3/(8.314*(DK224+273.15)) * AR224/DH224 * AQ224) * DH224/(100*CV224) * 1000/(1000 - AP224)</f>
        <v>0</v>
      </c>
      <c r="AO224">
        <v>24.502807949891</v>
      </c>
      <c r="AP224">
        <v>25.5899363636364</v>
      </c>
      <c r="AQ224">
        <v>1.79441042247668e-05</v>
      </c>
      <c r="AR224">
        <v>115.893148870308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MAX(0,($B$13+$C$13*DP224)/(1+$D$13*DP224)*DI224/(DK224+273)*$E$13)</f>
        <v>0</v>
      </c>
      <c r="AX224" t="s">
        <v>407</v>
      </c>
      <c r="AY224" t="s">
        <v>407</v>
      </c>
      <c r="AZ224">
        <v>0</v>
      </c>
      <c r="BA224">
        <v>0</v>
      </c>
      <c r="BB224">
        <f>1-AZ224/BA224</f>
        <v>0</v>
      </c>
      <c r="BC224">
        <v>0</v>
      </c>
      <c r="BD224" t="s">
        <v>407</v>
      </c>
      <c r="BE224" t="s">
        <v>407</v>
      </c>
      <c r="BF224">
        <v>0</v>
      </c>
      <c r="BG224">
        <v>0</v>
      </c>
      <c r="BH224">
        <f>1-BF224/BG224</f>
        <v>0</v>
      </c>
      <c r="BI224">
        <v>0.5</v>
      </c>
      <c r="BJ224">
        <f>CS224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407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f>$B$11*DQ224+$C$11*DR224+$F$11*EC224*(1-EF224)</f>
        <v>0</v>
      </c>
      <c r="CS224">
        <f>CR224*CT224</f>
        <v>0</v>
      </c>
      <c r="CT224">
        <f>($B$11*$D$9+$C$11*$D$9+$F$11*((EP224+EH224)/MAX(EP224+EH224+EQ224, 0.1)*$I$9+EQ224/MAX(EP224+EH224+EQ224, 0.1)*$J$9))/($B$11+$C$11+$F$11)</f>
        <v>0</v>
      </c>
      <c r="CU224">
        <f>($B$11*$K$9+$C$11*$K$9+$F$11*((EP224+EH224)/MAX(EP224+EH224+EQ224, 0.1)*$P$9+EQ224/MAX(EP224+EH224+EQ224, 0.1)*$Q$9))/($B$11+$C$11+$F$11)</f>
        <v>0</v>
      </c>
      <c r="CV224">
        <v>2.7</v>
      </c>
      <c r="CW224">
        <v>0.5</v>
      </c>
      <c r="CX224" t="s">
        <v>408</v>
      </c>
      <c r="CY224">
        <v>2</v>
      </c>
      <c r="CZ224" t="b">
        <v>1</v>
      </c>
      <c r="DA224">
        <v>1510792112.1</v>
      </c>
      <c r="DB224">
        <v>234.743444444444</v>
      </c>
      <c r="DC224">
        <v>214.575296296296</v>
      </c>
      <c r="DD224">
        <v>25.5857518518519</v>
      </c>
      <c r="DE224">
        <v>24.5029148148148</v>
      </c>
      <c r="DF224">
        <v>229.370962962963</v>
      </c>
      <c r="DG224">
        <v>25.0341074074074</v>
      </c>
      <c r="DH224">
        <v>500.099888888889</v>
      </c>
      <c r="DI224">
        <v>90.7787222222222</v>
      </c>
      <c r="DJ224">
        <v>0.0999881296296296</v>
      </c>
      <c r="DK224">
        <v>27.0590481481481</v>
      </c>
      <c r="DL224">
        <v>27.481562962963</v>
      </c>
      <c r="DM224">
        <v>999.9</v>
      </c>
      <c r="DN224">
        <v>0</v>
      </c>
      <c r="DO224">
        <v>0</v>
      </c>
      <c r="DP224">
        <v>10010.1825925926</v>
      </c>
      <c r="DQ224">
        <v>0</v>
      </c>
      <c r="DR224">
        <v>7.89913333333333</v>
      </c>
      <c r="DS224">
        <v>20.168</v>
      </c>
      <c r="DT224">
        <v>240.907</v>
      </c>
      <c r="DU224">
        <v>219.965074074074</v>
      </c>
      <c r="DV224">
        <v>1.08282888888889</v>
      </c>
      <c r="DW224">
        <v>214.575296296296</v>
      </c>
      <c r="DX224">
        <v>24.5029148148148</v>
      </c>
      <c r="DY224">
        <v>2.32264185185185</v>
      </c>
      <c r="DZ224">
        <v>2.22434481481482</v>
      </c>
      <c r="EA224">
        <v>19.8342888888889</v>
      </c>
      <c r="EB224">
        <v>19.1387296296296</v>
      </c>
      <c r="EC224">
        <v>2000.0237037037</v>
      </c>
      <c r="ED224">
        <v>0.980000888888889</v>
      </c>
      <c r="EE224">
        <v>0.0199988111111111</v>
      </c>
      <c r="EF224">
        <v>0</v>
      </c>
      <c r="EG224">
        <v>2.17808148148148</v>
      </c>
      <c r="EH224">
        <v>0</v>
      </c>
      <c r="EI224">
        <v>4856.54148148148</v>
      </c>
      <c r="EJ224">
        <v>17300.3740740741</v>
      </c>
      <c r="EK224">
        <v>39.9511851851852</v>
      </c>
      <c r="EL224">
        <v>40.0252592592593</v>
      </c>
      <c r="EM224">
        <v>39.6271111111111</v>
      </c>
      <c r="EN224">
        <v>38.6432592592593</v>
      </c>
      <c r="EO224">
        <v>39.2173333333333</v>
      </c>
      <c r="EP224">
        <v>1960.0237037037</v>
      </c>
      <c r="EQ224">
        <v>40</v>
      </c>
      <c r="ER224">
        <v>0</v>
      </c>
      <c r="ES224">
        <v>1678815722.6</v>
      </c>
      <c r="ET224">
        <v>0</v>
      </c>
      <c r="EU224">
        <v>2.17393076923077</v>
      </c>
      <c r="EV224">
        <v>-0.342728205221877</v>
      </c>
      <c r="EW224">
        <v>65.2064957032674</v>
      </c>
      <c r="EX224">
        <v>4856.22961538462</v>
      </c>
      <c r="EY224">
        <v>15</v>
      </c>
      <c r="EZ224">
        <v>0</v>
      </c>
      <c r="FA224" t="s">
        <v>409</v>
      </c>
      <c r="FB224">
        <v>1510781724.6</v>
      </c>
      <c r="FC224">
        <v>1510781718.6</v>
      </c>
      <c r="FD224">
        <v>0</v>
      </c>
      <c r="FE224">
        <v>0.193</v>
      </c>
      <c r="FF224">
        <v>0.167</v>
      </c>
      <c r="FG224">
        <v>6.707</v>
      </c>
      <c r="FH224">
        <v>0.869</v>
      </c>
      <c r="FI224">
        <v>420</v>
      </c>
      <c r="FJ224">
        <v>32</v>
      </c>
      <c r="FK224">
        <v>0.3</v>
      </c>
      <c r="FL224">
        <v>0.13</v>
      </c>
      <c r="FM224">
        <v>1.08063825</v>
      </c>
      <c r="FN224">
        <v>0.0455136585365826</v>
      </c>
      <c r="FO224">
        <v>0.00445671621684622</v>
      </c>
      <c r="FP224">
        <v>1</v>
      </c>
      <c r="FQ224">
        <v>1</v>
      </c>
      <c r="FR224">
        <v>1</v>
      </c>
      <c r="FS224" t="s">
        <v>410</v>
      </c>
      <c r="FT224">
        <v>2.97282</v>
      </c>
      <c r="FU224">
        <v>2.75378</v>
      </c>
      <c r="FV224">
        <v>0.0508104</v>
      </c>
      <c r="FW224">
        <v>0.0477171</v>
      </c>
      <c r="FX224">
        <v>0.108027</v>
      </c>
      <c r="FY224">
        <v>0.106009</v>
      </c>
      <c r="FZ224">
        <v>36937.7</v>
      </c>
      <c r="GA224">
        <v>40390</v>
      </c>
      <c r="GB224">
        <v>35268.4</v>
      </c>
      <c r="GC224">
        <v>38469.6</v>
      </c>
      <c r="GD224">
        <v>44559.6</v>
      </c>
      <c r="GE224">
        <v>49647</v>
      </c>
      <c r="GF224">
        <v>55083.3</v>
      </c>
      <c r="GG224">
        <v>61677.8</v>
      </c>
      <c r="GH224">
        <v>1.98465</v>
      </c>
      <c r="GI224">
        <v>1.81765</v>
      </c>
      <c r="GJ224">
        <v>0.121854</v>
      </c>
      <c r="GK224">
        <v>0</v>
      </c>
      <c r="GL224">
        <v>25.4895</v>
      </c>
      <c r="GM224">
        <v>999.9</v>
      </c>
      <c r="GN224">
        <v>52.887</v>
      </c>
      <c r="GO224">
        <v>32.901</v>
      </c>
      <c r="GP224">
        <v>29.267</v>
      </c>
      <c r="GQ224">
        <v>55.2257</v>
      </c>
      <c r="GR224">
        <v>48.9984</v>
      </c>
      <c r="GS224">
        <v>1</v>
      </c>
      <c r="GT224">
        <v>-0.00448933</v>
      </c>
      <c r="GU224">
        <v>0.244404</v>
      </c>
      <c r="GV224">
        <v>20.1146</v>
      </c>
      <c r="GW224">
        <v>5.19737</v>
      </c>
      <c r="GX224">
        <v>12.004</v>
      </c>
      <c r="GY224">
        <v>4.97525</v>
      </c>
      <c r="GZ224">
        <v>3.2931</v>
      </c>
      <c r="HA224">
        <v>9999</v>
      </c>
      <c r="HB224">
        <v>9999</v>
      </c>
      <c r="HC224">
        <v>9999</v>
      </c>
      <c r="HD224">
        <v>999.9</v>
      </c>
      <c r="HE224">
        <v>1.86341</v>
      </c>
      <c r="HF224">
        <v>1.86831</v>
      </c>
      <c r="HG224">
        <v>1.8681</v>
      </c>
      <c r="HH224">
        <v>1.8692</v>
      </c>
      <c r="HI224">
        <v>1.86996</v>
      </c>
      <c r="HJ224">
        <v>1.86608</v>
      </c>
      <c r="HK224">
        <v>1.86712</v>
      </c>
      <c r="HL224">
        <v>1.86845</v>
      </c>
      <c r="HM224">
        <v>5</v>
      </c>
      <c r="HN224">
        <v>0</v>
      </c>
      <c r="HO224">
        <v>0</v>
      </c>
      <c r="HP224">
        <v>0</v>
      </c>
      <c r="HQ224" t="s">
        <v>411</v>
      </c>
      <c r="HR224" t="s">
        <v>412</v>
      </c>
      <c r="HS224" t="s">
        <v>413</v>
      </c>
      <c r="HT224" t="s">
        <v>413</v>
      </c>
      <c r="HU224" t="s">
        <v>413</v>
      </c>
      <c r="HV224" t="s">
        <v>413</v>
      </c>
      <c r="HW224">
        <v>0</v>
      </c>
      <c r="HX224">
        <v>100</v>
      </c>
      <c r="HY224">
        <v>100</v>
      </c>
      <c r="HZ224">
        <v>5.222</v>
      </c>
      <c r="IA224">
        <v>0.5519</v>
      </c>
      <c r="IB224">
        <v>4.00718980108695</v>
      </c>
      <c r="IC224">
        <v>0.0057595372652325</v>
      </c>
      <c r="ID224">
        <v>9.86007892650461e-07</v>
      </c>
      <c r="IE224">
        <v>-6.54605500343952e-10</v>
      </c>
      <c r="IF224">
        <v>-0.00447537401453317</v>
      </c>
      <c r="IG224">
        <v>-0.0225030831772305</v>
      </c>
      <c r="IH224">
        <v>0.00251729176796863</v>
      </c>
      <c r="II224">
        <v>-2.92013266862578e-05</v>
      </c>
      <c r="IJ224">
        <v>-3</v>
      </c>
      <c r="IK224">
        <v>1614</v>
      </c>
      <c r="IL224">
        <v>1</v>
      </c>
      <c r="IM224">
        <v>27</v>
      </c>
      <c r="IN224">
        <v>173.2</v>
      </c>
      <c r="IO224">
        <v>173.3</v>
      </c>
      <c r="IP224">
        <v>0.535889</v>
      </c>
      <c r="IQ224">
        <v>2.65259</v>
      </c>
      <c r="IR224">
        <v>1.54785</v>
      </c>
      <c r="IS224">
        <v>2.30103</v>
      </c>
      <c r="IT224">
        <v>1.34644</v>
      </c>
      <c r="IU224">
        <v>2.44629</v>
      </c>
      <c r="IV224">
        <v>38.1106</v>
      </c>
      <c r="IW224">
        <v>24.1313</v>
      </c>
      <c r="IX224">
        <v>18</v>
      </c>
      <c r="IY224">
        <v>505.528</v>
      </c>
      <c r="IZ224">
        <v>399.367</v>
      </c>
      <c r="JA224">
        <v>24.8058</v>
      </c>
      <c r="JB224">
        <v>27.1869</v>
      </c>
      <c r="JC224">
        <v>29.9997</v>
      </c>
      <c r="JD224">
        <v>27.2238</v>
      </c>
      <c r="JE224">
        <v>27.1761</v>
      </c>
      <c r="JF224">
        <v>10.5607</v>
      </c>
      <c r="JG224">
        <v>25.2912</v>
      </c>
      <c r="JH224">
        <v>100</v>
      </c>
      <c r="JI224">
        <v>24.8161</v>
      </c>
      <c r="JJ224">
        <v>164.316</v>
      </c>
      <c r="JK224">
        <v>24.5358</v>
      </c>
      <c r="JL224">
        <v>102.215</v>
      </c>
      <c r="JM224">
        <v>102.68</v>
      </c>
    </row>
    <row r="225" spans="1:273">
      <c r="A225">
        <v>209</v>
      </c>
      <c r="B225">
        <v>1510792124.6</v>
      </c>
      <c r="C225">
        <v>3404</v>
      </c>
      <c r="D225" t="s">
        <v>830</v>
      </c>
      <c r="E225" t="s">
        <v>831</v>
      </c>
      <c r="F225">
        <v>5</v>
      </c>
      <c r="G225" t="s">
        <v>799</v>
      </c>
      <c r="H225" t="s">
        <v>406</v>
      </c>
      <c r="I225">
        <v>1510792116.81429</v>
      </c>
      <c r="J225">
        <f>(K225)/1000</f>
        <v>0</v>
      </c>
      <c r="K225">
        <f>IF(CZ225, AN225, AH225)</f>
        <v>0</v>
      </c>
      <c r="L225">
        <f>IF(CZ225, AI225, AG225)</f>
        <v>0</v>
      </c>
      <c r="M225">
        <f>DB225 - IF(AU225&gt;1, L225*CV225*100.0/(AW225*DP225), 0)</f>
        <v>0</v>
      </c>
      <c r="N225">
        <f>((T225-J225/2)*M225-L225)/(T225+J225/2)</f>
        <v>0</v>
      </c>
      <c r="O225">
        <f>N225*(DI225+DJ225)/1000.0</f>
        <v>0</v>
      </c>
      <c r="P225">
        <f>(DB225 - IF(AU225&gt;1, L225*CV225*100.0/(AW225*DP225), 0))*(DI225+DJ225)/1000.0</f>
        <v>0</v>
      </c>
      <c r="Q225">
        <f>2.0/((1/S225-1/R225)+SIGN(S225)*SQRT((1/S225-1/R225)*(1/S225-1/R225) + 4*CW225/((CW225+1)*(CW225+1))*(2*1/S225*1/R225-1/R225*1/R225)))</f>
        <v>0</v>
      </c>
      <c r="R225">
        <f>IF(LEFT(CX225,1)&lt;&gt;"0",IF(LEFT(CX225,1)="1",3.0,CY225),$D$5+$E$5*(DP225*DI225/($K$5*1000))+$F$5*(DP225*DI225/($K$5*1000))*MAX(MIN(CV225,$J$5),$I$5)*MAX(MIN(CV225,$J$5),$I$5)+$G$5*MAX(MIN(CV225,$J$5),$I$5)*(DP225*DI225/($K$5*1000))+$H$5*(DP225*DI225/($K$5*1000))*(DP225*DI225/($K$5*1000)))</f>
        <v>0</v>
      </c>
      <c r="S225">
        <f>J225*(1000-(1000*0.61365*exp(17.502*W225/(240.97+W225))/(DI225+DJ225)+DD225)/2)/(1000*0.61365*exp(17.502*W225/(240.97+W225))/(DI225+DJ225)-DD225)</f>
        <v>0</v>
      </c>
      <c r="T225">
        <f>1/((CW225+1)/(Q225/1.6)+1/(R225/1.37)) + CW225/((CW225+1)/(Q225/1.6) + CW225/(R225/1.37))</f>
        <v>0</v>
      </c>
      <c r="U225">
        <f>(CR225*CU225)</f>
        <v>0</v>
      </c>
      <c r="V225">
        <f>(DK225+(U225+2*0.95*5.67E-8*(((DK225+$B$7)+273)^4-(DK225+273)^4)-44100*J225)/(1.84*29.3*R225+8*0.95*5.67E-8*(DK225+273)^3))</f>
        <v>0</v>
      </c>
      <c r="W225">
        <f>($C$7*DL225+$D$7*DM225+$E$7*V225)</f>
        <v>0</v>
      </c>
      <c r="X225">
        <f>0.61365*exp(17.502*W225/(240.97+W225))</f>
        <v>0</v>
      </c>
      <c r="Y225">
        <f>(Z225/AA225*100)</f>
        <v>0</v>
      </c>
      <c r="Z225">
        <f>DD225*(DI225+DJ225)/1000</f>
        <v>0</v>
      </c>
      <c r="AA225">
        <f>0.61365*exp(17.502*DK225/(240.97+DK225))</f>
        <v>0</v>
      </c>
      <c r="AB225">
        <f>(X225-DD225*(DI225+DJ225)/1000)</f>
        <v>0</v>
      </c>
      <c r="AC225">
        <f>(-J225*44100)</f>
        <v>0</v>
      </c>
      <c r="AD225">
        <f>2*29.3*R225*0.92*(DK225-W225)</f>
        <v>0</v>
      </c>
      <c r="AE225">
        <f>2*0.95*5.67E-8*(((DK225+$B$7)+273)^4-(W225+273)^4)</f>
        <v>0</v>
      </c>
      <c r="AF225">
        <f>U225+AE225+AC225+AD225</f>
        <v>0</v>
      </c>
      <c r="AG225">
        <f>DH225*AU225*(DC225-DB225*(1000-AU225*DE225)/(1000-AU225*DD225))/(100*CV225)</f>
        <v>0</v>
      </c>
      <c r="AH225">
        <f>1000*DH225*AU225*(DD225-DE225)/(100*CV225*(1000-AU225*DD225))</f>
        <v>0</v>
      </c>
      <c r="AI225">
        <f>(AJ225 - AK225 - DI225*1E3/(8.314*(DK225+273.15)) * AM225/DH225 * AL225) * DH225/(100*CV225) * (1000 - DE225)/1000</f>
        <v>0</v>
      </c>
      <c r="AJ225">
        <v>187.052642617822</v>
      </c>
      <c r="AK225">
        <v>200.557284848485</v>
      </c>
      <c r="AL225">
        <v>-3.31390679964275</v>
      </c>
      <c r="AM225">
        <v>64.3784820055096</v>
      </c>
      <c r="AN225">
        <f>(AP225 - AO225 + DI225*1E3/(8.314*(DK225+273.15)) * AR225/DH225 * AQ225) * DH225/(100*CV225) * 1000/(1000 - AP225)</f>
        <v>0</v>
      </c>
      <c r="AO225">
        <v>24.5025953216954</v>
      </c>
      <c r="AP225">
        <v>25.5946848484848</v>
      </c>
      <c r="AQ225">
        <v>1.02216440775716e-05</v>
      </c>
      <c r="AR225">
        <v>115.893148870308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MAX(0,($B$13+$C$13*DP225)/(1+$D$13*DP225)*DI225/(DK225+273)*$E$13)</f>
        <v>0</v>
      </c>
      <c r="AX225" t="s">
        <v>407</v>
      </c>
      <c r="AY225" t="s">
        <v>407</v>
      </c>
      <c r="AZ225">
        <v>0</v>
      </c>
      <c r="BA225">
        <v>0</v>
      </c>
      <c r="BB225">
        <f>1-AZ225/BA225</f>
        <v>0</v>
      </c>
      <c r="BC225">
        <v>0</v>
      </c>
      <c r="BD225" t="s">
        <v>407</v>
      </c>
      <c r="BE225" t="s">
        <v>407</v>
      </c>
      <c r="BF225">
        <v>0</v>
      </c>
      <c r="BG225">
        <v>0</v>
      </c>
      <c r="BH225">
        <f>1-BF225/BG225</f>
        <v>0</v>
      </c>
      <c r="BI225">
        <v>0.5</v>
      </c>
      <c r="BJ225">
        <f>CS225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407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f>$B$11*DQ225+$C$11*DR225+$F$11*EC225*(1-EF225)</f>
        <v>0</v>
      </c>
      <c r="CS225">
        <f>CR225*CT225</f>
        <v>0</v>
      </c>
      <c r="CT225">
        <f>($B$11*$D$9+$C$11*$D$9+$F$11*((EP225+EH225)/MAX(EP225+EH225+EQ225, 0.1)*$I$9+EQ225/MAX(EP225+EH225+EQ225, 0.1)*$J$9))/($B$11+$C$11+$F$11)</f>
        <v>0</v>
      </c>
      <c r="CU225">
        <f>($B$11*$K$9+$C$11*$K$9+$F$11*((EP225+EH225)/MAX(EP225+EH225+EQ225, 0.1)*$P$9+EQ225/MAX(EP225+EH225+EQ225, 0.1)*$Q$9))/($B$11+$C$11+$F$11)</f>
        <v>0</v>
      </c>
      <c r="CV225">
        <v>2.7</v>
      </c>
      <c r="CW225">
        <v>0.5</v>
      </c>
      <c r="CX225" t="s">
        <v>408</v>
      </c>
      <c r="CY225">
        <v>2</v>
      </c>
      <c r="CZ225" t="b">
        <v>1</v>
      </c>
      <c r="DA225">
        <v>1510792116.81429</v>
      </c>
      <c r="DB225">
        <v>219.256821428571</v>
      </c>
      <c r="DC225">
        <v>199.090357142857</v>
      </c>
      <c r="DD225">
        <v>25.5893464285714</v>
      </c>
      <c r="DE225">
        <v>24.5026392857143</v>
      </c>
      <c r="DF225">
        <v>213.978357142857</v>
      </c>
      <c r="DG225">
        <v>25.0375321428571</v>
      </c>
      <c r="DH225">
        <v>500.099</v>
      </c>
      <c r="DI225">
        <v>90.7787</v>
      </c>
      <c r="DJ225">
        <v>0.100104835714286</v>
      </c>
      <c r="DK225">
        <v>27.0602642857143</v>
      </c>
      <c r="DL225">
        <v>27.4804857142857</v>
      </c>
      <c r="DM225">
        <v>999.9</v>
      </c>
      <c r="DN225">
        <v>0</v>
      </c>
      <c r="DO225">
        <v>0</v>
      </c>
      <c r="DP225">
        <v>9991.17785714286</v>
      </c>
      <c r="DQ225">
        <v>0</v>
      </c>
      <c r="DR225">
        <v>7.89604357142857</v>
      </c>
      <c r="DS225">
        <v>20.1663857142857</v>
      </c>
      <c r="DT225">
        <v>225.014642857143</v>
      </c>
      <c r="DU225">
        <v>204.091107142857</v>
      </c>
      <c r="DV225">
        <v>1.0867075</v>
      </c>
      <c r="DW225">
        <v>199.090357142857</v>
      </c>
      <c r="DX225">
        <v>24.5026392857143</v>
      </c>
      <c r="DY225">
        <v>2.32296821428571</v>
      </c>
      <c r="DZ225">
        <v>2.22431892857143</v>
      </c>
      <c r="EA225">
        <v>19.8365535714286</v>
      </c>
      <c r="EB225">
        <v>19.1385428571429</v>
      </c>
      <c r="EC225">
        <v>2000.01071428571</v>
      </c>
      <c r="ED225">
        <v>0.980000428571429</v>
      </c>
      <c r="EE225">
        <v>0.0199991678571429</v>
      </c>
      <c r="EF225">
        <v>0</v>
      </c>
      <c r="EG225">
        <v>2.18841428571429</v>
      </c>
      <c r="EH225">
        <v>0</v>
      </c>
      <c r="EI225">
        <v>4861.71</v>
      </c>
      <c r="EJ225">
        <v>17300.2642857143</v>
      </c>
      <c r="EK225">
        <v>39.91275</v>
      </c>
      <c r="EL225">
        <v>39.9908928571429</v>
      </c>
      <c r="EM225">
        <v>39.5935</v>
      </c>
      <c r="EN225">
        <v>38.6046428571428</v>
      </c>
      <c r="EO225">
        <v>39.1871785714286</v>
      </c>
      <c r="EP225">
        <v>1960.01071428571</v>
      </c>
      <c r="EQ225">
        <v>40</v>
      </c>
      <c r="ER225">
        <v>0</v>
      </c>
      <c r="ES225">
        <v>1678815728</v>
      </c>
      <c r="ET225">
        <v>0</v>
      </c>
      <c r="EU225">
        <v>2.189892</v>
      </c>
      <c r="EV225">
        <v>0.0759692373625033</v>
      </c>
      <c r="EW225">
        <v>66.6538460424779</v>
      </c>
      <c r="EX225">
        <v>4862.5656</v>
      </c>
      <c r="EY225">
        <v>15</v>
      </c>
      <c r="EZ225">
        <v>0</v>
      </c>
      <c r="FA225" t="s">
        <v>409</v>
      </c>
      <c r="FB225">
        <v>1510781724.6</v>
      </c>
      <c r="FC225">
        <v>1510781718.6</v>
      </c>
      <c r="FD225">
        <v>0</v>
      </c>
      <c r="FE225">
        <v>0.193</v>
      </c>
      <c r="FF225">
        <v>0.167</v>
      </c>
      <c r="FG225">
        <v>6.707</v>
      </c>
      <c r="FH225">
        <v>0.869</v>
      </c>
      <c r="FI225">
        <v>420</v>
      </c>
      <c r="FJ225">
        <v>32</v>
      </c>
      <c r="FK225">
        <v>0.3</v>
      </c>
      <c r="FL225">
        <v>0.13</v>
      </c>
      <c r="FM225">
        <v>1.0838305</v>
      </c>
      <c r="FN225">
        <v>0.0470116322701654</v>
      </c>
      <c r="FO225">
        <v>0.00459990595012551</v>
      </c>
      <c r="FP225">
        <v>1</v>
      </c>
      <c r="FQ225">
        <v>1</v>
      </c>
      <c r="FR225">
        <v>1</v>
      </c>
      <c r="FS225" t="s">
        <v>410</v>
      </c>
      <c r="FT225">
        <v>2.97306</v>
      </c>
      <c r="FU225">
        <v>2.75363</v>
      </c>
      <c r="FV225">
        <v>0.0472566</v>
      </c>
      <c r="FW225">
        <v>0.0438496</v>
      </c>
      <c r="FX225">
        <v>0.108041</v>
      </c>
      <c r="FY225">
        <v>0.106012</v>
      </c>
      <c r="FZ225">
        <v>37076.3</v>
      </c>
      <c r="GA225">
        <v>40554</v>
      </c>
      <c r="GB225">
        <v>35268.8</v>
      </c>
      <c r="GC225">
        <v>38469.6</v>
      </c>
      <c r="GD225">
        <v>44558.9</v>
      </c>
      <c r="GE225">
        <v>49647.3</v>
      </c>
      <c r="GF225">
        <v>55083.5</v>
      </c>
      <c r="GG225">
        <v>61678.5</v>
      </c>
      <c r="GH225">
        <v>1.98477</v>
      </c>
      <c r="GI225">
        <v>1.81763</v>
      </c>
      <c r="GJ225">
        <v>0.121497</v>
      </c>
      <c r="GK225">
        <v>0</v>
      </c>
      <c r="GL225">
        <v>25.4895</v>
      </c>
      <c r="GM225">
        <v>999.9</v>
      </c>
      <c r="GN225">
        <v>52.887</v>
      </c>
      <c r="GO225">
        <v>32.921</v>
      </c>
      <c r="GP225">
        <v>29.3026</v>
      </c>
      <c r="GQ225">
        <v>56.0757</v>
      </c>
      <c r="GR225">
        <v>48.726</v>
      </c>
      <c r="GS225">
        <v>1</v>
      </c>
      <c r="GT225">
        <v>-0.005094</v>
      </c>
      <c r="GU225">
        <v>0.235177</v>
      </c>
      <c r="GV225">
        <v>20.1146</v>
      </c>
      <c r="GW225">
        <v>5.19812</v>
      </c>
      <c r="GX225">
        <v>12.004</v>
      </c>
      <c r="GY225">
        <v>4.97525</v>
      </c>
      <c r="GZ225">
        <v>3.29315</v>
      </c>
      <c r="HA225">
        <v>9999</v>
      </c>
      <c r="HB225">
        <v>9999</v>
      </c>
      <c r="HC225">
        <v>9999</v>
      </c>
      <c r="HD225">
        <v>999.9</v>
      </c>
      <c r="HE225">
        <v>1.8634</v>
      </c>
      <c r="HF225">
        <v>1.86829</v>
      </c>
      <c r="HG225">
        <v>1.86809</v>
      </c>
      <c r="HH225">
        <v>1.8692</v>
      </c>
      <c r="HI225">
        <v>1.86996</v>
      </c>
      <c r="HJ225">
        <v>1.86605</v>
      </c>
      <c r="HK225">
        <v>1.86713</v>
      </c>
      <c r="HL225">
        <v>1.86845</v>
      </c>
      <c r="HM225">
        <v>5</v>
      </c>
      <c r="HN225">
        <v>0</v>
      </c>
      <c r="HO225">
        <v>0</v>
      </c>
      <c r="HP225">
        <v>0</v>
      </c>
      <c r="HQ225" t="s">
        <v>411</v>
      </c>
      <c r="HR225" t="s">
        <v>412</v>
      </c>
      <c r="HS225" t="s">
        <v>413</v>
      </c>
      <c r="HT225" t="s">
        <v>413</v>
      </c>
      <c r="HU225" t="s">
        <v>413</v>
      </c>
      <c r="HV225" t="s">
        <v>413</v>
      </c>
      <c r="HW225">
        <v>0</v>
      </c>
      <c r="HX225">
        <v>100</v>
      </c>
      <c r="HY225">
        <v>100</v>
      </c>
      <c r="HZ225">
        <v>5.124</v>
      </c>
      <c r="IA225">
        <v>0.5521</v>
      </c>
      <c r="IB225">
        <v>4.00718980108695</v>
      </c>
      <c r="IC225">
        <v>0.0057595372652325</v>
      </c>
      <c r="ID225">
        <v>9.86007892650461e-07</v>
      </c>
      <c r="IE225">
        <v>-6.54605500343952e-10</v>
      </c>
      <c r="IF225">
        <v>-0.00447537401453317</v>
      </c>
      <c r="IG225">
        <v>-0.0225030831772305</v>
      </c>
      <c r="IH225">
        <v>0.00251729176796863</v>
      </c>
      <c r="II225">
        <v>-2.92013266862578e-05</v>
      </c>
      <c r="IJ225">
        <v>-3</v>
      </c>
      <c r="IK225">
        <v>1614</v>
      </c>
      <c r="IL225">
        <v>1</v>
      </c>
      <c r="IM225">
        <v>27</v>
      </c>
      <c r="IN225">
        <v>173.3</v>
      </c>
      <c r="IO225">
        <v>173.4</v>
      </c>
      <c r="IP225">
        <v>0.495605</v>
      </c>
      <c r="IQ225">
        <v>2.66357</v>
      </c>
      <c r="IR225">
        <v>1.54785</v>
      </c>
      <c r="IS225">
        <v>2.30103</v>
      </c>
      <c r="IT225">
        <v>1.34644</v>
      </c>
      <c r="IU225">
        <v>2.39258</v>
      </c>
      <c r="IV225">
        <v>38.1106</v>
      </c>
      <c r="IW225">
        <v>24.1225</v>
      </c>
      <c r="IX225">
        <v>18</v>
      </c>
      <c r="IY225">
        <v>505.585</v>
      </c>
      <c r="IZ225">
        <v>399.325</v>
      </c>
      <c r="JA225">
        <v>24.8219</v>
      </c>
      <c r="JB225">
        <v>27.1829</v>
      </c>
      <c r="JC225">
        <v>29.9997</v>
      </c>
      <c r="JD225">
        <v>27.2208</v>
      </c>
      <c r="JE225">
        <v>27.1721</v>
      </c>
      <c r="JF225">
        <v>9.8611</v>
      </c>
      <c r="JG225">
        <v>25.2912</v>
      </c>
      <c r="JH225">
        <v>100</v>
      </c>
      <c r="JI225">
        <v>24.8288</v>
      </c>
      <c r="JJ225">
        <v>150.926</v>
      </c>
      <c r="JK225">
        <v>24.5312</v>
      </c>
      <c r="JL225">
        <v>102.216</v>
      </c>
      <c r="JM225">
        <v>102.681</v>
      </c>
    </row>
    <row r="226" spans="1:273">
      <c r="A226">
        <v>210</v>
      </c>
      <c r="B226">
        <v>1510792129.1</v>
      </c>
      <c r="C226">
        <v>3408.5</v>
      </c>
      <c r="D226" t="s">
        <v>832</v>
      </c>
      <c r="E226" t="s">
        <v>833</v>
      </c>
      <c r="F226">
        <v>5</v>
      </c>
      <c r="G226" t="s">
        <v>799</v>
      </c>
      <c r="H226" t="s">
        <v>406</v>
      </c>
      <c r="I226">
        <v>1510792121.26071</v>
      </c>
      <c r="J226">
        <f>(K226)/1000</f>
        <v>0</v>
      </c>
      <c r="K226">
        <f>IF(CZ226, AN226, AH226)</f>
        <v>0</v>
      </c>
      <c r="L226">
        <f>IF(CZ226, AI226, AG226)</f>
        <v>0</v>
      </c>
      <c r="M226">
        <f>DB226 - IF(AU226&gt;1, L226*CV226*100.0/(AW226*DP226), 0)</f>
        <v>0</v>
      </c>
      <c r="N226">
        <f>((T226-J226/2)*M226-L226)/(T226+J226/2)</f>
        <v>0</v>
      </c>
      <c r="O226">
        <f>N226*(DI226+DJ226)/1000.0</f>
        <v>0</v>
      </c>
      <c r="P226">
        <f>(DB226 - IF(AU226&gt;1, L226*CV226*100.0/(AW226*DP226), 0))*(DI226+DJ226)/1000.0</f>
        <v>0</v>
      </c>
      <c r="Q226">
        <f>2.0/((1/S226-1/R226)+SIGN(S226)*SQRT((1/S226-1/R226)*(1/S226-1/R226) + 4*CW226/((CW226+1)*(CW226+1))*(2*1/S226*1/R226-1/R226*1/R226)))</f>
        <v>0</v>
      </c>
      <c r="R226">
        <f>IF(LEFT(CX226,1)&lt;&gt;"0",IF(LEFT(CX226,1)="1",3.0,CY226),$D$5+$E$5*(DP226*DI226/($K$5*1000))+$F$5*(DP226*DI226/($K$5*1000))*MAX(MIN(CV226,$J$5),$I$5)*MAX(MIN(CV226,$J$5),$I$5)+$G$5*MAX(MIN(CV226,$J$5),$I$5)*(DP226*DI226/($K$5*1000))+$H$5*(DP226*DI226/($K$5*1000))*(DP226*DI226/($K$5*1000)))</f>
        <v>0</v>
      </c>
      <c r="S226">
        <f>J226*(1000-(1000*0.61365*exp(17.502*W226/(240.97+W226))/(DI226+DJ226)+DD226)/2)/(1000*0.61365*exp(17.502*W226/(240.97+W226))/(DI226+DJ226)-DD226)</f>
        <v>0</v>
      </c>
      <c r="T226">
        <f>1/((CW226+1)/(Q226/1.6)+1/(R226/1.37)) + CW226/((CW226+1)/(Q226/1.6) + CW226/(R226/1.37))</f>
        <v>0</v>
      </c>
      <c r="U226">
        <f>(CR226*CU226)</f>
        <v>0</v>
      </c>
      <c r="V226">
        <f>(DK226+(U226+2*0.95*5.67E-8*(((DK226+$B$7)+273)^4-(DK226+273)^4)-44100*J226)/(1.84*29.3*R226+8*0.95*5.67E-8*(DK226+273)^3))</f>
        <v>0</v>
      </c>
      <c r="W226">
        <f>($C$7*DL226+$D$7*DM226+$E$7*V226)</f>
        <v>0</v>
      </c>
      <c r="X226">
        <f>0.61365*exp(17.502*W226/(240.97+W226))</f>
        <v>0</v>
      </c>
      <c r="Y226">
        <f>(Z226/AA226*100)</f>
        <v>0</v>
      </c>
      <c r="Z226">
        <f>DD226*(DI226+DJ226)/1000</f>
        <v>0</v>
      </c>
      <c r="AA226">
        <f>0.61365*exp(17.502*DK226/(240.97+DK226))</f>
        <v>0</v>
      </c>
      <c r="AB226">
        <f>(X226-DD226*(DI226+DJ226)/1000)</f>
        <v>0</v>
      </c>
      <c r="AC226">
        <f>(-J226*44100)</f>
        <v>0</v>
      </c>
      <c r="AD226">
        <f>2*29.3*R226*0.92*(DK226-W226)</f>
        <v>0</v>
      </c>
      <c r="AE226">
        <f>2*0.95*5.67E-8*(((DK226+$B$7)+273)^4-(W226+273)^4)</f>
        <v>0</v>
      </c>
      <c r="AF226">
        <f>U226+AE226+AC226+AD226</f>
        <v>0</v>
      </c>
      <c r="AG226">
        <f>DH226*AU226*(DC226-DB226*(1000-AU226*DE226)/(1000-AU226*DD226))/(100*CV226)</f>
        <v>0</v>
      </c>
      <c r="AH226">
        <f>1000*DH226*AU226*(DD226-DE226)/(100*CV226*(1000-AU226*DD226))</f>
        <v>0</v>
      </c>
      <c r="AI226">
        <f>(AJ226 - AK226 - DI226*1E3/(8.314*(DK226+273.15)) * AM226/DH226 * AL226) * DH226/(100*CV226) * (1000 - DE226)/1000</f>
        <v>0</v>
      </c>
      <c r="AJ226">
        <v>170.801039748027</v>
      </c>
      <c r="AK226">
        <v>185.151618181818</v>
      </c>
      <c r="AL226">
        <v>-3.43078146586186</v>
      </c>
      <c r="AM226">
        <v>64.3784820055096</v>
      </c>
      <c r="AN226">
        <f>(AP226 - AO226 + DI226*1E3/(8.314*(DK226+273.15)) * AR226/DH226 * AQ226) * DH226/(100*CV226) * 1000/(1000 - AP226)</f>
        <v>0</v>
      </c>
      <c r="AO226">
        <v>24.5029843776055</v>
      </c>
      <c r="AP226">
        <v>25.5992636363636</v>
      </c>
      <c r="AQ226">
        <v>1.43450702072361e-05</v>
      </c>
      <c r="AR226">
        <v>115.893148870308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MAX(0,($B$13+$C$13*DP226)/(1+$D$13*DP226)*DI226/(DK226+273)*$E$13)</f>
        <v>0</v>
      </c>
      <c r="AX226" t="s">
        <v>407</v>
      </c>
      <c r="AY226" t="s">
        <v>407</v>
      </c>
      <c r="AZ226">
        <v>0</v>
      </c>
      <c r="BA226">
        <v>0</v>
      </c>
      <c r="BB226">
        <f>1-AZ226/BA226</f>
        <v>0</v>
      </c>
      <c r="BC226">
        <v>0</v>
      </c>
      <c r="BD226" t="s">
        <v>407</v>
      </c>
      <c r="BE226" t="s">
        <v>407</v>
      </c>
      <c r="BF226">
        <v>0</v>
      </c>
      <c r="BG226">
        <v>0</v>
      </c>
      <c r="BH226">
        <f>1-BF226/BG226</f>
        <v>0</v>
      </c>
      <c r="BI226">
        <v>0.5</v>
      </c>
      <c r="BJ226">
        <f>CS226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407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f>$B$11*DQ226+$C$11*DR226+$F$11*EC226*(1-EF226)</f>
        <v>0</v>
      </c>
      <c r="CS226">
        <f>CR226*CT226</f>
        <v>0</v>
      </c>
      <c r="CT226">
        <f>($B$11*$D$9+$C$11*$D$9+$F$11*((EP226+EH226)/MAX(EP226+EH226+EQ226, 0.1)*$I$9+EQ226/MAX(EP226+EH226+EQ226, 0.1)*$J$9))/($B$11+$C$11+$F$11)</f>
        <v>0</v>
      </c>
      <c r="CU226">
        <f>($B$11*$K$9+$C$11*$K$9+$F$11*((EP226+EH226)/MAX(EP226+EH226+EQ226, 0.1)*$P$9+EQ226/MAX(EP226+EH226+EQ226, 0.1)*$Q$9))/($B$11+$C$11+$F$11)</f>
        <v>0</v>
      </c>
      <c r="CV226">
        <v>2.7</v>
      </c>
      <c r="CW226">
        <v>0.5</v>
      </c>
      <c r="CX226" t="s">
        <v>408</v>
      </c>
      <c r="CY226">
        <v>2</v>
      </c>
      <c r="CZ226" t="b">
        <v>1</v>
      </c>
      <c r="DA226">
        <v>1510792121.26071</v>
      </c>
      <c r="DB226">
        <v>204.645678571429</v>
      </c>
      <c r="DC226">
        <v>184.103357142857</v>
      </c>
      <c r="DD226">
        <v>25.5926321428571</v>
      </c>
      <c r="DE226">
        <v>24.5026857142857</v>
      </c>
      <c r="DF226">
        <v>199.455535714286</v>
      </c>
      <c r="DG226">
        <v>25.0406678571429</v>
      </c>
      <c r="DH226">
        <v>500.084321428571</v>
      </c>
      <c r="DI226">
        <v>90.7786678571429</v>
      </c>
      <c r="DJ226">
        <v>0.100005064285714</v>
      </c>
      <c r="DK226">
        <v>27.0599357142857</v>
      </c>
      <c r="DL226">
        <v>27.4791821428571</v>
      </c>
      <c r="DM226">
        <v>999.9</v>
      </c>
      <c r="DN226">
        <v>0</v>
      </c>
      <c r="DO226">
        <v>0</v>
      </c>
      <c r="DP226">
        <v>9991.15928571428</v>
      </c>
      <c r="DQ226">
        <v>0</v>
      </c>
      <c r="DR226">
        <v>7.89313821428571</v>
      </c>
      <c r="DS226">
        <v>20.54225</v>
      </c>
      <c r="DT226">
        <v>210.0205</v>
      </c>
      <c r="DU226">
        <v>188.727607142857</v>
      </c>
      <c r="DV226">
        <v>1.0899475</v>
      </c>
      <c r="DW226">
        <v>184.103357142857</v>
      </c>
      <c r="DX226">
        <v>24.5026857142857</v>
      </c>
      <c r="DY226">
        <v>2.32326607142857</v>
      </c>
      <c r="DZ226">
        <v>2.22432178571429</v>
      </c>
      <c r="EA226">
        <v>19.8386214285714</v>
      </c>
      <c r="EB226">
        <v>19.1385607142857</v>
      </c>
      <c r="EC226">
        <v>2000.00107142857</v>
      </c>
      <c r="ED226">
        <v>0.980000285714286</v>
      </c>
      <c r="EE226">
        <v>0.0199992785714286</v>
      </c>
      <c r="EF226">
        <v>0</v>
      </c>
      <c r="EG226">
        <v>2.17551785714286</v>
      </c>
      <c r="EH226">
        <v>0</v>
      </c>
      <c r="EI226">
        <v>4866.96392857143</v>
      </c>
      <c r="EJ226">
        <v>17300.1678571429</v>
      </c>
      <c r="EK226">
        <v>39.8725357142857</v>
      </c>
      <c r="EL226">
        <v>39.96625</v>
      </c>
      <c r="EM226">
        <v>39.56</v>
      </c>
      <c r="EN226">
        <v>38.5689285714286</v>
      </c>
      <c r="EO226">
        <v>39.1582142857143</v>
      </c>
      <c r="EP226">
        <v>1960.00107142857</v>
      </c>
      <c r="EQ226">
        <v>40</v>
      </c>
      <c r="ER226">
        <v>0</v>
      </c>
      <c r="ES226">
        <v>1678815732.8</v>
      </c>
      <c r="ET226">
        <v>0</v>
      </c>
      <c r="EU226">
        <v>2.190736</v>
      </c>
      <c r="EV226">
        <v>0.410530783338213</v>
      </c>
      <c r="EW226">
        <v>73.2361539436501</v>
      </c>
      <c r="EX226">
        <v>4868.2136</v>
      </c>
      <c r="EY226">
        <v>15</v>
      </c>
      <c r="EZ226">
        <v>0</v>
      </c>
      <c r="FA226" t="s">
        <v>409</v>
      </c>
      <c r="FB226">
        <v>1510781724.6</v>
      </c>
      <c r="FC226">
        <v>1510781718.6</v>
      </c>
      <c r="FD226">
        <v>0</v>
      </c>
      <c r="FE226">
        <v>0.193</v>
      </c>
      <c r="FF226">
        <v>0.167</v>
      </c>
      <c r="FG226">
        <v>6.707</v>
      </c>
      <c r="FH226">
        <v>0.869</v>
      </c>
      <c r="FI226">
        <v>420</v>
      </c>
      <c r="FJ226">
        <v>32</v>
      </c>
      <c r="FK226">
        <v>0.3</v>
      </c>
      <c r="FL226">
        <v>0.13</v>
      </c>
      <c r="FM226">
        <v>1.08784125</v>
      </c>
      <c r="FN226">
        <v>0.0444343339587194</v>
      </c>
      <c r="FO226">
        <v>0.00434601725002329</v>
      </c>
      <c r="FP226">
        <v>1</v>
      </c>
      <c r="FQ226">
        <v>1</v>
      </c>
      <c r="FR226">
        <v>1</v>
      </c>
      <c r="FS226" t="s">
        <v>410</v>
      </c>
      <c r="FT226">
        <v>2.97268</v>
      </c>
      <c r="FU226">
        <v>2.75373</v>
      </c>
      <c r="FV226">
        <v>0.0438903</v>
      </c>
      <c r="FW226">
        <v>0.0404152</v>
      </c>
      <c r="FX226">
        <v>0.108051</v>
      </c>
      <c r="FY226">
        <v>0.106007</v>
      </c>
      <c r="FZ226">
        <v>37207.3</v>
      </c>
      <c r="GA226">
        <v>40700.1</v>
      </c>
      <c r="GB226">
        <v>35268.8</v>
      </c>
      <c r="GC226">
        <v>38470</v>
      </c>
      <c r="GD226">
        <v>44558.6</v>
      </c>
      <c r="GE226">
        <v>49647.6</v>
      </c>
      <c r="GF226">
        <v>55083.8</v>
      </c>
      <c r="GG226">
        <v>61678.7</v>
      </c>
      <c r="GH226">
        <v>1.9847</v>
      </c>
      <c r="GI226">
        <v>1.81775</v>
      </c>
      <c r="GJ226">
        <v>0.121288</v>
      </c>
      <c r="GK226">
        <v>0</v>
      </c>
      <c r="GL226">
        <v>25.4895</v>
      </c>
      <c r="GM226">
        <v>999.9</v>
      </c>
      <c r="GN226">
        <v>52.887</v>
      </c>
      <c r="GO226">
        <v>32.901</v>
      </c>
      <c r="GP226">
        <v>29.2683</v>
      </c>
      <c r="GQ226">
        <v>55.7557</v>
      </c>
      <c r="GR226">
        <v>49.355</v>
      </c>
      <c r="GS226">
        <v>1</v>
      </c>
      <c r="GT226">
        <v>-0.00539888</v>
      </c>
      <c r="GU226">
        <v>0.233559</v>
      </c>
      <c r="GV226">
        <v>20.1146</v>
      </c>
      <c r="GW226">
        <v>5.19797</v>
      </c>
      <c r="GX226">
        <v>12.004</v>
      </c>
      <c r="GY226">
        <v>4.9754</v>
      </c>
      <c r="GZ226">
        <v>3.29318</v>
      </c>
      <c r="HA226">
        <v>9999</v>
      </c>
      <c r="HB226">
        <v>9999</v>
      </c>
      <c r="HC226">
        <v>9999</v>
      </c>
      <c r="HD226">
        <v>999.9</v>
      </c>
      <c r="HE226">
        <v>1.8634</v>
      </c>
      <c r="HF226">
        <v>1.86829</v>
      </c>
      <c r="HG226">
        <v>1.86812</v>
      </c>
      <c r="HH226">
        <v>1.8692</v>
      </c>
      <c r="HI226">
        <v>1.86998</v>
      </c>
      <c r="HJ226">
        <v>1.86605</v>
      </c>
      <c r="HK226">
        <v>1.86714</v>
      </c>
      <c r="HL226">
        <v>1.86844</v>
      </c>
      <c r="HM226">
        <v>5</v>
      </c>
      <c r="HN226">
        <v>0</v>
      </c>
      <c r="HO226">
        <v>0</v>
      </c>
      <c r="HP226">
        <v>0</v>
      </c>
      <c r="HQ226" t="s">
        <v>411</v>
      </c>
      <c r="HR226" t="s">
        <v>412</v>
      </c>
      <c r="HS226" t="s">
        <v>413</v>
      </c>
      <c r="HT226" t="s">
        <v>413</v>
      </c>
      <c r="HU226" t="s">
        <v>413</v>
      </c>
      <c r="HV226" t="s">
        <v>413</v>
      </c>
      <c r="HW226">
        <v>0</v>
      </c>
      <c r="HX226">
        <v>100</v>
      </c>
      <c r="HY226">
        <v>100</v>
      </c>
      <c r="HZ226">
        <v>5.034</v>
      </c>
      <c r="IA226">
        <v>0.5523</v>
      </c>
      <c r="IB226">
        <v>4.00718980108695</v>
      </c>
      <c r="IC226">
        <v>0.0057595372652325</v>
      </c>
      <c r="ID226">
        <v>9.86007892650461e-07</v>
      </c>
      <c r="IE226">
        <v>-6.54605500343952e-10</v>
      </c>
      <c r="IF226">
        <v>-0.00447537401453317</v>
      </c>
      <c r="IG226">
        <v>-0.0225030831772305</v>
      </c>
      <c r="IH226">
        <v>0.00251729176796863</v>
      </c>
      <c r="II226">
        <v>-2.92013266862578e-05</v>
      </c>
      <c r="IJ226">
        <v>-3</v>
      </c>
      <c r="IK226">
        <v>1614</v>
      </c>
      <c r="IL226">
        <v>1</v>
      </c>
      <c r="IM226">
        <v>27</v>
      </c>
      <c r="IN226">
        <v>173.4</v>
      </c>
      <c r="IO226">
        <v>173.5</v>
      </c>
      <c r="IP226">
        <v>0.462646</v>
      </c>
      <c r="IQ226">
        <v>2.6709</v>
      </c>
      <c r="IR226">
        <v>1.54785</v>
      </c>
      <c r="IS226">
        <v>2.30103</v>
      </c>
      <c r="IT226">
        <v>1.34644</v>
      </c>
      <c r="IU226">
        <v>2.33154</v>
      </c>
      <c r="IV226">
        <v>38.1106</v>
      </c>
      <c r="IW226">
        <v>24.1225</v>
      </c>
      <c r="IX226">
        <v>18</v>
      </c>
      <c r="IY226">
        <v>505.502</v>
      </c>
      <c r="IZ226">
        <v>399.372</v>
      </c>
      <c r="JA226">
        <v>24.836</v>
      </c>
      <c r="JB226">
        <v>27.1804</v>
      </c>
      <c r="JC226">
        <v>29.9997</v>
      </c>
      <c r="JD226">
        <v>27.2173</v>
      </c>
      <c r="JE226">
        <v>27.1689</v>
      </c>
      <c r="JF226">
        <v>9.15346</v>
      </c>
      <c r="JG226">
        <v>25.2912</v>
      </c>
      <c r="JH226">
        <v>100</v>
      </c>
      <c r="JI226">
        <v>24.8415</v>
      </c>
      <c r="JJ226">
        <v>130.813</v>
      </c>
      <c r="JK226">
        <v>24.5274</v>
      </c>
      <c r="JL226">
        <v>102.216</v>
      </c>
      <c r="JM226">
        <v>102.682</v>
      </c>
    </row>
    <row r="227" spans="1:273">
      <c r="A227">
        <v>211</v>
      </c>
      <c r="B227">
        <v>1510792134.6</v>
      </c>
      <c r="C227">
        <v>3414</v>
      </c>
      <c r="D227" t="s">
        <v>834</v>
      </c>
      <c r="E227" t="s">
        <v>835</v>
      </c>
      <c r="F227">
        <v>5</v>
      </c>
      <c r="G227" t="s">
        <v>799</v>
      </c>
      <c r="H227" t="s">
        <v>406</v>
      </c>
      <c r="I227">
        <v>1510792126.83214</v>
      </c>
      <c r="J227">
        <f>(K227)/1000</f>
        <v>0</v>
      </c>
      <c r="K227">
        <f>IF(CZ227, AN227, AH227)</f>
        <v>0</v>
      </c>
      <c r="L227">
        <f>IF(CZ227, AI227, AG227)</f>
        <v>0</v>
      </c>
      <c r="M227">
        <f>DB227 - IF(AU227&gt;1, L227*CV227*100.0/(AW227*DP227), 0)</f>
        <v>0</v>
      </c>
      <c r="N227">
        <f>((T227-J227/2)*M227-L227)/(T227+J227/2)</f>
        <v>0</v>
      </c>
      <c r="O227">
        <f>N227*(DI227+DJ227)/1000.0</f>
        <v>0</v>
      </c>
      <c r="P227">
        <f>(DB227 - IF(AU227&gt;1, L227*CV227*100.0/(AW227*DP227), 0))*(DI227+DJ227)/1000.0</f>
        <v>0</v>
      </c>
      <c r="Q227">
        <f>2.0/((1/S227-1/R227)+SIGN(S227)*SQRT((1/S227-1/R227)*(1/S227-1/R227) + 4*CW227/((CW227+1)*(CW227+1))*(2*1/S227*1/R227-1/R227*1/R227)))</f>
        <v>0</v>
      </c>
      <c r="R227">
        <f>IF(LEFT(CX227,1)&lt;&gt;"0",IF(LEFT(CX227,1)="1",3.0,CY227),$D$5+$E$5*(DP227*DI227/($K$5*1000))+$F$5*(DP227*DI227/($K$5*1000))*MAX(MIN(CV227,$J$5),$I$5)*MAX(MIN(CV227,$J$5),$I$5)+$G$5*MAX(MIN(CV227,$J$5),$I$5)*(DP227*DI227/($K$5*1000))+$H$5*(DP227*DI227/($K$5*1000))*(DP227*DI227/($K$5*1000)))</f>
        <v>0</v>
      </c>
      <c r="S227">
        <f>J227*(1000-(1000*0.61365*exp(17.502*W227/(240.97+W227))/(DI227+DJ227)+DD227)/2)/(1000*0.61365*exp(17.502*W227/(240.97+W227))/(DI227+DJ227)-DD227)</f>
        <v>0</v>
      </c>
      <c r="T227">
        <f>1/((CW227+1)/(Q227/1.6)+1/(R227/1.37)) + CW227/((CW227+1)/(Q227/1.6) + CW227/(R227/1.37))</f>
        <v>0</v>
      </c>
      <c r="U227">
        <f>(CR227*CU227)</f>
        <v>0</v>
      </c>
      <c r="V227">
        <f>(DK227+(U227+2*0.95*5.67E-8*(((DK227+$B$7)+273)^4-(DK227+273)^4)-44100*J227)/(1.84*29.3*R227+8*0.95*5.67E-8*(DK227+273)^3))</f>
        <v>0</v>
      </c>
      <c r="W227">
        <f>($C$7*DL227+$D$7*DM227+$E$7*V227)</f>
        <v>0</v>
      </c>
      <c r="X227">
        <f>0.61365*exp(17.502*W227/(240.97+W227))</f>
        <v>0</v>
      </c>
      <c r="Y227">
        <f>(Z227/AA227*100)</f>
        <v>0</v>
      </c>
      <c r="Z227">
        <f>DD227*(DI227+DJ227)/1000</f>
        <v>0</v>
      </c>
      <c r="AA227">
        <f>0.61365*exp(17.502*DK227/(240.97+DK227))</f>
        <v>0</v>
      </c>
      <c r="AB227">
        <f>(X227-DD227*(DI227+DJ227)/1000)</f>
        <v>0</v>
      </c>
      <c r="AC227">
        <f>(-J227*44100)</f>
        <v>0</v>
      </c>
      <c r="AD227">
        <f>2*29.3*R227*0.92*(DK227-W227)</f>
        <v>0</v>
      </c>
      <c r="AE227">
        <f>2*0.95*5.67E-8*(((DK227+$B$7)+273)^4-(W227+273)^4)</f>
        <v>0</v>
      </c>
      <c r="AF227">
        <f>U227+AE227+AC227+AD227</f>
        <v>0</v>
      </c>
      <c r="AG227">
        <f>DH227*AU227*(DC227-DB227*(1000-AU227*DE227)/(1000-AU227*DD227))/(100*CV227)</f>
        <v>0</v>
      </c>
      <c r="AH227">
        <f>1000*DH227*AU227*(DD227-DE227)/(100*CV227*(1000-AU227*DD227))</f>
        <v>0</v>
      </c>
      <c r="AI227">
        <f>(AJ227 - AK227 - DI227*1E3/(8.314*(DK227+273.15)) * AM227/DH227 * AL227) * DH227/(100*CV227) * (1000 - DE227)/1000</f>
        <v>0</v>
      </c>
      <c r="AJ227">
        <v>152.417013993106</v>
      </c>
      <c r="AK227">
        <v>166.600690909091</v>
      </c>
      <c r="AL227">
        <v>-3.37269660111099</v>
      </c>
      <c r="AM227">
        <v>64.3784820055096</v>
      </c>
      <c r="AN227">
        <f>(AP227 - AO227 + DI227*1E3/(8.314*(DK227+273.15)) * AR227/DH227 * AQ227) * DH227/(100*CV227) * 1000/(1000 - AP227)</f>
        <v>0</v>
      </c>
      <c r="AO227">
        <v>24.5024038726346</v>
      </c>
      <c r="AP227">
        <v>25.6060175757576</v>
      </c>
      <c r="AQ227">
        <v>3.66860371357869e-05</v>
      </c>
      <c r="AR227">
        <v>115.893148870308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MAX(0,($B$13+$C$13*DP227)/(1+$D$13*DP227)*DI227/(DK227+273)*$E$13)</f>
        <v>0</v>
      </c>
      <c r="AX227" t="s">
        <v>407</v>
      </c>
      <c r="AY227" t="s">
        <v>407</v>
      </c>
      <c r="AZ227">
        <v>0</v>
      </c>
      <c r="BA227">
        <v>0</v>
      </c>
      <c r="BB227">
        <f>1-AZ227/BA227</f>
        <v>0</v>
      </c>
      <c r="BC227">
        <v>0</v>
      </c>
      <c r="BD227" t="s">
        <v>407</v>
      </c>
      <c r="BE227" t="s">
        <v>407</v>
      </c>
      <c r="BF227">
        <v>0</v>
      </c>
      <c r="BG227">
        <v>0</v>
      </c>
      <c r="BH227">
        <f>1-BF227/BG227</f>
        <v>0</v>
      </c>
      <c r="BI227">
        <v>0.5</v>
      </c>
      <c r="BJ227">
        <f>CS227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407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f>$B$11*DQ227+$C$11*DR227+$F$11*EC227*(1-EF227)</f>
        <v>0</v>
      </c>
      <c r="CS227">
        <f>CR227*CT227</f>
        <v>0</v>
      </c>
      <c r="CT227">
        <f>($B$11*$D$9+$C$11*$D$9+$F$11*((EP227+EH227)/MAX(EP227+EH227+EQ227, 0.1)*$I$9+EQ227/MAX(EP227+EH227+EQ227, 0.1)*$J$9))/($B$11+$C$11+$F$11)</f>
        <v>0</v>
      </c>
      <c r="CU227">
        <f>($B$11*$K$9+$C$11*$K$9+$F$11*((EP227+EH227)/MAX(EP227+EH227+EQ227, 0.1)*$P$9+EQ227/MAX(EP227+EH227+EQ227, 0.1)*$Q$9))/($B$11+$C$11+$F$11)</f>
        <v>0</v>
      </c>
      <c r="CV227">
        <v>2.7</v>
      </c>
      <c r="CW227">
        <v>0.5</v>
      </c>
      <c r="CX227" t="s">
        <v>408</v>
      </c>
      <c r="CY227">
        <v>2</v>
      </c>
      <c r="CZ227" t="b">
        <v>1</v>
      </c>
      <c r="DA227">
        <v>1510792126.83214</v>
      </c>
      <c r="DB227">
        <v>186.289821428571</v>
      </c>
      <c r="DC227">
        <v>165.616964285714</v>
      </c>
      <c r="DD227">
        <v>25.5976642857143</v>
      </c>
      <c r="DE227">
        <v>24.5025392857143</v>
      </c>
      <c r="DF227">
        <v>181.210321428571</v>
      </c>
      <c r="DG227">
        <v>25.0454678571429</v>
      </c>
      <c r="DH227">
        <v>500.079464285714</v>
      </c>
      <c r="DI227">
        <v>90.7780285714286</v>
      </c>
      <c r="DJ227">
        <v>0.100028532142857</v>
      </c>
      <c r="DK227">
        <v>27.0594571428571</v>
      </c>
      <c r="DL227">
        <v>27.4807142857143</v>
      </c>
      <c r="DM227">
        <v>999.9</v>
      </c>
      <c r="DN227">
        <v>0</v>
      </c>
      <c r="DO227">
        <v>0</v>
      </c>
      <c r="DP227">
        <v>9982.76642857143</v>
      </c>
      <c r="DQ227">
        <v>0</v>
      </c>
      <c r="DR227">
        <v>7.8925475</v>
      </c>
      <c r="DS227">
        <v>20.6728714285714</v>
      </c>
      <c r="DT227">
        <v>191.183714285714</v>
      </c>
      <c r="DU227">
        <v>169.776892857143</v>
      </c>
      <c r="DV227">
        <v>1.09513</v>
      </c>
      <c r="DW227">
        <v>165.616964285714</v>
      </c>
      <c r="DX227">
        <v>24.5025392857143</v>
      </c>
      <c r="DY227">
        <v>2.32370678571429</v>
      </c>
      <c r="DZ227">
        <v>2.22429178571429</v>
      </c>
      <c r="EA227">
        <v>19.8416785714286</v>
      </c>
      <c r="EB227">
        <v>19.1383464285714</v>
      </c>
      <c r="EC227">
        <v>2000.0225</v>
      </c>
      <c r="ED227">
        <v>0.980000142857143</v>
      </c>
      <c r="EE227">
        <v>0.0199993892857143</v>
      </c>
      <c r="EF227">
        <v>0</v>
      </c>
      <c r="EG227">
        <v>2.17456071428571</v>
      </c>
      <c r="EH227">
        <v>0</v>
      </c>
      <c r="EI227">
        <v>4873.81464285714</v>
      </c>
      <c r="EJ227">
        <v>17300.3535714286</v>
      </c>
      <c r="EK227">
        <v>39.83675</v>
      </c>
      <c r="EL227">
        <v>39.9326785714286</v>
      </c>
      <c r="EM227">
        <v>39.5243571428571</v>
      </c>
      <c r="EN227">
        <v>38.5287857142857</v>
      </c>
      <c r="EO227">
        <v>39.1203214285714</v>
      </c>
      <c r="EP227">
        <v>1960.0225</v>
      </c>
      <c r="EQ227">
        <v>40</v>
      </c>
      <c r="ER227">
        <v>0</v>
      </c>
      <c r="ES227">
        <v>1678815737.6</v>
      </c>
      <c r="ET227">
        <v>0</v>
      </c>
      <c r="EU227">
        <v>2.199136</v>
      </c>
      <c r="EV227">
        <v>-0.172715372171512</v>
      </c>
      <c r="EW227">
        <v>75.8746154986051</v>
      </c>
      <c r="EX227">
        <v>4874.088</v>
      </c>
      <c r="EY227">
        <v>15</v>
      </c>
      <c r="EZ227">
        <v>0</v>
      </c>
      <c r="FA227" t="s">
        <v>409</v>
      </c>
      <c r="FB227">
        <v>1510781724.6</v>
      </c>
      <c r="FC227">
        <v>1510781718.6</v>
      </c>
      <c r="FD227">
        <v>0</v>
      </c>
      <c r="FE227">
        <v>0.193</v>
      </c>
      <c r="FF227">
        <v>0.167</v>
      </c>
      <c r="FG227">
        <v>6.707</v>
      </c>
      <c r="FH227">
        <v>0.869</v>
      </c>
      <c r="FI227">
        <v>420</v>
      </c>
      <c r="FJ227">
        <v>32</v>
      </c>
      <c r="FK227">
        <v>0.3</v>
      </c>
      <c r="FL227">
        <v>0.13</v>
      </c>
      <c r="FM227">
        <v>1.091855</v>
      </c>
      <c r="FN227">
        <v>0.053775084427766</v>
      </c>
      <c r="FO227">
        <v>0.00522004358219354</v>
      </c>
      <c r="FP227">
        <v>1</v>
      </c>
      <c r="FQ227">
        <v>1</v>
      </c>
      <c r="FR227">
        <v>1</v>
      </c>
      <c r="FS227" t="s">
        <v>410</v>
      </c>
      <c r="FT227">
        <v>2.97259</v>
      </c>
      <c r="FU227">
        <v>2.7537</v>
      </c>
      <c r="FV227">
        <v>0.0397383</v>
      </c>
      <c r="FW227">
        <v>0.0360051</v>
      </c>
      <c r="FX227">
        <v>0.108069</v>
      </c>
      <c r="FY227">
        <v>0.106006</v>
      </c>
      <c r="FZ227">
        <v>37369.4</v>
      </c>
      <c r="GA227">
        <v>40887.2</v>
      </c>
      <c r="GB227">
        <v>35269.3</v>
      </c>
      <c r="GC227">
        <v>38470.1</v>
      </c>
      <c r="GD227">
        <v>44558.1</v>
      </c>
      <c r="GE227">
        <v>49647.7</v>
      </c>
      <c r="GF227">
        <v>55084.5</v>
      </c>
      <c r="GG227">
        <v>61678.8</v>
      </c>
      <c r="GH227">
        <v>1.98465</v>
      </c>
      <c r="GI227">
        <v>1.8179</v>
      </c>
      <c r="GJ227">
        <v>0.121333</v>
      </c>
      <c r="GK227">
        <v>0</v>
      </c>
      <c r="GL227">
        <v>25.4895</v>
      </c>
      <c r="GM227">
        <v>999.9</v>
      </c>
      <c r="GN227">
        <v>52.887</v>
      </c>
      <c r="GO227">
        <v>32.921</v>
      </c>
      <c r="GP227">
        <v>29.3082</v>
      </c>
      <c r="GQ227">
        <v>55.7957</v>
      </c>
      <c r="GR227">
        <v>49.3149</v>
      </c>
      <c r="GS227">
        <v>1</v>
      </c>
      <c r="GT227">
        <v>-0.00564787</v>
      </c>
      <c r="GU227">
        <v>0.214668</v>
      </c>
      <c r="GV227">
        <v>20.1144</v>
      </c>
      <c r="GW227">
        <v>5.19692</v>
      </c>
      <c r="GX227">
        <v>12.004</v>
      </c>
      <c r="GY227">
        <v>4.9749</v>
      </c>
      <c r="GZ227">
        <v>3.2929</v>
      </c>
      <c r="HA227">
        <v>9999</v>
      </c>
      <c r="HB227">
        <v>9999</v>
      </c>
      <c r="HC227">
        <v>9999</v>
      </c>
      <c r="HD227">
        <v>999.9</v>
      </c>
      <c r="HE227">
        <v>1.8634</v>
      </c>
      <c r="HF227">
        <v>1.86829</v>
      </c>
      <c r="HG227">
        <v>1.8681</v>
      </c>
      <c r="HH227">
        <v>1.8692</v>
      </c>
      <c r="HI227">
        <v>1.86997</v>
      </c>
      <c r="HJ227">
        <v>1.86607</v>
      </c>
      <c r="HK227">
        <v>1.86713</v>
      </c>
      <c r="HL227">
        <v>1.86845</v>
      </c>
      <c r="HM227">
        <v>5</v>
      </c>
      <c r="HN227">
        <v>0</v>
      </c>
      <c r="HO227">
        <v>0</v>
      </c>
      <c r="HP227">
        <v>0</v>
      </c>
      <c r="HQ227" t="s">
        <v>411</v>
      </c>
      <c r="HR227" t="s">
        <v>412</v>
      </c>
      <c r="HS227" t="s">
        <v>413</v>
      </c>
      <c r="HT227" t="s">
        <v>413</v>
      </c>
      <c r="HU227" t="s">
        <v>413</v>
      </c>
      <c r="HV227" t="s">
        <v>413</v>
      </c>
      <c r="HW227">
        <v>0</v>
      </c>
      <c r="HX227">
        <v>100</v>
      </c>
      <c r="HY227">
        <v>100</v>
      </c>
      <c r="HZ227">
        <v>4.926</v>
      </c>
      <c r="IA227">
        <v>0.5526</v>
      </c>
      <c r="IB227">
        <v>4.00718980108695</v>
      </c>
      <c r="IC227">
        <v>0.0057595372652325</v>
      </c>
      <c r="ID227">
        <v>9.86007892650461e-07</v>
      </c>
      <c r="IE227">
        <v>-6.54605500343952e-10</v>
      </c>
      <c r="IF227">
        <v>-0.00447537401453317</v>
      </c>
      <c r="IG227">
        <v>-0.0225030831772305</v>
      </c>
      <c r="IH227">
        <v>0.00251729176796863</v>
      </c>
      <c r="II227">
        <v>-2.92013266862578e-05</v>
      </c>
      <c r="IJ227">
        <v>-3</v>
      </c>
      <c r="IK227">
        <v>1614</v>
      </c>
      <c r="IL227">
        <v>1</v>
      </c>
      <c r="IM227">
        <v>27</v>
      </c>
      <c r="IN227">
        <v>173.5</v>
      </c>
      <c r="IO227">
        <v>173.6</v>
      </c>
      <c r="IP227">
        <v>0.422363</v>
      </c>
      <c r="IQ227">
        <v>2.6709</v>
      </c>
      <c r="IR227">
        <v>1.54785</v>
      </c>
      <c r="IS227">
        <v>2.30225</v>
      </c>
      <c r="IT227">
        <v>1.34644</v>
      </c>
      <c r="IU227">
        <v>2.323</v>
      </c>
      <c r="IV227">
        <v>38.1106</v>
      </c>
      <c r="IW227">
        <v>24.1225</v>
      </c>
      <c r="IX227">
        <v>18</v>
      </c>
      <c r="IY227">
        <v>505.431</v>
      </c>
      <c r="IZ227">
        <v>399.426</v>
      </c>
      <c r="JA227">
        <v>24.8504</v>
      </c>
      <c r="JB227">
        <v>27.1761</v>
      </c>
      <c r="JC227">
        <v>29.9998</v>
      </c>
      <c r="JD227">
        <v>27.213</v>
      </c>
      <c r="JE227">
        <v>27.1648</v>
      </c>
      <c r="JF227">
        <v>8.38655</v>
      </c>
      <c r="JG227">
        <v>25.2912</v>
      </c>
      <c r="JH227">
        <v>100</v>
      </c>
      <c r="JI227">
        <v>24.8584</v>
      </c>
      <c r="JJ227">
        <v>117.339</v>
      </c>
      <c r="JK227">
        <v>24.5172</v>
      </c>
      <c r="JL227">
        <v>102.218</v>
      </c>
      <c r="JM227">
        <v>102.682</v>
      </c>
    </row>
    <row r="228" spans="1:273">
      <c r="A228">
        <v>212</v>
      </c>
      <c r="B228">
        <v>1510792139.1</v>
      </c>
      <c r="C228">
        <v>3418.5</v>
      </c>
      <c r="D228" t="s">
        <v>836</v>
      </c>
      <c r="E228" t="s">
        <v>837</v>
      </c>
      <c r="F228">
        <v>5</v>
      </c>
      <c r="G228" t="s">
        <v>799</v>
      </c>
      <c r="H228" t="s">
        <v>406</v>
      </c>
      <c r="I228">
        <v>1510792131.27857</v>
      </c>
      <c r="J228">
        <f>(K228)/1000</f>
        <v>0</v>
      </c>
      <c r="K228">
        <f>IF(CZ228, AN228, AH228)</f>
        <v>0</v>
      </c>
      <c r="L228">
        <f>IF(CZ228, AI228, AG228)</f>
        <v>0</v>
      </c>
      <c r="M228">
        <f>DB228 - IF(AU228&gt;1, L228*CV228*100.0/(AW228*DP228), 0)</f>
        <v>0</v>
      </c>
      <c r="N228">
        <f>((T228-J228/2)*M228-L228)/(T228+J228/2)</f>
        <v>0</v>
      </c>
      <c r="O228">
        <f>N228*(DI228+DJ228)/1000.0</f>
        <v>0</v>
      </c>
      <c r="P228">
        <f>(DB228 - IF(AU228&gt;1, L228*CV228*100.0/(AW228*DP228), 0))*(DI228+DJ228)/1000.0</f>
        <v>0</v>
      </c>
      <c r="Q228">
        <f>2.0/((1/S228-1/R228)+SIGN(S228)*SQRT((1/S228-1/R228)*(1/S228-1/R228) + 4*CW228/((CW228+1)*(CW228+1))*(2*1/S228*1/R228-1/R228*1/R228)))</f>
        <v>0</v>
      </c>
      <c r="R228">
        <f>IF(LEFT(CX228,1)&lt;&gt;"0",IF(LEFT(CX228,1)="1",3.0,CY228),$D$5+$E$5*(DP228*DI228/($K$5*1000))+$F$5*(DP228*DI228/($K$5*1000))*MAX(MIN(CV228,$J$5),$I$5)*MAX(MIN(CV228,$J$5),$I$5)+$G$5*MAX(MIN(CV228,$J$5),$I$5)*(DP228*DI228/($K$5*1000))+$H$5*(DP228*DI228/($K$5*1000))*(DP228*DI228/($K$5*1000)))</f>
        <v>0</v>
      </c>
      <c r="S228">
        <f>J228*(1000-(1000*0.61365*exp(17.502*W228/(240.97+W228))/(DI228+DJ228)+DD228)/2)/(1000*0.61365*exp(17.502*W228/(240.97+W228))/(DI228+DJ228)-DD228)</f>
        <v>0</v>
      </c>
      <c r="T228">
        <f>1/((CW228+1)/(Q228/1.6)+1/(R228/1.37)) + CW228/((CW228+1)/(Q228/1.6) + CW228/(R228/1.37))</f>
        <v>0</v>
      </c>
      <c r="U228">
        <f>(CR228*CU228)</f>
        <v>0</v>
      </c>
      <c r="V228">
        <f>(DK228+(U228+2*0.95*5.67E-8*(((DK228+$B$7)+273)^4-(DK228+273)^4)-44100*J228)/(1.84*29.3*R228+8*0.95*5.67E-8*(DK228+273)^3))</f>
        <v>0</v>
      </c>
      <c r="W228">
        <f>($C$7*DL228+$D$7*DM228+$E$7*V228)</f>
        <v>0</v>
      </c>
      <c r="X228">
        <f>0.61365*exp(17.502*W228/(240.97+W228))</f>
        <v>0</v>
      </c>
      <c r="Y228">
        <f>(Z228/AA228*100)</f>
        <v>0</v>
      </c>
      <c r="Z228">
        <f>DD228*(DI228+DJ228)/1000</f>
        <v>0</v>
      </c>
      <c r="AA228">
        <f>0.61365*exp(17.502*DK228/(240.97+DK228))</f>
        <v>0</v>
      </c>
      <c r="AB228">
        <f>(X228-DD228*(DI228+DJ228)/1000)</f>
        <v>0</v>
      </c>
      <c r="AC228">
        <f>(-J228*44100)</f>
        <v>0</v>
      </c>
      <c r="AD228">
        <f>2*29.3*R228*0.92*(DK228-W228)</f>
        <v>0</v>
      </c>
      <c r="AE228">
        <f>2*0.95*5.67E-8*(((DK228+$B$7)+273)^4-(W228+273)^4)</f>
        <v>0</v>
      </c>
      <c r="AF228">
        <f>U228+AE228+AC228+AD228</f>
        <v>0</v>
      </c>
      <c r="AG228">
        <f>DH228*AU228*(DC228-DB228*(1000-AU228*DE228)/(1000-AU228*DD228))/(100*CV228)</f>
        <v>0</v>
      </c>
      <c r="AH228">
        <f>1000*DH228*AU228*(DD228-DE228)/(100*CV228*(1000-AU228*DD228))</f>
        <v>0</v>
      </c>
      <c r="AI228">
        <f>(AJ228 - AK228 - DI228*1E3/(8.314*(DK228+273.15)) * AM228/DH228 * AL228) * DH228/(100*CV228) * (1000 - DE228)/1000</f>
        <v>0</v>
      </c>
      <c r="AJ228">
        <v>136.880315105319</v>
      </c>
      <c r="AK228">
        <v>151.266745454545</v>
      </c>
      <c r="AL228">
        <v>-3.3989908753723</v>
      </c>
      <c r="AM228">
        <v>64.3784820055096</v>
      </c>
      <c r="AN228">
        <f>(AP228 - AO228 + DI228*1E3/(8.314*(DK228+273.15)) * AR228/DH228 * AQ228) * DH228/(100*CV228) * 1000/(1000 - AP228)</f>
        <v>0</v>
      </c>
      <c r="AO228">
        <v>24.5010582087225</v>
      </c>
      <c r="AP228">
        <v>25.6078963636364</v>
      </c>
      <c r="AQ228">
        <v>-7.11308688326265e-07</v>
      </c>
      <c r="AR228">
        <v>115.893148870308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MAX(0,($B$13+$C$13*DP228)/(1+$D$13*DP228)*DI228/(DK228+273)*$E$13)</f>
        <v>0</v>
      </c>
      <c r="AX228" t="s">
        <v>407</v>
      </c>
      <c r="AY228" t="s">
        <v>407</v>
      </c>
      <c r="AZ228">
        <v>0</v>
      </c>
      <c r="BA228">
        <v>0</v>
      </c>
      <c r="BB228">
        <f>1-AZ228/BA228</f>
        <v>0</v>
      </c>
      <c r="BC228">
        <v>0</v>
      </c>
      <c r="BD228" t="s">
        <v>407</v>
      </c>
      <c r="BE228" t="s">
        <v>407</v>
      </c>
      <c r="BF228">
        <v>0</v>
      </c>
      <c r="BG228">
        <v>0</v>
      </c>
      <c r="BH228">
        <f>1-BF228/BG228</f>
        <v>0</v>
      </c>
      <c r="BI228">
        <v>0.5</v>
      </c>
      <c r="BJ228">
        <f>CS228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407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f>$B$11*DQ228+$C$11*DR228+$F$11*EC228*(1-EF228)</f>
        <v>0</v>
      </c>
      <c r="CS228">
        <f>CR228*CT228</f>
        <v>0</v>
      </c>
      <c r="CT228">
        <f>($B$11*$D$9+$C$11*$D$9+$F$11*((EP228+EH228)/MAX(EP228+EH228+EQ228, 0.1)*$I$9+EQ228/MAX(EP228+EH228+EQ228, 0.1)*$J$9))/($B$11+$C$11+$F$11)</f>
        <v>0</v>
      </c>
      <c r="CU228">
        <f>($B$11*$K$9+$C$11*$K$9+$F$11*((EP228+EH228)/MAX(EP228+EH228+EQ228, 0.1)*$P$9+EQ228/MAX(EP228+EH228+EQ228, 0.1)*$Q$9))/($B$11+$C$11+$F$11)</f>
        <v>0</v>
      </c>
      <c r="CV228">
        <v>2.7</v>
      </c>
      <c r="CW228">
        <v>0.5</v>
      </c>
      <c r="CX228" t="s">
        <v>408</v>
      </c>
      <c r="CY228">
        <v>2</v>
      </c>
      <c r="CZ228" t="b">
        <v>1</v>
      </c>
      <c r="DA228">
        <v>1510792131.27857</v>
      </c>
      <c r="DB228">
        <v>171.62025</v>
      </c>
      <c r="DC228">
        <v>150.661785714286</v>
      </c>
      <c r="DD228">
        <v>25.6020035714286</v>
      </c>
      <c r="DE228">
        <v>24.5022714285714</v>
      </c>
      <c r="DF228">
        <v>166.628821428571</v>
      </c>
      <c r="DG228">
        <v>25.0495964285714</v>
      </c>
      <c r="DH228">
        <v>500.065892857143</v>
      </c>
      <c r="DI228">
        <v>90.7768892857143</v>
      </c>
      <c r="DJ228">
        <v>0.0999931035714286</v>
      </c>
      <c r="DK228">
        <v>27.0586928571429</v>
      </c>
      <c r="DL228">
        <v>27.4785357142857</v>
      </c>
      <c r="DM228">
        <v>999.9</v>
      </c>
      <c r="DN228">
        <v>0</v>
      </c>
      <c r="DO228">
        <v>0</v>
      </c>
      <c r="DP228">
        <v>9983.94928571429</v>
      </c>
      <c r="DQ228">
        <v>0</v>
      </c>
      <c r="DR228">
        <v>7.89786642857143</v>
      </c>
      <c r="DS228">
        <v>20.9584642857143</v>
      </c>
      <c r="DT228">
        <v>176.1295</v>
      </c>
      <c r="DU228">
        <v>154.446035714286</v>
      </c>
      <c r="DV228">
        <v>1.09972892857143</v>
      </c>
      <c r="DW228">
        <v>150.661785714286</v>
      </c>
      <c r="DX228">
        <v>24.5022714285714</v>
      </c>
      <c r="DY228">
        <v>2.32407142857143</v>
      </c>
      <c r="DZ228">
        <v>2.22424</v>
      </c>
      <c r="EA228">
        <v>19.8442107142857</v>
      </c>
      <c r="EB228">
        <v>19.1379821428571</v>
      </c>
      <c r="EC228">
        <v>2000.00214285714</v>
      </c>
      <c r="ED228">
        <v>0.979999678571429</v>
      </c>
      <c r="EE228">
        <v>0.0199998428571429</v>
      </c>
      <c r="EF228">
        <v>0</v>
      </c>
      <c r="EG228">
        <v>2.20814285714286</v>
      </c>
      <c r="EH228">
        <v>0</v>
      </c>
      <c r="EI228">
        <v>4879.44357142857</v>
      </c>
      <c r="EJ228">
        <v>17300.1714285714</v>
      </c>
      <c r="EK228">
        <v>39.8054642857143</v>
      </c>
      <c r="EL228">
        <v>39.9082142857143</v>
      </c>
      <c r="EM228">
        <v>39.4886428571428</v>
      </c>
      <c r="EN228">
        <v>38.4975714285714</v>
      </c>
      <c r="EO228">
        <v>39.09125</v>
      </c>
      <c r="EP228">
        <v>1960.00214285714</v>
      </c>
      <c r="EQ228">
        <v>40</v>
      </c>
      <c r="ER228">
        <v>0</v>
      </c>
      <c r="ES228">
        <v>1678815742.4</v>
      </c>
      <c r="ET228">
        <v>0</v>
      </c>
      <c r="EU228">
        <v>2.214204</v>
      </c>
      <c r="EV228">
        <v>-0.216346137460849</v>
      </c>
      <c r="EW228">
        <v>78.5561537409668</v>
      </c>
      <c r="EX228">
        <v>4880.2852</v>
      </c>
      <c r="EY228">
        <v>15</v>
      </c>
      <c r="EZ228">
        <v>0</v>
      </c>
      <c r="FA228" t="s">
        <v>409</v>
      </c>
      <c r="FB228">
        <v>1510781724.6</v>
      </c>
      <c r="FC228">
        <v>1510781718.6</v>
      </c>
      <c r="FD228">
        <v>0</v>
      </c>
      <c r="FE228">
        <v>0.193</v>
      </c>
      <c r="FF228">
        <v>0.167</v>
      </c>
      <c r="FG228">
        <v>6.707</v>
      </c>
      <c r="FH228">
        <v>0.869</v>
      </c>
      <c r="FI228">
        <v>420</v>
      </c>
      <c r="FJ228">
        <v>32</v>
      </c>
      <c r="FK228">
        <v>0.3</v>
      </c>
      <c r="FL228">
        <v>0.13</v>
      </c>
      <c r="FM228">
        <v>1.09686575</v>
      </c>
      <c r="FN228">
        <v>0.0628492682926826</v>
      </c>
      <c r="FO228">
        <v>0.00609603227005074</v>
      </c>
      <c r="FP228">
        <v>1</v>
      </c>
      <c r="FQ228">
        <v>1</v>
      </c>
      <c r="FR228">
        <v>1</v>
      </c>
      <c r="FS228" t="s">
        <v>410</v>
      </c>
      <c r="FT228">
        <v>2.97283</v>
      </c>
      <c r="FU228">
        <v>2.75388</v>
      </c>
      <c r="FV228">
        <v>0.0362415</v>
      </c>
      <c r="FW228">
        <v>0.0325296</v>
      </c>
      <c r="FX228">
        <v>0.108079</v>
      </c>
      <c r="FY228">
        <v>0.106006</v>
      </c>
      <c r="FZ228">
        <v>37505.5</v>
      </c>
      <c r="GA228">
        <v>41035.1</v>
      </c>
      <c r="GB228">
        <v>35269.4</v>
      </c>
      <c r="GC228">
        <v>38470.7</v>
      </c>
      <c r="GD228">
        <v>44557.7</v>
      </c>
      <c r="GE228">
        <v>49648.2</v>
      </c>
      <c r="GF228">
        <v>55084.6</v>
      </c>
      <c r="GG228">
        <v>61679.6</v>
      </c>
      <c r="GH228">
        <v>1.98482</v>
      </c>
      <c r="GI228">
        <v>1.81752</v>
      </c>
      <c r="GJ228">
        <v>0.121653</v>
      </c>
      <c r="GK228">
        <v>0</v>
      </c>
      <c r="GL228">
        <v>25.4895</v>
      </c>
      <c r="GM228">
        <v>999.9</v>
      </c>
      <c r="GN228">
        <v>52.887</v>
      </c>
      <c r="GO228">
        <v>32.901</v>
      </c>
      <c r="GP228">
        <v>29.2724</v>
      </c>
      <c r="GQ228">
        <v>56.1957</v>
      </c>
      <c r="GR228">
        <v>49.0865</v>
      </c>
      <c r="GS228">
        <v>1</v>
      </c>
      <c r="GT228">
        <v>-0.0061687</v>
      </c>
      <c r="GU228">
        <v>0.204009</v>
      </c>
      <c r="GV228">
        <v>20.1146</v>
      </c>
      <c r="GW228">
        <v>5.19842</v>
      </c>
      <c r="GX228">
        <v>12.004</v>
      </c>
      <c r="GY228">
        <v>4.97525</v>
      </c>
      <c r="GZ228">
        <v>3.2931</v>
      </c>
      <c r="HA228">
        <v>9999</v>
      </c>
      <c r="HB228">
        <v>9999</v>
      </c>
      <c r="HC228">
        <v>9999</v>
      </c>
      <c r="HD228">
        <v>999.9</v>
      </c>
      <c r="HE228">
        <v>1.8634</v>
      </c>
      <c r="HF228">
        <v>1.86829</v>
      </c>
      <c r="HG228">
        <v>1.8681</v>
      </c>
      <c r="HH228">
        <v>1.8692</v>
      </c>
      <c r="HI228">
        <v>1.86998</v>
      </c>
      <c r="HJ228">
        <v>1.86603</v>
      </c>
      <c r="HK228">
        <v>1.86712</v>
      </c>
      <c r="HL228">
        <v>1.86845</v>
      </c>
      <c r="HM228">
        <v>5</v>
      </c>
      <c r="HN228">
        <v>0</v>
      </c>
      <c r="HO228">
        <v>0</v>
      </c>
      <c r="HP228">
        <v>0</v>
      </c>
      <c r="HQ228" t="s">
        <v>411</v>
      </c>
      <c r="HR228" t="s">
        <v>412</v>
      </c>
      <c r="HS228" t="s">
        <v>413</v>
      </c>
      <c r="HT228" t="s">
        <v>413</v>
      </c>
      <c r="HU228" t="s">
        <v>413</v>
      </c>
      <c r="HV228" t="s">
        <v>413</v>
      </c>
      <c r="HW228">
        <v>0</v>
      </c>
      <c r="HX228">
        <v>100</v>
      </c>
      <c r="HY228">
        <v>100</v>
      </c>
      <c r="HZ228">
        <v>4.837</v>
      </c>
      <c r="IA228">
        <v>0.5527</v>
      </c>
      <c r="IB228">
        <v>4.00718980108695</v>
      </c>
      <c r="IC228">
        <v>0.0057595372652325</v>
      </c>
      <c r="ID228">
        <v>9.86007892650461e-07</v>
      </c>
      <c r="IE228">
        <v>-6.54605500343952e-10</v>
      </c>
      <c r="IF228">
        <v>-0.00447537401453317</v>
      </c>
      <c r="IG228">
        <v>-0.0225030831772305</v>
      </c>
      <c r="IH228">
        <v>0.00251729176796863</v>
      </c>
      <c r="II228">
        <v>-2.92013266862578e-05</v>
      </c>
      <c r="IJ228">
        <v>-3</v>
      </c>
      <c r="IK228">
        <v>1614</v>
      </c>
      <c r="IL228">
        <v>1</v>
      </c>
      <c r="IM228">
        <v>27</v>
      </c>
      <c r="IN228">
        <v>173.6</v>
      </c>
      <c r="IO228">
        <v>173.7</v>
      </c>
      <c r="IP228">
        <v>0.388184</v>
      </c>
      <c r="IQ228">
        <v>2.66602</v>
      </c>
      <c r="IR228">
        <v>1.54785</v>
      </c>
      <c r="IS228">
        <v>2.30103</v>
      </c>
      <c r="IT228">
        <v>1.34644</v>
      </c>
      <c r="IU228">
        <v>2.45728</v>
      </c>
      <c r="IV228">
        <v>38.1106</v>
      </c>
      <c r="IW228">
        <v>24.1313</v>
      </c>
      <c r="IX228">
        <v>18</v>
      </c>
      <c r="IY228">
        <v>505.517</v>
      </c>
      <c r="IZ228">
        <v>399.192</v>
      </c>
      <c r="JA228">
        <v>24.8647</v>
      </c>
      <c r="JB228">
        <v>27.1729</v>
      </c>
      <c r="JC228">
        <v>29.9998</v>
      </c>
      <c r="JD228">
        <v>27.2098</v>
      </c>
      <c r="JE228">
        <v>27.1611</v>
      </c>
      <c r="JF228">
        <v>7.68276</v>
      </c>
      <c r="JG228">
        <v>25.2912</v>
      </c>
      <c r="JH228">
        <v>100</v>
      </c>
      <c r="JI228">
        <v>24.8718</v>
      </c>
      <c r="JJ228">
        <v>97.1823</v>
      </c>
      <c r="JK228">
        <v>24.5098</v>
      </c>
      <c r="JL228">
        <v>102.218</v>
      </c>
      <c r="JM228">
        <v>102.683</v>
      </c>
    </row>
    <row r="229" spans="1:273">
      <c r="A229">
        <v>213</v>
      </c>
      <c r="B229">
        <v>1510792144.6</v>
      </c>
      <c r="C229">
        <v>3424</v>
      </c>
      <c r="D229" t="s">
        <v>838</v>
      </c>
      <c r="E229" t="s">
        <v>839</v>
      </c>
      <c r="F229">
        <v>5</v>
      </c>
      <c r="G229" t="s">
        <v>799</v>
      </c>
      <c r="H229" t="s">
        <v>406</v>
      </c>
      <c r="I229">
        <v>1510792136.85</v>
      </c>
      <c r="J229">
        <f>(K229)/1000</f>
        <v>0</v>
      </c>
      <c r="K229">
        <f>IF(CZ229, AN229, AH229)</f>
        <v>0</v>
      </c>
      <c r="L229">
        <f>IF(CZ229, AI229, AG229)</f>
        <v>0</v>
      </c>
      <c r="M229">
        <f>DB229 - IF(AU229&gt;1, L229*CV229*100.0/(AW229*DP229), 0)</f>
        <v>0</v>
      </c>
      <c r="N229">
        <f>((T229-J229/2)*M229-L229)/(T229+J229/2)</f>
        <v>0</v>
      </c>
      <c r="O229">
        <f>N229*(DI229+DJ229)/1000.0</f>
        <v>0</v>
      </c>
      <c r="P229">
        <f>(DB229 - IF(AU229&gt;1, L229*CV229*100.0/(AW229*DP229), 0))*(DI229+DJ229)/1000.0</f>
        <v>0</v>
      </c>
      <c r="Q229">
        <f>2.0/((1/S229-1/R229)+SIGN(S229)*SQRT((1/S229-1/R229)*(1/S229-1/R229) + 4*CW229/((CW229+1)*(CW229+1))*(2*1/S229*1/R229-1/R229*1/R229)))</f>
        <v>0</v>
      </c>
      <c r="R229">
        <f>IF(LEFT(CX229,1)&lt;&gt;"0",IF(LEFT(CX229,1)="1",3.0,CY229),$D$5+$E$5*(DP229*DI229/($K$5*1000))+$F$5*(DP229*DI229/($K$5*1000))*MAX(MIN(CV229,$J$5),$I$5)*MAX(MIN(CV229,$J$5),$I$5)+$G$5*MAX(MIN(CV229,$J$5),$I$5)*(DP229*DI229/($K$5*1000))+$H$5*(DP229*DI229/($K$5*1000))*(DP229*DI229/($K$5*1000)))</f>
        <v>0</v>
      </c>
      <c r="S229">
        <f>J229*(1000-(1000*0.61365*exp(17.502*W229/(240.97+W229))/(DI229+DJ229)+DD229)/2)/(1000*0.61365*exp(17.502*W229/(240.97+W229))/(DI229+DJ229)-DD229)</f>
        <v>0</v>
      </c>
      <c r="T229">
        <f>1/((CW229+1)/(Q229/1.6)+1/(R229/1.37)) + CW229/((CW229+1)/(Q229/1.6) + CW229/(R229/1.37))</f>
        <v>0</v>
      </c>
      <c r="U229">
        <f>(CR229*CU229)</f>
        <v>0</v>
      </c>
      <c r="V229">
        <f>(DK229+(U229+2*0.95*5.67E-8*(((DK229+$B$7)+273)^4-(DK229+273)^4)-44100*J229)/(1.84*29.3*R229+8*0.95*5.67E-8*(DK229+273)^3))</f>
        <v>0</v>
      </c>
      <c r="W229">
        <f>($C$7*DL229+$D$7*DM229+$E$7*V229)</f>
        <v>0</v>
      </c>
      <c r="X229">
        <f>0.61365*exp(17.502*W229/(240.97+W229))</f>
        <v>0</v>
      </c>
      <c r="Y229">
        <f>(Z229/AA229*100)</f>
        <v>0</v>
      </c>
      <c r="Z229">
        <f>DD229*(DI229+DJ229)/1000</f>
        <v>0</v>
      </c>
      <c r="AA229">
        <f>0.61365*exp(17.502*DK229/(240.97+DK229))</f>
        <v>0</v>
      </c>
      <c r="AB229">
        <f>(X229-DD229*(DI229+DJ229)/1000)</f>
        <v>0</v>
      </c>
      <c r="AC229">
        <f>(-J229*44100)</f>
        <v>0</v>
      </c>
      <c r="AD229">
        <f>2*29.3*R229*0.92*(DK229-W229)</f>
        <v>0</v>
      </c>
      <c r="AE229">
        <f>2*0.95*5.67E-8*(((DK229+$B$7)+273)^4-(W229+273)^4)</f>
        <v>0</v>
      </c>
      <c r="AF229">
        <f>U229+AE229+AC229+AD229</f>
        <v>0</v>
      </c>
      <c r="AG229">
        <f>DH229*AU229*(DC229-DB229*(1000-AU229*DE229)/(1000-AU229*DD229))/(100*CV229)</f>
        <v>0</v>
      </c>
      <c r="AH229">
        <f>1000*DH229*AU229*(DD229-DE229)/(100*CV229*(1000-AU229*DD229))</f>
        <v>0</v>
      </c>
      <c r="AI229">
        <f>(AJ229 - AK229 - DI229*1E3/(8.314*(DK229+273.15)) * AM229/DH229 * AL229) * DH229/(100*CV229) * (1000 - DE229)/1000</f>
        <v>0</v>
      </c>
      <c r="AJ229">
        <v>118.32865936462</v>
      </c>
      <c r="AK229">
        <v>132.791290909091</v>
      </c>
      <c r="AL229">
        <v>-3.3723916315225</v>
      </c>
      <c r="AM229">
        <v>64.3784820055096</v>
      </c>
      <c r="AN229">
        <f>(AP229 - AO229 + DI229*1E3/(8.314*(DK229+273.15)) * AR229/DH229 * AQ229) * DH229/(100*CV229) * 1000/(1000 - AP229)</f>
        <v>0</v>
      </c>
      <c r="AO229">
        <v>24.5027058893169</v>
      </c>
      <c r="AP229">
        <v>25.6132006060606</v>
      </c>
      <c r="AQ229">
        <v>2.27543219545373e-05</v>
      </c>
      <c r="AR229">
        <v>115.893148870308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MAX(0,($B$13+$C$13*DP229)/(1+$D$13*DP229)*DI229/(DK229+273)*$E$13)</f>
        <v>0</v>
      </c>
      <c r="AX229" t="s">
        <v>407</v>
      </c>
      <c r="AY229" t="s">
        <v>407</v>
      </c>
      <c r="AZ229">
        <v>0</v>
      </c>
      <c r="BA229">
        <v>0</v>
      </c>
      <c r="BB229">
        <f>1-AZ229/BA229</f>
        <v>0</v>
      </c>
      <c r="BC229">
        <v>0</v>
      </c>
      <c r="BD229" t="s">
        <v>407</v>
      </c>
      <c r="BE229" t="s">
        <v>407</v>
      </c>
      <c r="BF229">
        <v>0</v>
      </c>
      <c r="BG229">
        <v>0</v>
      </c>
      <c r="BH229">
        <f>1-BF229/BG229</f>
        <v>0</v>
      </c>
      <c r="BI229">
        <v>0.5</v>
      </c>
      <c r="BJ229">
        <f>CS229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407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f>$B$11*DQ229+$C$11*DR229+$F$11*EC229*(1-EF229)</f>
        <v>0</v>
      </c>
      <c r="CS229">
        <f>CR229*CT229</f>
        <v>0</v>
      </c>
      <c r="CT229">
        <f>($B$11*$D$9+$C$11*$D$9+$F$11*((EP229+EH229)/MAX(EP229+EH229+EQ229, 0.1)*$I$9+EQ229/MAX(EP229+EH229+EQ229, 0.1)*$J$9))/($B$11+$C$11+$F$11)</f>
        <v>0</v>
      </c>
      <c r="CU229">
        <f>($B$11*$K$9+$C$11*$K$9+$F$11*((EP229+EH229)/MAX(EP229+EH229+EQ229, 0.1)*$P$9+EQ229/MAX(EP229+EH229+EQ229, 0.1)*$Q$9))/($B$11+$C$11+$F$11)</f>
        <v>0</v>
      </c>
      <c r="CV229">
        <v>2.7</v>
      </c>
      <c r="CW229">
        <v>0.5</v>
      </c>
      <c r="CX229" t="s">
        <v>408</v>
      </c>
      <c r="CY229">
        <v>2</v>
      </c>
      <c r="CZ229" t="b">
        <v>1</v>
      </c>
      <c r="DA229">
        <v>1510792136.85</v>
      </c>
      <c r="DB229">
        <v>153.236321428571</v>
      </c>
      <c r="DC229">
        <v>132.198678571429</v>
      </c>
      <c r="DD229">
        <v>25.6067714285714</v>
      </c>
      <c r="DE229">
        <v>24.5017857142857</v>
      </c>
      <c r="DF229">
        <v>148.354857142857</v>
      </c>
      <c r="DG229">
        <v>25.05415</v>
      </c>
      <c r="DH229">
        <v>500.077928571429</v>
      </c>
      <c r="DI229">
        <v>90.7763607142857</v>
      </c>
      <c r="DJ229">
        <v>0.100020235714286</v>
      </c>
      <c r="DK229">
        <v>27.0586</v>
      </c>
      <c r="DL229">
        <v>27.4768857142857</v>
      </c>
      <c r="DM229">
        <v>999.9</v>
      </c>
      <c r="DN229">
        <v>0</v>
      </c>
      <c r="DO229">
        <v>0</v>
      </c>
      <c r="DP229">
        <v>9990.465</v>
      </c>
      <c r="DQ229">
        <v>0</v>
      </c>
      <c r="DR229">
        <v>7.89870357142857</v>
      </c>
      <c r="DS229">
        <v>21.0375428571429</v>
      </c>
      <c r="DT229">
        <v>157.263214285714</v>
      </c>
      <c r="DU229">
        <v>135.519142857143</v>
      </c>
      <c r="DV229">
        <v>1.10497714285714</v>
      </c>
      <c r="DW229">
        <v>132.198678571429</v>
      </c>
      <c r="DX229">
        <v>24.5017857142857</v>
      </c>
      <c r="DY229">
        <v>2.32448964285714</v>
      </c>
      <c r="DZ229">
        <v>2.22418321428571</v>
      </c>
      <c r="EA229">
        <v>19.8471178571429</v>
      </c>
      <c r="EB229">
        <v>19.137575</v>
      </c>
      <c r="EC229">
        <v>1999.99785714286</v>
      </c>
      <c r="ED229">
        <v>0.979999142857143</v>
      </c>
      <c r="EE229">
        <v>0.0200004142857143</v>
      </c>
      <c r="EF229">
        <v>0</v>
      </c>
      <c r="EG229">
        <v>2.17544642857143</v>
      </c>
      <c r="EH229">
        <v>0</v>
      </c>
      <c r="EI229">
        <v>4886.81714285714</v>
      </c>
      <c r="EJ229">
        <v>17300.1285714286</v>
      </c>
      <c r="EK229">
        <v>39.7653214285714</v>
      </c>
      <c r="EL229">
        <v>39.8838214285714</v>
      </c>
      <c r="EM229">
        <v>39.4550714285714</v>
      </c>
      <c r="EN229">
        <v>38.464</v>
      </c>
      <c r="EO229">
        <v>39.0488214285714</v>
      </c>
      <c r="EP229">
        <v>1959.99714285714</v>
      </c>
      <c r="EQ229">
        <v>40.0007142857143</v>
      </c>
      <c r="ER229">
        <v>0</v>
      </c>
      <c r="ES229">
        <v>1678815747.8</v>
      </c>
      <c r="ET229">
        <v>0</v>
      </c>
      <c r="EU229">
        <v>2.20366538461538</v>
      </c>
      <c r="EV229">
        <v>0.219935058793979</v>
      </c>
      <c r="EW229">
        <v>82.5466667403398</v>
      </c>
      <c r="EX229">
        <v>4887.11346153846</v>
      </c>
      <c r="EY229">
        <v>15</v>
      </c>
      <c r="EZ229">
        <v>0</v>
      </c>
      <c r="FA229" t="s">
        <v>409</v>
      </c>
      <c r="FB229">
        <v>1510781724.6</v>
      </c>
      <c r="FC229">
        <v>1510781718.6</v>
      </c>
      <c r="FD229">
        <v>0</v>
      </c>
      <c r="FE229">
        <v>0.193</v>
      </c>
      <c r="FF229">
        <v>0.167</v>
      </c>
      <c r="FG229">
        <v>6.707</v>
      </c>
      <c r="FH229">
        <v>0.869</v>
      </c>
      <c r="FI229">
        <v>420</v>
      </c>
      <c r="FJ229">
        <v>32</v>
      </c>
      <c r="FK229">
        <v>0.3</v>
      </c>
      <c r="FL229">
        <v>0.13</v>
      </c>
      <c r="FM229">
        <v>1.1014955</v>
      </c>
      <c r="FN229">
        <v>0.0600168855534684</v>
      </c>
      <c r="FO229">
        <v>0.00585666925393607</v>
      </c>
      <c r="FP229">
        <v>1</v>
      </c>
      <c r="FQ229">
        <v>1</v>
      </c>
      <c r="FR229">
        <v>1</v>
      </c>
      <c r="FS229" t="s">
        <v>410</v>
      </c>
      <c r="FT229">
        <v>2.97283</v>
      </c>
      <c r="FU229">
        <v>2.75393</v>
      </c>
      <c r="FV229">
        <v>0.0319187</v>
      </c>
      <c r="FW229">
        <v>0.0278882</v>
      </c>
      <c r="FX229">
        <v>0.108095</v>
      </c>
      <c r="FY229">
        <v>0.106011</v>
      </c>
      <c r="FZ229">
        <v>37674</v>
      </c>
      <c r="GA229">
        <v>41232.4</v>
      </c>
      <c r="GB229">
        <v>35269.7</v>
      </c>
      <c r="GC229">
        <v>38471.1</v>
      </c>
      <c r="GD229">
        <v>44557.2</v>
      </c>
      <c r="GE229">
        <v>49648.6</v>
      </c>
      <c r="GF229">
        <v>55085.2</v>
      </c>
      <c r="GG229">
        <v>61680.6</v>
      </c>
      <c r="GH229">
        <v>1.9851</v>
      </c>
      <c r="GI229">
        <v>1.81772</v>
      </c>
      <c r="GJ229">
        <v>0.121299</v>
      </c>
      <c r="GK229">
        <v>0</v>
      </c>
      <c r="GL229">
        <v>25.4874</v>
      </c>
      <c r="GM229">
        <v>999.9</v>
      </c>
      <c r="GN229">
        <v>52.887</v>
      </c>
      <c r="GO229">
        <v>32.921</v>
      </c>
      <c r="GP229">
        <v>29.3012</v>
      </c>
      <c r="GQ229">
        <v>55.6657</v>
      </c>
      <c r="GR229">
        <v>49.0625</v>
      </c>
      <c r="GS229">
        <v>1</v>
      </c>
      <c r="GT229">
        <v>-0.00629573</v>
      </c>
      <c r="GU229">
        <v>0.189997</v>
      </c>
      <c r="GV229">
        <v>20.1147</v>
      </c>
      <c r="GW229">
        <v>5.19767</v>
      </c>
      <c r="GX229">
        <v>12.004</v>
      </c>
      <c r="GY229">
        <v>4.97525</v>
      </c>
      <c r="GZ229">
        <v>3.29325</v>
      </c>
      <c r="HA229">
        <v>9999</v>
      </c>
      <c r="HB229">
        <v>9999</v>
      </c>
      <c r="HC229">
        <v>9999</v>
      </c>
      <c r="HD229">
        <v>999.9</v>
      </c>
      <c r="HE229">
        <v>1.8634</v>
      </c>
      <c r="HF229">
        <v>1.8683</v>
      </c>
      <c r="HG229">
        <v>1.86806</v>
      </c>
      <c r="HH229">
        <v>1.8692</v>
      </c>
      <c r="HI229">
        <v>1.86996</v>
      </c>
      <c r="HJ229">
        <v>1.86603</v>
      </c>
      <c r="HK229">
        <v>1.8671</v>
      </c>
      <c r="HL229">
        <v>1.86844</v>
      </c>
      <c r="HM229">
        <v>5</v>
      </c>
      <c r="HN229">
        <v>0</v>
      </c>
      <c r="HO229">
        <v>0</v>
      </c>
      <c r="HP229">
        <v>0</v>
      </c>
      <c r="HQ229" t="s">
        <v>411</v>
      </c>
      <c r="HR229" t="s">
        <v>412</v>
      </c>
      <c r="HS229" t="s">
        <v>413</v>
      </c>
      <c r="HT229" t="s">
        <v>413</v>
      </c>
      <c r="HU229" t="s">
        <v>413</v>
      </c>
      <c r="HV229" t="s">
        <v>413</v>
      </c>
      <c r="HW229">
        <v>0</v>
      </c>
      <c r="HX229">
        <v>100</v>
      </c>
      <c r="HY229">
        <v>100</v>
      </c>
      <c r="HZ229">
        <v>4.729</v>
      </c>
      <c r="IA229">
        <v>0.5529</v>
      </c>
      <c r="IB229">
        <v>4.00718980108695</v>
      </c>
      <c r="IC229">
        <v>0.0057595372652325</v>
      </c>
      <c r="ID229">
        <v>9.86007892650461e-07</v>
      </c>
      <c r="IE229">
        <v>-6.54605500343952e-10</v>
      </c>
      <c r="IF229">
        <v>-0.00447537401453317</v>
      </c>
      <c r="IG229">
        <v>-0.0225030831772305</v>
      </c>
      <c r="IH229">
        <v>0.00251729176796863</v>
      </c>
      <c r="II229">
        <v>-2.92013266862578e-05</v>
      </c>
      <c r="IJ229">
        <v>-3</v>
      </c>
      <c r="IK229">
        <v>1614</v>
      </c>
      <c r="IL229">
        <v>1</v>
      </c>
      <c r="IM229">
        <v>27</v>
      </c>
      <c r="IN229">
        <v>173.7</v>
      </c>
      <c r="IO229">
        <v>173.8</v>
      </c>
      <c r="IP229">
        <v>0.351562</v>
      </c>
      <c r="IQ229">
        <v>2.67456</v>
      </c>
      <c r="IR229">
        <v>1.54785</v>
      </c>
      <c r="IS229">
        <v>2.30103</v>
      </c>
      <c r="IT229">
        <v>1.34644</v>
      </c>
      <c r="IU229">
        <v>2.44995</v>
      </c>
      <c r="IV229">
        <v>38.1106</v>
      </c>
      <c r="IW229">
        <v>24.1313</v>
      </c>
      <c r="IX229">
        <v>18</v>
      </c>
      <c r="IY229">
        <v>505.662</v>
      </c>
      <c r="IZ229">
        <v>399.274</v>
      </c>
      <c r="JA229">
        <v>24.8818</v>
      </c>
      <c r="JB229">
        <v>27.1692</v>
      </c>
      <c r="JC229">
        <v>29.9998</v>
      </c>
      <c r="JD229">
        <v>27.2055</v>
      </c>
      <c r="JE229">
        <v>27.1568</v>
      </c>
      <c r="JF229">
        <v>6.94868</v>
      </c>
      <c r="JG229">
        <v>25.2912</v>
      </c>
      <c r="JH229">
        <v>100</v>
      </c>
      <c r="JI229">
        <v>24.8879</v>
      </c>
      <c r="JJ229">
        <v>83.7496</v>
      </c>
      <c r="JK229">
        <v>24.4971</v>
      </c>
      <c r="JL229">
        <v>102.219</v>
      </c>
      <c r="JM229">
        <v>102.685</v>
      </c>
    </row>
    <row r="230" spans="1:273">
      <c r="A230">
        <v>214</v>
      </c>
      <c r="B230">
        <v>1510792149.6</v>
      </c>
      <c r="C230">
        <v>3429</v>
      </c>
      <c r="D230" t="s">
        <v>840</v>
      </c>
      <c r="E230" t="s">
        <v>841</v>
      </c>
      <c r="F230">
        <v>5</v>
      </c>
      <c r="G230" t="s">
        <v>799</v>
      </c>
      <c r="H230" t="s">
        <v>406</v>
      </c>
      <c r="I230">
        <v>1510792142.11852</v>
      </c>
      <c r="J230">
        <f>(K230)/1000</f>
        <v>0</v>
      </c>
      <c r="K230">
        <f>IF(CZ230, AN230, AH230)</f>
        <v>0</v>
      </c>
      <c r="L230">
        <f>IF(CZ230, AI230, AG230)</f>
        <v>0</v>
      </c>
      <c r="M230">
        <f>DB230 - IF(AU230&gt;1, L230*CV230*100.0/(AW230*DP230), 0)</f>
        <v>0</v>
      </c>
      <c r="N230">
        <f>((T230-J230/2)*M230-L230)/(T230+J230/2)</f>
        <v>0</v>
      </c>
      <c r="O230">
        <f>N230*(DI230+DJ230)/1000.0</f>
        <v>0</v>
      </c>
      <c r="P230">
        <f>(DB230 - IF(AU230&gt;1, L230*CV230*100.0/(AW230*DP230), 0))*(DI230+DJ230)/1000.0</f>
        <v>0</v>
      </c>
      <c r="Q230">
        <f>2.0/((1/S230-1/R230)+SIGN(S230)*SQRT((1/S230-1/R230)*(1/S230-1/R230) + 4*CW230/((CW230+1)*(CW230+1))*(2*1/S230*1/R230-1/R230*1/R230)))</f>
        <v>0</v>
      </c>
      <c r="R230">
        <f>IF(LEFT(CX230,1)&lt;&gt;"0",IF(LEFT(CX230,1)="1",3.0,CY230),$D$5+$E$5*(DP230*DI230/($K$5*1000))+$F$5*(DP230*DI230/($K$5*1000))*MAX(MIN(CV230,$J$5),$I$5)*MAX(MIN(CV230,$J$5),$I$5)+$G$5*MAX(MIN(CV230,$J$5),$I$5)*(DP230*DI230/($K$5*1000))+$H$5*(DP230*DI230/($K$5*1000))*(DP230*DI230/($K$5*1000)))</f>
        <v>0</v>
      </c>
      <c r="S230">
        <f>J230*(1000-(1000*0.61365*exp(17.502*W230/(240.97+W230))/(DI230+DJ230)+DD230)/2)/(1000*0.61365*exp(17.502*W230/(240.97+W230))/(DI230+DJ230)-DD230)</f>
        <v>0</v>
      </c>
      <c r="T230">
        <f>1/((CW230+1)/(Q230/1.6)+1/(R230/1.37)) + CW230/((CW230+1)/(Q230/1.6) + CW230/(R230/1.37))</f>
        <v>0</v>
      </c>
      <c r="U230">
        <f>(CR230*CU230)</f>
        <v>0</v>
      </c>
      <c r="V230">
        <f>(DK230+(U230+2*0.95*5.67E-8*(((DK230+$B$7)+273)^4-(DK230+273)^4)-44100*J230)/(1.84*29.3*R230+8*0.95*5.67E-8*(DK230+273)^3))</f>
        <v>0</v>
      </c>
      <c r="W230">
        <f>($C$7*DL230+$D$7*DM230+$E$7*V230)</f>
        <v>0</v>
      </c>
      <c r="X230">
        <f>0.61365*exp(17.502*W230/(240.97+W230))</f>
        <v>0</v>
      </c>
      <c r="Y230">
        <f>(Z230/AA230*100)</f>
        <v>0</v>
      </c>
      <c r="Z230">
        <f>DD230*(DI230+DJ230)/1000</f>
        <v>0</v>
      </c>
      <c r="AA230">
        <f>0.61365*exp(17.502*DK230/(240.97+DK230))</f>
        <v>0</v>
      </c>
      <c r="AB230">
        <f>(X230-DD230*(DI230+DJ230)/1000)</f>
        <v>0</v>
      </c>
      <c r="AC230">
        <f>(-J230*44100)</f>
        <v>0</v>
      </c>
      <c r="AD230">
        <f>2*29.3*R230*0.92*(DK230-W230)</f>
        <v>0</v>
      </c>
      <c r="AE230">
        <f>2*0.95*5.67E-8*(((DK230+$B$7)+273)^4-(W230+273)^4)</f>
        <v>0</v>
      </c>
      <c r="AF230">
        <f>U230+AE230+AC230+AD230</f>
        <v>0</v>
      </c>
      <c r="AG230">
        <f>DH230*AU230*(DC230-DB230*(1000-AU230*DE230)/(1000-AU230*DD230))/(100*CV230)</f>
        <v>0</v>
      </c>
      <c r="AH230">
        <f>1000*DH230*AU230*(DD230-DE230)/(100*CV230*(1000-AU230*DD230))</f>
        <v>0</v>
      </c>
      <c r="AI230">
        <f>(AJ230 - AK230 - DI230*1E3/(8.314*(DK230+273.15)) * AM230/DH230 * AL230) * DH230/(100*CV230) * (1000 - DE230)/1000</f>
        <v>0</v>
      </c>
      <c r="AJ230">
        <v>101.249933581122</v>
      </c>
      <c r="AK230">
        <v>115.874781818182</v>
      </c>
      <c r="AL230">
        <v>-3.36487507897232</v>
      </c>
      <c r="AM230">
        <v>64.3784820055096</v>
      </c>
      <c r="AN230">
        <f>(AP230 - AO230 + DI230*1E3/(8.314*(DK230+273.15)) * AR230/DH230 * AQ230) * DH230/(100*CV230) * 1000/(1000 - AP230)</f>
        <v>0</v>
      </c>
      <c r="AO230">
        <v>24.5009323804596</v>
      </c>
      <c r="AP230">
        <v>25.615643030303</v>
      </c>
      <c r="AQ230">
        <v>2.50377181501161e-06</v>
      </c>
      <c r="AR230">
        <v>115.893148870308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MAX(0,($B$13+$C$13*DP230)/(1+$D$13*DP230)*DI230/(DK230+273)*$E$13)</f>
        <v>0</v>
      </c>
      <c r="AX230" t="s">
        <v>407</v>
      </c>
      <c r="AY230" t="s">
        <v>407</v>
      </c>
      <c r="AZ230">
        <v>0</v>
      </c>
      <c r="BA230">
        <v>0</v>
      </c>
      <c r="BB230">
        <f>1-AZ230/BA230</f>
        <v>0</v>
      </c>
      <c r="BC230">
        <v>0</v>
      </c>
      <c r="BD230" t="s">
        <v>407</v>
      </c>
      <c r="BE230" t="s">
        <v>407</v>
      </c>
      <c r="BF230">
        <v>0</v>
      </c>
      <c r="BG230">
        <v>0</v>
      </c>
      <c r="BH230">
        <f>1-BF230/BG230</f>
        <v>0</v>
      </c>
      <c r="BI230">
        <v>0.5</v>
      </c>
      <c r="BJ230">
        <f>CS230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407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f>$B$11*DQ230+$C$11*DR230+$F$11*EC230*(1-EF230)</f>
        <v>0</v>
      </c>
      <c r="CS230">
        <f>CR230*CT230</f>
        <v>0</v>
      </c>
      <c r="CT230">
        <f>($B$11*$D$9+$C$11*$D$9+$F$11*((EP230+EH230)/MAX(EP230+EH230+EQ230, 0.1)*$I$9+EQ230/MAX(EP230+EH230+EQ230, 0.1)*$J$9))/($B$11+$C$11+$F$11)</f>
        <v>0</v>
      </c>
      <c r="CU230">
        <f>($B$11*$K$9+$C$11*$K$9+$F$11*((EP230+EH230)/MAX(EP230+EH230+EQ230, 0.1)*$P$9+EQ230/MAX(EP230+EH230+EQ230, 0.1)*$Q$9))/($B$11+$C$11+$F$11)</f>
        <v>0</v>
      </c>
      <c r="CV230">
        <v>2.7</v>
      </c>
      <c r="CW230">
        <v>0.5</v>
      </c>
      <c r="CX230" t="s">
        <v>408</v>
      </c>
      <c r="CY230">
        <v>2</v>
      </c>
      <c r="CZ230" t="b">
        <v>1</v>
      </c>
      <c r="DA230">
        <v>1510792142.11852</v>
      </c>
      <c r="DB230">
        <v>135.865333333333</v>
      </c>
      <c r="DC230">
        <v>114.69962962963</v>
      </c>
      <c r="DD230">
        <v>25.6113</v>
      </c>
      <c r="DE230">
        <v>24.5016</v>
      </c>
      <c r="DF230">
        <v>131.087481481481</v>
      </c>
      <c r="DG230">
        <v>25.0584740740741</v>
      </c>
      <c r="DH230">
        <v>500.069740740741</v>
      </c>
      <c r="DI230">
        <v>90.7757518518519</v>
      </c>
      <c r="DJ230">
        <v>0.0999939444444445</v>
      </c>
      <c r="DK230">
        <v>27.0593074074074</v>
      </c>
      <c r="DL230">
        <v>27.4741333333333</v>
      </c>
      <c r="DM230">
        <v>999.9</v>
      </c>
      <c r="DN230">
        <v>0</v>
      </c>
      <c r="DO230">
        <v>0</v>
      </c>
      <c r="DP230">
        <v>9993.31185185185</v>
      </c>
      <c r="DQ230">
        <v>0</v>
      </c>
      <c r="DR230">
        <v>7.90000222222222</v>
      </c>
      <c r="DS230">
        <v>21.1655481481482</v>
      </c>
      <c r="DT230">
        <v>139.436296296296</v>
      </c>
      <c r="DU230">
        <v>117.580555555556</v>
      </c>
      <c r="DV230">
        <v>1.1097</v>
      </c>
      <c r="DW230">
        <v>114.69962962963</v>
      </c>
      <c r="DX230">
        <v>24.5016</v>
      </c>
      <c r="DY230">
        <v>2.32488555555556</v>
      </c>
      <c r="DZ230">
        <v>2.22415074074074</v>
      </c>
      <c r="EA230">
        <v>19.849862962963</v>
      </c>
      <c r="EB230">
        <v>19.1373481481482</v>
      </c>
      <c r="EC230">
        <v>1999.99851851852</v>
      </c>
      <c r="ED230">
        <v>0.979998555555556</v>
      </c>
      <c r="EE230">
        <v>0.0200010407407407</v>
      </c>
      <c r="EF230">
        <v>0</v>
      </c>
      <c r="EG230">
        <v>2.22192962962963</v>
      </c>
      <c r="EH230">
        <v>0</v>
      </c>
      <c r="EI230">
        <v>4894.18111111111</v>
      </c>
      <c r="EJ230">
        <v>17300.1296296296</v>
      </c>
      <c r="EK230">
        <v>39.7219259259259</v>
      </c>
      <c r="EL230">
        <v>39.8516666666667</v>
      </c>
      <c r="EM230">
        <v>39.4117407407407</v>
      </c>
      <c r="EN230">
        <v>38.4301851851852</v>
      </c>
      <c r="EO230">
        <v>39.0206666666667</v>
      </c>
      <c r="EP230">
        <v>1959.99666666667</v>
      </c>
      <c r="EQ230">
        <v>40.0018518518519</v>
      </c>
      <c r="ER230">
        <v>0</v>
      </c>
      <c r="ES230">
        <v>1678815752.6</v>
      </c>
      <c r="ET230">
        <v>0</v>
      </c>
      <c r="EU230">
        <v>2.2424</v>
      </c>
      <c r="EV230">
        <v>0.267384635411775</v>
      </c>
      <c r="EW230">
        <v>85.4290598314523</v>
      </c>
      <c r="EX230">
        <v>4893.81615384615</v>
      </c>
      <c r="EY230">
        <v>15</v>
      </c>
      <c r="EZ230">
        <v>0</v>
      </c>
      <c r="FA230" t="s">
        <v>409</v>
      </c>
      <c r="FB230">
        <v>1510781724.6</v>
      </c>
      <c r="FC230">
        <v>1510781718.6</v>
      </c>
      <c r="FD230">
        <v>0</v>
      </c>
      <c r="FE230">
        <v>0.193</v>
      </c>
      <c r="FF230">
        <v>0.167</v>
      </c>
      <c r="FG230">
        <v>6.707</v>
      </c>
      <c r="FH230">
        <v>0.869</v>
      </c>
      <c r="FI230">
        <v>420</v>
      </c>
      <c r="FJ230">
        <v>32</v>
      </c>
      <c r="FK230">
        <v>0.3</v>
      </c>
      <c r="FL230">
        <v>0.13</v>
      </c>
      <c r="FM230">
        <v>1.1062235</v>
      </c>
      <c r="FN230">
        <v>0.0526324953095684</v>
      </c>
      <c r="FO230">
        <v>0.00515841862880477</v>
      </c>
      <c r="FP230">
        <v>1</v>
      </c>
      <c r="FQ230">
        <v>1</v>
      </c>
      <c r="FR230">
        <v>1</v>
      </c>
      <c r="FS230" t="s">
        <v>410</v>
      </c>
      <c r="FT230">
        <v>2.97277</v>
      </c>
      <c r="FU230">
        <v>2.75378</v>
      </c>
      <c r="FV230">
        <v>0.027894</v>
      </c>
      <c r="FW230">
        <v>0.0238699</v>
      </c>
      <c r="FX230">
        <v>0.108101</v>
      </c>
      <c r="FY230">
        <v>0.106003</v>
      </c>
      <c r="FZ230">
        <v>37830.2</v>
      </c>
      <c r="GA230">
        <v>41403</v>
      </c>
      <c r="GB230">
        <v>35269.4</v>
      </c>
      <c r="GC230">
        <v>38471.4</v>
      </c>
      <c r="GD230">
        <v>44556.4</v>
      </c>
      <c r="GE230">
        <v>49649.1</v>
      </c>
      <c r="GF230">
        <v>55084.7</v>
      </c>
      <c r="GG230">
        <v>61680.8</v>
      </c>
      <c r="GH230">
        <v>1.98495</v>
      </c>
      <c r="GI230">
        <v>1.81772</v>
      </c>
      <c r="GJ230">
        <v>0.121675</v>
      </c>
      <c r="GK230">
        <v>0</v>
      </c>
      <c r="GL230">
        <v>25.487</v>
      </c>
      <c r="GM230">
        <v>999.9</v>
      </c>
      <c r="GN230">
        <v>52.887</v>
      </c>
      <c r="GO230">
        <v>32.901</v>
      </c>
      <c r="GP230">
        <v>29.2734</v>
      </c>
      <c r="GQ230">
        <v>55.7057</v>
      </c>
      <c r="GR230">
        <v>49.347</v>
      </c>
      <c r="GS230">
        <v>1</v>
      </c>
      <c r="GT230">
        <v>-0.00688008</v>
      </c>
      <c r="GU230">
        <v>0.16107</v>
      </c>
      <c r="GV230">
        <v>20.1148</v>
      </c>
      <c r="GW230">
        <v>5.19827</v>
      </c>
      <c r="GX230">
        <v>12.004</v>
      </c>
      <c r="GY230">
        <v>4.9754</v>
      </c>
      <c r="GZ230">
        <v>3.29332</v>
      </c>
      <c r="HA230">
        <v>9999</v>
      </c>
      <c r="HB230">
        <v>9999</v>
      </c>
      <c r="HC230">
        <v>9999</v>
      </c>
      <c r="HD230">
        <v>999.9</v>
      </c>
      <c r="HE230">
        <v>1.86341</v>
      </c>
      <c r="HF230">
        <v>1.8683</v>
      </c>
      <c r="HG230">
        <v>1.86808</v>
      </c>
      <c r="HH230">
        <v>1.8692</v>
      </c>
      <c r="HI230">
        <v>1.86996</v>
      </c>
      <c r="HJ230">
        <v>1.86606</v>
      </c>
      <c r="HK230">
        <v>1.86709</v>
      </c>
      <c r="HL230">
        <v>1.86844</v>
      </c>
      <c r="HM230">
        <v>5</v>
      </c>
      <c r="HN230">
        <v>0</v>
      </c>
      <c r="HO230">
        <v>0</v>
      </c>
      <c r="HP230">
        <v>0</v>
      </c>
      <c r="HQ230" t="s">
        <v>411</v>
      </c>
      <c r="HR230" t="s">
        <v>412</v>
      </c>
      <c r="HS230" t="s">
        <v>413</v>
      </c>
      <c r="HT230" t="s">
        <v>413</v>
      </c>
      <c r="HU230" t="s">
        <v>413</v>
      </c>
      <c r="HV230" t="s">
        <v>413</v>
      </c>
      <c r="HW230">
        <v>0</v>
      </c>
      <c r="HX230">
        <v>100</v>
      </c>
      <c r="HY230">
        <v>100</v>
      </c>
      <c r="HZ230">
        <v>4.632</v>
      </c>
      <c r="IA230">
        <v>0.553</v>
      </c>
      <c r="IB230">
        <v>4.00718980108695</v>
      </c>
      <c r="IC230">
        <v>0.0057595372652325</v>
      </c>
      <c r="ID230">
        <v>9.86007892650461e-07</v>
      </c>
      <c r="IE230">
        <v>-6.54605500343952e-10</v>
      </c>
      <c r="IF230">
        <v>-0.00447537401453317</v>
      </c>
      <c r="IG230">
        <v>-0.0225030831772305</v>
      </c>
      <c r="IH230">
        <v>0.00251729176796863</v>
      </c>
      <c r="II230">
        <v>-2.92013266862578e-05</v>
      </c>
      <c r="IJ230">
        <v>-3</v>
      </c>
      <c r="IK230">
        <v>1614</v>
      </c>
      <c r="IL230">
        <v>1</v>
      </c>
      <c r="IM230">
        <v>27</v>
      </c>
      <c r="IN230">
        <v>173.8</v>
      </c>
      <c r="IO230">
        <v>173.8</v>
      </c>
      <c r="IP230">
        <v>0.314941</v>
      </c>
      <c r="IQ230">
        <v>2.68311</v>
      </c>
      <c r="IR230">
        <v>1.54785</v>
      </c>
      <c r="IS230">
        <v>2.30103</v>
      </c>
      <c r="IT230">
        <v>1.34644</v>
      </c>
      <c r="IU230">
        <v>2.43408</v>
      </c>
      <c r="IV230">
        <v>38.1106</v>
      </c>
      <c r="IW230">
        <v>24.1313</v>
      </c>
      <c r="IX230">
        <v>18</v>
      </c>
      <c r="IY230">
        <v>505.527</v>
      </c>
      <c r="IZ230">
        <v>399.25</v>
      </c>
      <c r="JA230">
        <v>24.898</v>
      </c>
      <c r="JB230">
        <v>27.1658</v>
      </c>
      <c r="JC230">
        <v>29.9997</v>
      </c>
      <c r="JD230">
        <v>27.2017</v>
      </c>
      <c r="JE230">
        <v>27.1535</v>
      </c>
      <c r="JF230">
        <v>6.17799</v>
      </c>
      <c r="JG230">
        <v>25.2912</v>
      </c>
      <c r="JH230">
        <v>100</v>
      </c>
      <c r="JI230">
        <v>24.9087</v>
      </c>
      <c r="JJ230">
        <v>63.342</v>
      </c>
      <c r="JK230">
        <v>24.4866</v>
      </c>
      <c r="JL230">
        <v>102.218</v>
      </c>
      <c r="JM230">
        <v>102.685</v>
      </c>
    </row>
    <row r="231" spans="1:273">
      <c r="A231">
        <v>215</v>
      </c>
      <c r="B231">
        <v>1510792154.6</v>
      </c>
      <c r="C231">
        <v>3434</v>
      </c>
      <c r="D231" t="s">
        <v>842</v>
      </c>
      <c r="E231" t="s">
        <v>843</v>
      </c>
      <c r="F231">
        <v>5</v>
      </c>
      <c r="G231" t="s">
        <v>799</v>
      </c>
      <c r="H231" t="s">
        <v>406</v>
      </c>
      <c r="I231">
        <v>1510792146.83214</v>
      </c>
      <c r="J231">
        <f>(K231)/1000</f>
        <v>0</v>
      </c>
      <c r="K231">
        <f>IF(CZ231, AN231, AH231)</f>
        <v>0</v>
      </c>
      <c r="L231">
        <f>IF(CZ231, AI231, AG231)</f>
        <v>0</v>
      </c>
      <c r="M231">
        <f>DB231 - IF(AU231&gt;1, L231*CV231*100.0/(AW231*DP231), 0)</f>
        <v>0</v>
      </c>
      <c r="N231">
        <f>((T231-J231/2)*M231-L231)/(T231+J231/2)</f>
        <v>0</v>
      </c>
      <c r="O231">
        <f>N231*(DI231+DJ231)/1000.0</f>
        <v>0</v>
      </c>
      <c r="P231">
        <f>(DB231 - IF(AU231&gt;1, L231*CV231*100.0/(AW231*DP231), 0))*(DI231+DJ231)/1000.0</f>
        <v>0</v>
      </c>
      <c r="Q231">
        <f>2.0/((1/S231-1/R231)+SIGN(S231)*SQRT((1/S231-1/R231)*(1/S231-1/R231) + 4*CW231/((CW231+1)*(CW231+1))*(2*1/S231*1/R231-1/R231*1/R231)))</f>
        <v>0</v>
      </c>
      <c r="R231">
        <f>IF(LEFT(CX231,1)&lt;&gt;"0",IF(LEFT(CX231,1)="1",3.0,CY231),$D$5+$E$5*(DP231*DI231/($K$5*1000))+$F$5*(DP231*DI231/($K$5*1000))*MAX(MIN(CV231,$J$5),$I$5)*MAX(MIN(CV231,$J$5),$I$5)+$G$5*MAX(MIN(CV231,$J$5),$I$5)*(DP231*DI231/($K$5*1000))+$H$5*(DP231*DI231/($K$5*1000))*(DP231*DI231/($K$5*1000)))</f>
        <v>0</v>
      </c>
      <c r="S231">
        <f>J231*(1000-(1000*0.61365*exp(17.502*W231/(240.97+W231))/(DI231+DJ231)+DD231)/2)/(1000*0.61365*exp(17.502*W231/(240.97+W231))/(DI231+DJ231)-DD231)</f>
        <v>0</v>
      </c>
      <c r="T231">
        <f>1/((CW231+1)/(Q231/1.6)+1/(R231/1.37)) + CW231/((CW231+1)/(Q231/1.6) + CW231/(R231/1.37))</f>
        <v>0</v>
      </c>
      <c r="U231">
        <f>(CR231*CU231)</f>
        <v>0</v>
      </c>
      <c r="V231">
        <f>(DK231+(U231+2*0.95*5.67E-8*(((DK231+$B$7)+273)^4-(DK231+273)^4)-44100*J231)/(1.84*29.3*R231+8*0.95*5.67E-8*(DK231+273)^3))</f>
        <v>0</v>
      </c>
      <c r="W231">
        <f>($C$7*DL231+$D$7*DM231+$E$7*V231)</f>
        <v>0</v>
      </c>
      <c r="X231">
        <f>0.61365*exp(17.502*W231/(240.97+W231))</f>
        <v>0</v>
      </c>
      <c r="Y231">
        <f>(Z231/AA231*100)</f>
        <v>0</v>
      </c>
      <c r="Z231">
        <f>DD231*(DI231+DJ231)/1000</f>
        <v>0</v>
      </c>
      <c r="AA231">
        <f>0.61365*exp(17.502*DK231/(240.97+DK231))</f>
        <v>0</v>
      </c>
      <c r="AB231">
        <f>(X231-DD231*(DI231+DJ231)/1000)</f>
        <v>0</v>
      </c>
      <c r="AC231">
        <f>(-J231*44100)</f>
        <v>0</v>
      </c>
      <c r="AD231">
        <f>2*29.3*R231*0.92*(DK231-W231)</f>
        <v>0</v>
      </c>
      <c r="AE231">
        <f>2*0.95*5.67E-8*(((DK231+$B$7)+273)^4-(W231+273)^4)</f>
        <v>0</v>
      </c>
      <c r="AF231">
        <f>U231+AE231+AC231+AD231</f>
        <v>0</v>
      </c>
      <c r="AG231">
        <f>DH231*AU231*(DC231-DB231*(1000-AU231*DE231)/(1000-AU231*DD231))/(100*CV231)</f>
        <v>0</v>
      </c>
      <c r="AH231">
        <f>1000*DH231*AU231*(DD231-DE231)/(100*CV231*(1000-AU231*DD231))</f>
        <v>0</v>
      </c>
      <c r="AI231">
        <f>(AJ231 - AK231 - DI231*1E3/(8.314*(DK231+273.15)) * AM231/DH231 * AL231) * DH231/(100*CV231) * (1000 - DE231)/1000</f>
        <v>0</v>
      </c>
      <c r="AJ231">
        <v>84.5541796939425</v>
      </c>
      <c r="AK231">
        <v>99.2058909090909</v>
      </c>
      <c r="AL231">
        <v>-3.34415763155979</v>
      </c>
      <c r="AM231">
        <v>64.3784820055096</v>
      </c>
      <c r="AN231">
        <f>(AP231 - AO231 + DI231*1E3/(8.314*(DK231+273.15)) * AR231/DH231 * AQ231) * DH231/(100*CV231) * 1000/(1000 - AP231)</f>
        <v>0</v>
      </c>
      <c r="AO231">
        <v>24.4994392697806</v>
      </c>
      <c r="AP231">
        <v>25.621476969697</v>
      </c>
      <c r="AQ231">
        <v>2.09016945839627e-05</v>
      </c>
      <c r="AR231">
        <v>115.893148870308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MAX(0,($B$13+$C$13*DP231)/(1+$D$13*DP231)*DI231/(DK231+273)*$E$13)</f>
        <v>0</v>
      </c>
      <c r="AX231" t="s">
        <v>407</v>
      </c>
      <c r="AY231" t="s">
        <v>407</v>
      </c>
      <c r="AZ231">
        <v>0</v>
      </c>
      <c r="BA231">
        <v>0</v>
      </c>
      <c r="BB231">
        <f>1-AZ231/BA231</f>
        <v>0</v>
      </c>
      <c r="BC231">
        <v>0</v>
      </c>
      <c r="BD231" t="s">
        <v>407</v>
      </c>
      <c r="BE231" t="s">
        <v>407</v>
      </c>
      <c r="BF231">
        <v>0</v>
      </c>
      <c r="BG231">
        <v>0</v>
      </c>
      <c r="BH231">
        <f>1-BF231/BG231</f>
        <v>0</v>
      </c>
      <c r="BI231">
        <v>0.5</v>
      </c>
      <c r="BJ231">
        <f>CS231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407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f>$B$11*DQ231+$C$11*DR231+$F$11*EC231*(1-EF231)</f>
        <v>0</v>
      </c>
      <c r="CS231">
        <f>CR231*CT231</f>
        <v>0</v>
      </c>
      <c r="CT231">
        <f>($B$11*$D$9+$C$11*$D$9+$F$11*((EP231+EH231)/MAX(EP231+EH231+EQ231, 0.1)*$I$9+EQ231/MAX(EP231+EH231+EQ231, 0.1)*$J$9))/($B$11+$C$11+$F$11)</f>
        <v>0</v>
      </c>
      <c r="CU231">
        <f>($B$11*$K$9+$C$11*$K$9+$F$11*((EP231+EH231)/MAX(EP231+EH231+EQ231, 0.1)*$P$9+EQ231/MAX(EP231+EH231+EQ231, 0.1)*$Q$9))/($B$11+$C$11+$F$11)</f>
        <v>0</v>
      </c>
      <c r="CV231">
        <v>2.7</v>
      </c>
      <c r="CW231">
        <v>0.5</v>
      </c>
      <c r="CX231" t="s">
        <v>408</v>
      </c>
      <c r="CY231">
        <v>2</v>
      </c>
      <c r="CZ231" t="b">
        <v>1</v>
      </c>
      <c r="DA231">
        <v>1510792146.83214</v>
      </c>
      <c r="DB231">
        <v>120.415996428571</v>
      </c>
      <c r="DC231">
        <v>99.1568892857143</v>
      </c>
      <c r="DD231">
        <v>25.6147642857143</v>
      </c>
      <c r="DE231">
        <v>24.5011392857143</v>
      </c>
      <c r="DF231">
        <v>115.7298</v>
      </c>
      <c r="DG231">
        <v>25.0617857142857</v>
      </c>
      <c r="DH231">
        <v>500.084107142857</v>
      </c>
      <c r="DI231">
        <v>90.7749857142857</v>
      </c>
      <c r="DJ231">
        <v>0.0999374428571429</v>
      </c>
      <c r="DK231">
        <v>27.0596321428571</v>
      </c>
      <c r="DL231">
        <v>27.4756607142857</v>
      </c>
      <c r="DM231">
        <v>999.9</v>
      </c>
      <c r="DN231">
        <v>0</v>
      </c>
      <c r="DO231">
        <v>0</v>
      </c>
      <c r="DP231">
        <v>10003.3742857143</v>
      </c>
      <c r="DQ231">
        <v>0</v>
      </c>
      <c r="DR231">
        <v>7.90318535714286</v>
      </c>
      <c r="DS231">
        <v>21.2589678571429</v>
      </c>
      <c r="DT231">
        <v>123.58125</v>
      </c>
      <c r="DU231">
        <v>101.647360714286</v>
      </c>
      <c r="DV231">
        <v>1.11363035714286</v>
      </c>
      <c r="DW231">
        <v>99.1568892857143</v>
      </c>
      <c r="DX231">
        <v>24.5011392857143</v>
      </c>
      <c r="DY231">
        <v>2.32518071428571</v>
      </c>
      <c r="DZ231">
        <v>2.22409035714286</v>
      </c>
      <c r="EA231">
        <v>19.8519107142857</v>
      </c>
      <c r="EB231">
        <v>19.1369107142857</v>
      </c>
      <c r="EC231">
        <v>2000.00642857143</v>
      </c>
      <c r="ED231">
        <v>0.979998392857143</v>
      </c>
      <c r="EE231">
        <v>0.0200012142857143</v>
      </c>
      <c r="EF231">
        <v>0</v>
      </c>
      <c r="EG231">
        <v>2.19345714285714</v>
      </c>
      <c r="EH231">
        <v>0</v>
      </c>
      <c r="EI231">
        <v>4901.05535714286</v>
      </c>
      <c r="EJ231">
        <v>17300.1892857143</v>
      </c>
      <c r="EK231">
        <v>39.68275</v>
      </c>
      <c r="EL231">
        <v>39.83225</v>
      </c>
      <c r="EM231">
        <v>39.3859642857143</v>
      </c>
      <c r="EN231">
        <v>38.406</v>
      </c>
      <c r="EO231">
        <v>38.9819642857143</v>
      </c>
      <c r="EP231">
        <v>1960.00464285714</v>
      </c>
      <c r="EQ231">
        <v>40.0017857142857</v>
      </c>
      <c r="ER231">
        <v>0</v>
      </c>
      <c r="ES231">
        <v>1678815758</v>
      </c>
      <c r="ET231">
        <v>0</v>
      </c>
      <c r="EU231">
        <v>2.197444</v>
      </c>
      <c r="EV231">
        <v>-0.826069219944217</v>
      </c>
      <c r="EW231">
        <v>88.8699998599528</v>
      </c>
      <c r="EX231">
        <v>4902.09</v>
      </c>
      <c r="EY231">
        <v>15</v>
      </c>
      <c r="EZ231">
        <v>0</v>
      </c>
      <c r="FA231" t="s">
        <v>409</v>
      </c>
      <c r="FB231">
        <v>1510781724.6</v>
      </c>
      <c r="FC231">
        <v>1510781718.6</v>
      </c>
      <c r="FD231">
        <v>0</v>
      </c>
      <c r="FE231">
        <v>0.193</v>
      </c>
      <c r="FF231">
        <v>0.167</v>
      </c>
      <c r="FG231">
        <v>6.707</v>
      </c>
      <c r="FH231">
        <v>0.869</v>
      </c>
      <c r="FI231">
        <v>420</v>
      </c>
      <c r="FJ231">
        <v>32</v>
      </c>
      <c r="FK231">
        <v>0.3</v>
      </c>
      <c r="FL231">
        <v>0.13</v>
      </c>
      <c r="FM231">
        <v>1.1117525</v>
      </c>
      <c r="FN231">
        <v>0.0505886679174452</v>
      </c>
      <c r="FO231">
        <v>0.00497358308968494</v>
      </c>
      <c r="FP231">
        <v>1</v>
      </c>
      <c r="FQ231">
        <v>1</v>
      </c>
      <c r="FR231">
        <v>1</v>
      </c>
      <c r="FS231" t="s">
        <v>410</v>
      </c>
      <c r="FT231">
        <v>2.97311</v>
      </c>
      <c r="FU231">
        <v>2.75389</v>
      </c>
      <c r="FV231">
        <v>0.0238321</v>
      </c>
      <c r="FW231">
        <v>0.0195273</v>
      </c>
      <c r="FX231">
        <v>0.108114</v>
      </c>
      <c r="FY231">
        <v>0.105998</v>
      </c>
      <c r="FZ231">
        <v>37988.5</v>
      </c>
      <c r="GA231">
        <v>41587.2</v>
      </c>
      <c r="GB231">
        <v>35269.6</v>
      </c>
      <c r="GC231">
        <v>38471.4</v>
      </c>
      <c r="GD231">
        <v>44556.1</v>
      </c>
      <c r="GE231">
        <v>49649.5</v>
      </c>
      <c r="GF231">
        <v>55085.4</v>
      </c>
      <c r="GG231">
        <v>61681</v>
      </c>
      <c r="GH231">
        <v>1.98503</v>
      </c>
      <c r="GI231">
        <v>1.8176</v>
      </c>
      <c r="GJ231">
        <v>0.121832</v>
      </c>
      <c r="GK231">
        <v>0</v>
      </c>
      <c r="GL231">
        <v>25.4852</v>
      </c>
      <c r="GM231">
        <v>999.9</v>
      </c>
      <c r="GN231">
        <v>52.887</v>
      </c>
      <c r="GO231">
        <v>32.921</v>
      </c>
      <c r="GP231">
        <v>29.305</v>
      </c>
      <c r="GQ231">
        <v>55.7457</v>
      </c>
      <c r="GR231">
        <v>48.8261</v>
      </c>
      <c r="GS231">
        <v>1</v>
      </c>
      <c r="GT231">
        <v>-0.00737043</v>
      </c>
      <c r="GU231">
        <v>0.153573</v>
      </c>
      <c r="GV231">
        <v>20.1147</v>
      </c>
      <c r="GW231">
        <v>5.19812</v>
      </c>
      <c r="GX231">
        <v>12.004</v>
      </c>
      <c r="GY231">
        <v>4.9755</v>
      </c>
      <c r="GZ231">
        <v>3.29343</v>
      </c>
      <c r="HA231">
        <v>9999</v>
      </c>
      <c r="HB231">
        <v>9999</v>
      </c>
      <c r="HC231">
        <v>9999</v>
      </c>
      <c r="HD231">
        <v>999.9</v>
      </c>
      <c r="HE231">
        <v>1.8634</v>
      </c>
      <c r="HF231">
        <v>1.86829</v>
      </c>
      <c r="HG231">
        <v>1.8681</v>
      </c>
      <c r="HH231">
        <v>1.8692</v>
      </c>
      <c r="HI231">
        <v>1.86997</v>
      </c>
      <c r="HJ231">
        <v>1.86603</v>
      </c>
      <c r="HK231">
        <v>1.86712</v>
      </c>
      <c r="HL231">
        <v>1.86844</v>
      </c>
      <c r="HM231">
        <v>5</v>
      </c>
      <c r="HN231">
        <v>0</v>
      </c>
      <c r="HO231">
        <v>0</v>
      </c>
      <c r="HP231">
        <v>0</v>
      </c>
      <c r="HQ231" t="s">
        <v>411</v>
      </c>
      <c r="HR231" t="s">
        <v>412</v>
      </c>
      <c r="HS231" t="s">
        <v>413</v>
      </c>
      <c r="HT231" t="s">
        <v>413</v>
      </c>
      <c r="HU231" t="s">
        <v>413</v>
      </c>
      <c r="HV231" t="s">
        <v>413</v>
      </c>
      <c r="HW231">
        <v>0</v>
      </c>
      <c r="HX231">
        <v>100</v>
      </c>
      <c r="HY231">
        <v>100</v>
      </c>
      <c r="HZ231">
        <v>4.536</v>
      </c>
      <c r="IA231">
        <v>0.5533</v>
      </c>
      <c r="IB231">
        <v>4.00718980108695</v>
      </c>
      <c r="IC231">
        <v>0.0057595372652325</v>
      </c>
      <c r="ID231">
        <v>9.86007892650461e-07</v>
      </c>
      <c r="IE231">
        <v>-6.54605500343952e-10</v>
      </c>
      <c r="IF231">
        <v>-0.00447537401453317</v>
      </c>
      <c r="IG231">
        <v>-0.0225030831772305</v>
      </c>
      <c r="IH231">
        <v>0.00251729176796863</v>
      </c>
      <c r="II231">
        <v>-2.92013266862578e-05</v>
      </c>
      <c r="IJ231">
        <v>-3</v>
      </c>
      <c r="IK231">
        <v>1614</v>
      </c>
      <c r="IL231">
        <v>1</v>
      </c>
      <c r="IM231">
        <v>27</v>
      </c>
      <c r="IN231">
        <v>173.8</v>
      </c>
      <c r="IO231">
        <v>173.9</v>
      </c>
      <c r="IP231">
        <v>0.27832</v>
      </c>
      <c r="IQ231">
        <v>2.69653</v>
      </c>
      <c r="IR231">
        <v>1.54785</v>
      </c>
      <c r="IS231">
        <v>2.30103</v>
      </c>
      <c r="IT231">
        <v>1.34644</v>
      </c>
      <c r="IU231">
        <v>2.33765</v>
      </c>
      <c r="IV231">
        <v>38.1106</v>
      </c>
      <c r="IW231">
        <v>24.1225</v>
      </c>
      <c r="IX231">
        <v>18</v>
      </c>
      <c r="IY231">
        <v>505.544</v>
      </c>
      <c r="IZ231">
        <v>399.152</v>
      </c>
      <c r="JA231">
        <v>24.919</v>
      </c>
      <c r="JB231">
        <v>27.1622</v>
      </c>
      <c r="JC231">
        <v>29.9997</v>
      </c>
      <c r="JD231">
        <v>27.198</v>
      </c>
      <c r="JE231">
        <v>27.1493</v>
      </c>
      <c r="JF231">
        <v>5.46677</v>
      </c>
      <c r="JG231">
        <v>25.2912</v>
      </c>
      <c r="JH231">
        <v>100</v>
      </c>
      <c r="JI231">
        <v>24.925</v>
      </c>
      <c r="JJ231">
        <v>49.7752</v>
      </c>
      <c r="JK231">
        <v>24.4756</v>
      </c>
      <c r="JL231">
        <v>102.219</v>
      </c>
      <c r="JM231">
        <v>102.685</v>
      </c>
    </row>
    <row r="232" spans="1:273">
      <c r="A232">
        <v>216</v>
      </c>
      <c r="B232">
        <v>1510792159.6</v>
      </c>
      <c r="C232">
        <v>3439</v>
      </c>
      <c r="D232" t="s">
        <v>844</v>
      </c>
      <c r="E232" t="s">
        <v>845</v>
      </c>
      <c r="F232">
        <v>5</v>
      </c>
      <c r="G232" t="s">
        <v>799</v>
      </c>
      <c r="H232" t="s">
        <v>406</v>
      </c>
      <c r="I232">
        <v>1510792152.1</v>
      </c>
      <c r="J232">
        <f>(K232)/1000</f>
        <v>0</v>
      </c>
      <c r="K232">
        <f>IF(CZ232, AN232, AH232)</f>
        <v>0</v>
      </c>
      <c r="L232">
        <f>IF(CZ232, AI232, AG232)</f>
        <v>0</v>
      </c>
      <c r="M232">
        <f>DB232 - IF(AU232&gt;1, L232*CV232*100.0/(AW232*DP232), 0)</f>
        <v>0</v>
      </c>
      <c r="N232">
        <f>((T232-J232/2)*M232-L232)/(T232+J232/2)</f>
        <v>0</v>
      </c>
      <c r="O232">
        <f>N232*(DI232+DJ232)/1000.0</f>
        <v>0</v>
      </c>
      <c r="P232">
        <f>(DB232 - IF(AU232&gt;1, L232*CV232*100.0/(AW232*DP232), 0))*(DI232+DJ232)/1000.0</f>
        <v>0</v>
      </c>
      <c r="Q232">
        <f>2.0/((1/S232-1/R232)+SIGN(S232)*SQRT((1/S232-1/R232)*(1/S232-1/R232) + 4*CW232/((CW232+1)*(CW232+1))*(2*1/S232*1/R232-1/R232*1/R232)))</f>
        <v>0</v>
      </c>
      <c r="R232">
        <f>IF(LEFT(CX232,1)&lt;&gt;"0",IF(LEFT(CX232,1)="1",3.0,CY232),$D$5+$E$5*(DP232*DI232/($K$5*1000))+$F$5*(DP232*DI232/($K$5*1000))*MAX(MIN(CV232,$J$5),$I$5)*MAX(MIN(CV232,$J$5),$I$5)+$G$5*MAX(MIN(CV232,$J$5),$I$5)*(DP232*DI232/($K$5*1000))+$H$5*(DP232*DI232/($K$5*1000))*(DP232*DI232/($K$5*1000)))</f>
        <v>0</v>
      </c>
      <c r="S232">
        <f>J232*(1000-(1000*0.61365*exp(17.502*W232/(240.97+W232))/(DI232+DJ232)+DD232)/2)/(1000*0.61365*exp(17.502*W232/(240.97+W232))/(DI232+DJ232)-DD232)</f>
        <v>0</v>
      </c>
      <c r="T232">
        <f>1/((CW232+1)/(Q232/1.6)+1/(R232/1.37)) + CW232/((CW232+1)/(Q232/1.6) + CW232/(R232/1.37))</f>
        <v>0</v>
      </c>
      <c r="U232">
        <f>(CR232*CU232)</f>
        <v>0</v>
      </c>
      <c r="V232">
        <f>(DK232+(U232+2*0.95*5.67E-8*(((DK232+$B$7)+273)^4-(DK232+273)^4)-44100*J232)/(1.84*29.3*R232+8*0.95*5.67E-8*(DK232+273)^3))</f>
        <v>0</v>
      </c>
      <c r="W232">
        <f>($C$7*DL232+$D$7*DM232+$E$7*V232)</f>
        <v>0</v>
      </c>
      <c r="X232">
        <f>0.61365*exp(17.502*W232/(240.97+W232))</f>
        <v>0</v>
      </c>
      <c r="Y232">
        <f>(Z232/AA232*100)</f>
        <v>0</v>
      </c>
      <c r="Z232">
        <f>DD232*(DI232+DJ232)/1000</f>
        <v>0</v>
      </c>
      <c r="AA232">
        <f>0.61365*exp(17.502*DK232/(240.97+DK232))</f>
        <v>0</v>
      </c>
      <c r="AB232">
        <f>(X232-DD232*(DI232+DJ232)/1000)</f>
        <v>0</v>
      </c>
      <c r="AC232">
        <f>(-J232*44100)</f>
        <v>0</v>
      </c>
      <c r="AD232">
        <f>2*29.3*R232*0.92*(DK232-W232)</f>
        <v>0</v>
      </c>
      <c r="AE232">
        <f>2*0.95*5.67E-8*(((DK232+$B$7)+273)^4-(W232+273)^4)</f>
        <v>0</v>
      </c>
      <c r="AF232">
        <f>U232+AE232+AC232+AD232</f>
        <v>0</v>
      </c>
      <c r="AG232">
        <f>DH232*AU232*(DC232-DB232*(1000-AU232*DE232)/(1000-AU232*DD232))/(100*CV232)</f>
        <v>0</v>
      </c>
      <c r="AH232">
        <f>1000*DH232*AU232*(DD232-DE232)/(100*CV232*(1000-AU232*DD232))</f>
        <v>0</v>
      </c>
      <c r="AI232">
        <f>(AJ232 - AK232 - DI232*1E3/(8.314*(DK232+273.15)) * AM232/DH232 * AL232) * DH232/(100*CV232) * (1000 - DE232)/1000</f>
        <v>0</v>
      </c>
      <c r="AJ232">
        <v>67.2128576506351</v>
      </c>
      <c r="AK232">
        <v>82.3213618181818</v>
      </c>
      <c r="AL232">
        <v>-3.37999411649166</v>
      </c>
      <c r="AM232">
        <v>64.3784820055096</v>
      </c>
      <c r="AN232">
        <f>(AP232 - AO232 + DI232*1E3/(8.314*(DK232+273.15)) * AR232/DH232 * AQ232) * DH232/(100*CV232) * 1000/(1000 - AP232)</f>
        <v>0</v>
      </c>
      <c r="AO232">
        <v>24.4979163130932</v>
      </c>
      <c r="AP232">
        <v>25.6244581818182</v>
      </c>
      <c r="AQ232">
        <v>1.67210386656943e-05</v>
      </c>
      <c r="AR232">
        <v>115.893148870308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MAX(0,($B$13+$C$13*DP232)/(1+$D$13*DP232)*DI232/(DK232+273)*$E$13)</f>
        <v>0</v>
      </c>
      <c r="AX232" t="s">
        <v>407</v>
      </c>
      <c r="AY232" t="s">
        <v>407</v>
      </c>
      <c r="AZ232">
        <v>0</v>
      </c>
      <c r="BA232">
        <v>0</v>
      </c>
      <c r="BB232">
        <f>1-AZ232/BA232</f>
        <v>0</v>
      </c>
      <c r="BC232">
        <v>0</v>
      </c>
      <c r="BD232" t="s">
        <v>407</v>
      </c>
      <c r="BE232" t="s">
        <v>407</v>
      </c>
      <c r="BF232">
        <v>0</v>
      </c>
      <c r="BG232">
        <v>0</v>
      </c>
      <c r="BH232">
        <f>1-BF232/BG232</f>
        <v>0</v>
      </c>
      <c r="BI232">
        <v>0.5</v>
      </c>
      <c r="BJ232">
        <f>CS232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407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f>$B$11*DQ232+$C$11*DR232+$F$11*EC232*(1-EF232)</f>
        <v>0</v>
      </c>
      <c r="CS232">
        <f>CR232*CT232</f>
        <v>0</v>
      </c>
      <c r="CT232">
        <f>($B$11*$D$9+$C$11*$D$9+$F$11*((EP232+EH232)/MAX(EP232+EH232+EQ232, 0.1)*$I$9+EQ232/MAX(EP232+EH232+EQ232, 0.1)*$J$9))/($B$11+$C$11+$F$11)</f>
        <v>0</v>
      </c>
      <c r="CU232">
        <f>($B$11*$K$9+$C$11*$K$9+$F$11*((EP232+EH232)/MAX(EP232+EH232+EQ232, 0.1)*$P$9+EQ232/MAX(EP232+EH232+EQ232, 0.1)*$Q$9))/($B$11+$C$11+$F$11)</f>
        <v>0</v>
      </c>
      <c r="CV232">
        <v>2.7</v>
      </c>
      <c r="CW232">
        <v>0.5</v>
      </c>
      <c r="CX232" t="s">
        <v>408</v>
      </c>
      <c r="CY232">
        <v>2</v>
      </c>
      <c r="CZ232" t="b">
        <v>1</v>
      </c>
      <c r="DA232">
        <v>1510792152.1</v>
      </c>
      <c r="DB232">
        <v>103.14827037037</v>
      </c>
      <c r="DC232">
        <v>81.6636925925926</v>
      </c>
      <c r="DD232">
        <v>25.619</v>
      </c>
      <c r="DE232">
        <v>24.4999407407407</v>
      </c>
      <c r="DF232">
        <v>98.5642333333333</v>
      </c>
      <c r="DG232">
        <v>25.0658148148148</v>
      </c>
      <c r="DH232">
        <v>500.080925925926</v>
      </c>
      <c r="DI232">
        <v>90.7741814814815</v>
      </c>
      <c r="DJ232">
        <v>0.0999745592592593</v>
      </c>
      <c r="DK232">
        <v>27.0607296296296</v>
      </c>
      <c r="DL232">
        <v>27.4789111111111</v>
      </c>
      <c r="DM232">
        <v>999.9</v>
      </c>
      <c r="DN232">
        <v>0</v>
      </c>
      <c r="DO232">
        <v>0</v>
      </c>
      <c r="DP232">
        <v>9997.50185185185</v>
      </c>
      <c r="DQ232">
        <v>0</v>
      </c>
      <c r="DR232">
        <v>7.90643740740741</v>
      </c>
      <c r="DS232">
        <v>21.4844703703704</v>
      </c>
      <c r="DT232">
        <v>105.86012962963</v>
      </c>
      <c r="DU232">
        <v>83.7147259259259</v>
      </c>
      <c r="DV232">
        <v>1.11906888888889</v>
      </c>
      <c r="DW232">
        <v>81.6636925925926</v>
      </c>
      <c r="DX232">
        <v>24.4999407407407</v>
      </c>
      <c r="DY232">
        <v>2.32554444444444</v>
      </c>
      <c r="DZ232">
        <v>2.22396148148148</v>
      </c>
      <c r="EA232">
        <v>19.854437037037</v>
      </c>
      <c r="EB232">
        <v>19.1359777777778</v>
      </c>
      <c r="EC232">
        <v>2000.00407407407</v>
      </c>
      <c r="ED232">
        <v>0.979998111111111</v>
      </c>
      <c r="EE232">
        <v>0.0200015148148148</v>
      </c>
      <c r="EF232">
        <v>0</v>
      </c>
      <c r="EG232">
        <v>2.27334444444444</v>
      </c>
      <c r="EH232">
        <v>0</v>
      </c>
      <c r="EI232">
        <v>4908.70851851852</v>
      </c>
      <c r="EJ232">
        <v>17300.1740740741</v>
      </c>
      <c r="EK232">
        <v>39.6502592592593</v>
      </c>
      <c r="EL232">
        <v>39.8051111111111</v>
      </c>
      <c r="EM232">
        <v>39.347</v>
      </c>
      <c r="EN232">
        <v>38.3725185185185</v>
      </c>
      <c r="EO232">
        <v>38.958</v>
      </c>
      <c r="EP232">
        <v>1960.00222222222</v>
      </c>
      <c r="EQ232">
        <v>40.0018518518519</v>
      </c>
      <c r="ER232">
        <v>0</v>
      </c>
      <c r="ES232">
        <v>1678815762.8</v>
      </c>
      <c r="ET232">
        <v>0</v>
      </c>
      <c r="EU232">
        <v>2.234824</v>
      </c>
      <c r="EV232">
        <v>-0.158530758872799</v>
      </c>
      <c r="EW232">
        <v>88.0430770501252</v>
      </c>
      <c r="EX232">
        <v>4909.1004</v>
      </c>
      <c r="EY232">
        <v>15</v>
      </c>
      <c r="EZ232">
        <v>0</v>
      </c>
      <c r="FA232" t="s">
        <v>409</v>
      </c>
      <c r="FB232">
        <v>1510781724.6</v>
      </c>
      <c r="FC232">
        <v>1510781718.6</v>
      </c>
      <c r="FD232">
        <v>0</v>
      </c>
      <c r="FE232">
        <v>0.193</v>
      </c>
      <c r="FF232">
        <v>0.167</v>
      </c>
      <c r="FG232">
        <v>6.707</v>
      </c>
      <c r="FH232">
        <v>0.869</v>
      </c>
      <c r="FI232">
        <v>420</v>
      </c>
      <c r="FJ232">
        <v>32</v>
      </c>
      <c r="FK232">
        <v>0.3</v>
      </c>
      <c r="FL232">
        <v>0.13</v>
      </c>
      <c r="FM232">
        <v>1.1153145</v>
      </c>
      <c r="FN232">
        <v>0.0599792870544079</v>
      </c>
      <c r="FO232">
        <v>0.0058325945984613</v>
      </c>
      <c r="FP232">
        <v>1</v>
      </c>
      <c r="FQ232">
        <v>1</v>
      </c>
      <c r="FR232">
        <v>1</v>
      </c>
      <c r="FS232" t="s">
        <v>410</v>
      </c>
      <c r="FT232">
        <v>2.97295</v>
      </c>
      <c r="FU232">
        <v>2.75392</v>
      </c>
      <c r="FV232">
        <v>0.019647</v>
      </c>
      <c r="FW232">
        <v>0.0151513</v>
      </c>
      <c r="FX232">
        <v>0.108128</v>
      </c>
      <c r="FY232">
        <v>0.105998</v>
      </c>
      <c r="FZ232">
        <v>38151.5</v>
      </c>
      <c r="GA232">
        <v>41772.7</v>
      </c>
      <c r="GB232">
        <v>35269.8</v>
      </c>
      <c r="GC232">
        <v>38471.4</v>
      </c>
      <c r="GD232">
        <v>44555.3</v>
      </c>
      <c r="GE232">
        <v>49649.2</v>
      </c>
      <c r="GF232">
        <v>55085.4</v>
      </c>
      <c r="GG232">
        <v>61680.9</v>
      </c>
      <c r="GH232">
        <v>1.9854</v>
      </c>
      <c r="GI232">
        <v>1.81765</v>
      </c>
      <c r="GJ232">
        <v>0.122439</v>
      </c>
      <c r="GK232">
        <v>0</v>
      </c>
      <c r="GL232">
        <v>25.4847</v>
      </c>
      <c r="GM232">
        <v>999.9</v>
      </c>
      <c r="GN232">
        <v>52.887</v>
      </c>
      <c r="GO232">
        <v>32.921</v>
      </c>
      <c r="GP232">
        <v>29.3043</v>
      </c>
      <c r="GQ232">
        <v>55.7857</v>
      </c>
      <c r="GR232">
        <v>48.8862</v>
      </c>
      <c r="GS232">
        <v>1</v>
      </c>
      <c r="GT232">
        <v>-0.00744411</v>
      </c>
      <c r="GU232">
        <v>0.164657</v>
      </c>
      <c r="GV232">
        <v>20.1147</v>
      </c>
      <c r="GW232">
        <v>5.19782</v>
      </c>
      <c r="GX232">
        <v>12.004</v>
      </c>
      <c r="GY232">
        <v>4.9754</v>
      </c>
      <c r="GZ232">
        <v>3.2933</v>
      </c>
      <c r="HA232">
        <v>9999</v>
      </c>
      <c r="HB232">
        <v>9999</v>
      </c>
      <c r="HC232">
        <v>9999</v>
      </c>
      <c r="HD232">
        <v>999.9</v>
      </c>
      <c r="HE232">
        <v>1.8634</v>
      </c>
      <c r="HF232">
        <v>1.8683</v>
      </c>
      <c r="HG232">
        <v>1.86809</v>
      </c>
      <c r="HH232">
        <v>1.8692</v>
      </c>
      <c r="HI232">
        <v>1.86996</v>
      </c>
      <c r="HJ232">
        <v>1.86606</v>
      </c>
      <c r="HK232">
        <v>1.86711</v>
      </c>
      <c r="HL232">
        <v>1.86844</v>
      </c>
      <c r="HM232">
        <v>5</v>
      </c>
      <c r="HN232">
        <v>0</v>
      </c>
      <c r="HO232">
        <v>0</v>
      </c>
      <c r="HP232">
        <v>0</v>
      </c>
      <c r="HQ232" t="s">
        <v>411</v>
      </c>
      <c r="HR232" t="s">
        <v>412</v>
      </c>
      <c r="HS232" t="s">
        <v>413</v>
      </c>
      <c r="HT232" t="s">
        <v>413</v>
      </c>
      <c r="HU232" t="s">
        <v>413</v>
      </c>
      <c r="HV232" t="s">
        <v>413</v>
      </c>
      <c r="HW232">
        <v>0</v>
      </c>
      <c r="HX232">
        <v>100</v>
      </c>
      <c r="HY232">
        <v>100</v>
      </c>
      <c r="HZ232">
        <v>4.439</v>
      </c>
      <c r="IA232">
        <v>0.5535</v>
      </c>
      <c r="IB232">
        <v>4.00718980108695</v>
      </c>
      <c r="IC232">
        <v>0.0057595372652325</v>
      </c>
      <c r="ID232">
        <v>9.86007892650461e-07</v>
      </c>
      <c r="IE232">
        <v>-6.54605500343952e-10</v>
      </c>
      <c r="IF232">
        <v>-0.00447537401453317</v>
      </c>
      <c r="IG232">
        <v>-0.0225030831772305</v>
      </c>
      <c r="IH232">
        <v>0.00251729176796863</v>
      </c>
      <c r="II232">
        <v>-2.92013266862578e-05</v>
      </c>
      <c r="IJ232">
        <v>-3</v>
      </c>
      <c r="IK232">
        <v>1614</v>
      </c>
      <c r="IL232">
        <v>1</v>
      </c>
      <c r="IM232">
        <v>27</v>
      </c>
      <c r="IN232">
        <v>173.9</v>
      </c>
      <c r="IO232">
        <v>174</v>
      </c>
      <c r="IP232">
        <v>0.239258</v>
      </c>
      <c r="IQ232">
        <v>2.70264</v>
      </c>
      <c r="IR232">
        <v>1.54785</v>
      </c>
      <c r="IS232">
        <v>2.30103</v>
      </c>
      <c r="IT232">
        <v>1.34644</v>
      </c>
      <c r="IU232">
        <v>2.36328</v>
      </c>
      <c r="IV232">
        <v>38.1106</v>
      </c>
      <c r="IW232">
        <v>24.1313</v>
      </c>
      <c r="IX232">
        <v>18</v>
      </c>
      <c r="IY232">
        <v>505.759</v>
      </c>
      <c r="IZ232">
        <v>399.152</v>
      </c>
      <c r="JA232">
        <v>24.9346</v>
      </c>
      <c r="JB232">
        <v>27.1589</v>
      </c>
      <c r="JC232">
        <v>29.9998</v>
      </c>
      <c r="JD232">
        <v>27.1942</v>
      </c>
      <c r="JE232">
        <v>27.1455</v>
      </c>
      <c r="JF232">
        <v>4.6962</v>
      </c>
      <c r="JG232">
        <v>25.2912</v>
      </c>
      <c r="JH232">
        <v>100</v>
      </c>
      <c r="JI232">
        <v>24.9377</v>
      </c>
      <c r="JJ232">
        <v>29.6728</v>
      </c>
      <c r="JK232">
        <v>24.4626</v>
      </c>
      <c r="JL232">
        <v>102.219</v>
      </c>
      <c r="JM232">
        <v>102.685</v>
      </c>
    </row>
    <row r="233" spans="1:273">
      <c r="A233">
        <v>217</v>
      </c>
      <c r="B233">
        <v>1510792256.6</v>
      </c>
      <c r="C233">
        <v>3536</v>
      </c>
      <c r="D233" t="s">
        <v>846</v>
      </c>
      <c r="E233" t="s">
        <v>847</v>
      </c>
      <c r="F233">
        <v>5</v>
      </c>
      <c r="G233" t="s">
        <v>799</v>
      </c>
      <c r="H233" t="s">
        <v>406</v>
      </c>
      <c r="I233">
        <v>1510792248.6</v>
      </c>
      <c r="J233">
        <f>(K233)/1000</f>
        <v>0</v>
      </c>
      <c r="K233">
        <f>IF(CZ233, AN233, AH233)</f>
        <v>0</v>
      </c>
      <c r="L233">
        <f>IF(CZ233, AI233, AG233)</f>
        <v>0</v>
      </c>
      <c r="M233">
        <f>DB233 - IF(AU233&gt;1, L233*CV233*100.0/(AW233*DP233), 0)</f>
        <v>0</v>
      </c>
      <c r="N233">
        <f>((T233-J233/2)*M233-L233)/(T233+J233/2)</f>
        <v>0</v>
      </c>
      <c r="O233">
        <f>N233*(DI233+DJ233)/1000.0</f>
        <v>0</v>
      </c>
      <c r="P233">
        <f>(DB233 - IF(AU233&gt;1, L233*CV233*100.0/(AW233*DP233), 0))*(DI233+DJ233)/1000.0</f>
        <v>0</v>
      </c>
      <c r="Q233">
        <f>2.0/((1/S233-1/R233)+SIGN(S233)*SQRT((1/S233-1/R233)*(1/S233-1/R233) + 4*CW233/((CW233+1)*(CW233+1))*(2*1/S233*1/R233-1/R233*1/R233)))</f>
        <v>0</v>
      </c>
      <c r="R233">
        <f>IF(LEFT(CX233,1)&lt;&gt;"0",IF(LEFT(CX233,1)="1",3.0,CY233),$D$5+$E$5*(DP233*DI233/($K$5*1000))+$F$5*(DP233*DI233/($K$5*1000))*MAX(MIN(CV233,$J$5),$I$5)*MAX(MIN(CV233,$J$5),$I$5)+$G$5*MAX(MIN(CV233,$J$5),$I$5)*(DP233*DI233/($K$5*1000))+$H$5*(DP233*DI233/($K$5*1000))*(DP233*DI233/($K$5*1000)))</f>
        <v>0</v>
      </c>
      <c r="S233">
        <f>J233*(1000-(1000*0.61365*exp(17.502*W233/(240.97+W233))/(DI233+DJ233)+DD233)/2)/(1000*0.61365*exp(17.502*W233/(240.97+W233))/(DI233+DJ233)-DD233)</f>
        <v>0</v>
      </c>
      <c r="T233">
        <f>1/((CW233+1)/(Q233/1.6)+1/(R233/1.37)) + CW233/((CW233+1)/(Q233/1.6) + CW233/(R233/1.37))</f>
        <v>0</v>
      </c>
      <c r="U233">
        <f>(CR233*CU233)</f>
        <v>0</v>
      </c>
      <c r="V233">
        <f>(DK233+(U233+2*0.95*5.67E-8*(((DK233+$B$7)+273)^4-(DK233+273)^4)-44100*J233)/(1.84*29.3*R233+8*0.95*5.67E-8*(DK233+273)^3))</f>
        <v>0</v>
      </c>
      <c r="W233">
        <f>($C$7*DL233+$D$7*DM233+$E$7*V233)</f>
        <v>0</v>
      </c>
      <c r="X233">
        <f>0.61365*exp(17.502*W233/(240.97+W233))</f>
        <v>0</v>
      </c>
      <c r="Y233">
        <f>(Z233/AA233*100)</f>
        <v>0</v>
      </c>
      <c r="Z233">
        <f>DD233*(DI233+DJ233)/1000</f>
        <v>0</v>
      </c>
      <c r="AA233">
        <f>0.61365*exp(17.502*DK233/(240.97+DK233))</f>
        <v>0</v>
      </c>
      <c r="AB233">
        <f>(X233-DD233*(DI233+DJ233)/1000)</f>
        <v>0</v>
      </c>
      <c r="AC233">
        <f>(-J233*44100)</f>
        <v>0</v>
      </c>
      <c r="AD233">
        <f>2*29.3*R233*0.92*(DK233-W233)</f>
        <v>0</v>
      </c>
      <c r="AE233">
        <f>2*0.95*5.67E-8*(((DK233+$B$7)+273)^4-(W233+273)^4)</f>
        <v>0</v>
      </c>
      <c r="AF233">
        <f>U233+AE233+AC233+AD233</f>
        <v>0</v>
      </c>
      <c r="AG233">
        <f>DH233*AU233*(DC233-DB233*(1000-AU233*DE233)/(1000-AU233*DD233))/(100*CV233)</f>
        <v>0</v>
      </c>
      <c r="AH233">
        <f>1000*DH233*AU233*(DD233-DE233)/(100*CV233*(1000-AU233*DD233))</f>
        <v>0</v>
      </c>
      <c r="AI233">
        <f>(AJ233 - AK233 - DI233*1E3/(8.314*(DK233+273.15)) * AM233/DH233 * AL233) * DH233/(100*CV233) * (1000 - DE233)/1000</f>
        <v>0</v>
      </c>
      <c r="AJ233">
        <v>430.38872819525</v>
      </c>
      <c r="AK233">
        <v>426.388193939394</v>
      </c>
      <c r="AL233">
        <v>-0.0208244406679025</v>
      </c>
      <c r="AM233">
        <v>64.3784820055096</v>
      </c>
      <c r="AN233">
        <f>(AP233 - AO233 + DI233*1E3/(8.314*(DK233+273.15)) * AR233/DH233 * AQ233) * DH233/(100*CV233) * 1000/(1000 - AP233)</f>
        <v>0</v>
      </c>
      <c r="AO233">
        <v>24.3400850485581</v>
      </c>
      <c r="AP233">
        <v>25.5621157575758</v>
      </c>
      <c r="AQ233">
        <v>3.55851282478363e-05</v>
      </c>
      <c r="AR233">
        <v>115.893148870308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MAX(0,($B$13+$C$13*DP233)/(1+$D$13*DP233)*DI233/(DK233+273)*$E$13)</f>
        <v>0</v>
      </c>
      <c r="AX233" t="s">
        <v>407</v>
      </c>
      <c r="AY233" t="s">
        <v>407</v>
      </c>
      <c r="AZ233">
        <v>0</v>
      </c>
      <c r="BA233">
        <v>0</v>
      </c>
      <c r="BB233">
        <f>1-AZ233/BA233</f>
        <v>0</v>
      </c>
      <c r="BC233">
        <v>0</v>
      </c>
      <c r="BD233" t="s">
        <v>407</v>
      </c>
      <c r="BE233" t="s">
        <v>407</v>
      </c>
      <c r="BF233">
        <v>0</v>
      </c>
      <c r="BG233">
        <v>0</v>
      </c>
      <c r="BH233">
        <f>1-BF233/BG233</f>
        <v>0</v>
      </c>
      <c r="BI233">
        <v>0.5</v>
      </c>
      <c r="BJ233">
        <f>CS233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407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f>$B$11*DQ233+$C$11*DR233+$F$11*EC233*(1-EF233)</f>
        <v>0</v>
      </c>
      <c r="CS233">
        <f>CR233*CT233</f>
        <v>0</v>
      </c>
      <c r="CT233">
        <f>($B$11*$D$9+$C$11*$D$9+$F$11*((EP233+EH233)/MAX(EP233+EH233+EQ233, 0.1)*$I$9+EQ233/MAX(EP233+EH233+EQ233, 0.1)*$J$9))/($B$11+$C$11+$F$11)</f>
        <v>0</v>
      </c>
      <c r="CU233">
        <f>($B$11*$K$9+$C$11*$K$9+$F$11*((EP233+EH233)/MAX(EP233+EH233+EQ233, 0.1)*$P$9+EQ233/MAX(EP233+EH233+EQ233, 0.1)*$Q$9))/($B$11+$C$11+$F$11)</f>
        <v>0</v>
      </c>
      <c r="CV233">
        <v>2.7</v>
      </c>
      <c r="CW233">
        <v>0.5</v>
      </c>
      <c r="CX233" t="s">
        <v>408</v>
      </c>
      <c r="CY233">
        <v>2</v>
      </c>
      <c r="CZ233" t="b">
        <v>1</v>
      </c>
      <c r="DA233">
        <v>1510792248.6</v>
      </c>
      <c r="DB233">
        <v>415.601451612903</v>
      </c>
      <c r="DC233">
        <v>419.945580645161</v>
      </c>
      <c r="DD233">
        <v>25.5585806451613</v>
      </c>
      <c r="DE233">
        <v>24.3411</v>
      </c>
      <c r="DF233">
        <v>409.117677419355</v>
      </c>
      <c r="DG233">
        <v>25.0081903225806</v>
      </c>
      <c r="DH233">
        <v>500.074838709677</v>
      </c>
      <c r="DI233">
        <v>90.7658290322581</v>
      </c>
      <c r="DJ233">
        <v>0.0998853225806452</v>
      </c>
      <c r="DK233">
        <v>27.1043967741935</v>
      </c>
      <c r="DL233">
        <v>27.4816903225806</v>
      </c>
      <c r="DM233">
        <v>999.9</v>
      </c>
      <c r="DN233">
        <v>0</v>
      </c>
      <c r="DO233">
        <v>0</v>
      </c>
      <c r="DP233">
        <v>10005.0635483871</v>
      </c>
      <c r="DQ233">
        <v>0</v>
      </c>
      <c r="DR233">
        <v>7.88846</v>
      </c>
      <c r="DS233">
        <v>-4.34405516129032</v>
      </c>
      <c r="DT233">
        <v>426.502290322581</v>
      </c>
      <c r="DU233">
        <v>430.422516129032</v>
      </c>
      <c r="DV233">
        <v>1.21747258064516</v>
      </c>
      <c r="DW233">
        <v>419.945580645161</v>
      </c>
      <c r="DX233">
        <v>24.3411</v>
      </c>
      <c r="DY233">
        <v>2.31984451612903</v>
      </c>
      <c r="DZ233">
        <v>2.20934</v>
      </c>
      <c r="EA233">
        <v>19.814864516129</v>
      </c>
      <c r="EB233">
        <v>19.0302064516129</v>
      </c>
      <c r="EC233">
        <v>2000.00709677419</v>
      </c>
      <c r="ED233">
        <v>0.979994483870968</v>
      </c>
      <c r="EE233">
        <v>0.0200053</v>
      </c>
      <c r="EF233">
        <v>0</v>
      </c>
      <c r="EG233">
        <v>2.21102903225806</v>
      </c>
      <c r="EH233">
        <v>0</v>
      </c>
      <c r="EI233">
        <v>4794.18129032258</v>
      </c>
      <c r="EJ233">
        <v>17300.1870967742</v>
      </c>
      <c r="EK233">
        <v>39.0641935483871</v>
      </c>
      <c r="EL233">
        <v>39.3587419354839</v>
      </c>
      <c r="EM233">
        <v>38.786</v>
      </c>
      <c r="EN233">
        <v>37.927</v>
      </c>
      <c r="EO233">
        <v>38.427</v>
      </c>
      <c r="EP233">
        <v>1959.99612903226</v>
      </c>
      <c r="EQ233">
        <v>40.0109677419355</v>
      </c>
      <c r="ER233">
        <v>0</v>
      </c>
      <c r="ES233">
        <v>1678815860</v>
      </c>
      <c r="ET233">
        <v>0</v>
      </c>
      <c r="EU233">
        <v>2.2544</v>
      </c>
      <c r="EV233">
        <v>-0.14198460623857</v>
      </c>
      <c r="EW233">
        <v>30.7415384148037</v>
      </c>
      <c r="EX233">
        <v>4794.6376</v>
      </c>
      <c r="EY233">
        <v>15</v>
      </c>
      <c r="EZ233">
        <v>0</v>
      </c>
      <c r="FA233" t="s">
        <v>409</v>
      </c>
      <c r="FB233">
        <v>1510781724.6</v>
      </c>
      <c r="FC233">
        <v>1510781718.6</v>
      </c>
      <c r="FD233">
        <v>0</v>
      </c>
      <c r="FE233">
        <v>0.193</v>
      </c>
      <c r="FF233">
        <v>0.167</v>
      </c>
      <c r="FG233">
        <v>6.707</v>
      </c>
      <c r="FH233">
        <v>0.869</v>
      </c>
      <c r="FI233">
        <v>420</v>
      </c>
      <c r="FJ233">
        <v>32</v>
      </c>
      <c r="FK233">
        <v>0.3</v>
      </c>
      <c r="FL233">
        <v>0.13</v>
      </c>
      <c r="FM233">
        <v>1.2167687804878</v>
      </c>
      <c r="FN233">
        <v>0.016969337979093</v>
      </c>
      <c r="FO233">
        <v>0.00198098669073962</v>
      </c>
      <c r="FP233">
        <v>1</v>
      </c>
      <c r="FQ233">
        <v>1</v>
      </c>
      <c r="FR233">
        <v>1</v>
      </c>
      <c r="FS233" t="s">
        <v>410</v>
      </c>
      <c r="FT233">
        <v>2.97309</v>
      </c>
      <c r="FU233">
        <v>2.754</v>
      </c>
      <c r="FV233">
        <v>0.0899189</v>
      </c>
      <c r="FW233">
        <v>0.0918891</v>
      </c>
      <c r="FX233">
        <v>0.107958</v>
      </c>
      <c r="FY233">
        <v>0.105538</v>
      </c>
      <c r="FZ233">
        <v>35422</v>
      </c>
      <c r="GA233">
        <v>38526.4</v>
      </c>
      <c r="GB233">
        <v>35273.4</v>
      </c>
      <c r="GC233">
        <v>38478.1</v>
      </c>
      <c r="GD233">
        <v>44568.9</v>
      </c>
      <c r="GE233">
        <v>49685.1</v>
      </c>
      <c r="GF233">
        <v>55089.6</v>
      </c>
      <c r="GG233">
        <v>61691.1</v>
      </c>
      <c r="GH233">
        <v>1.98612</v>
      </c>
      <c r="GI233">
        <v>1.81945</v>
      </c>
      <c r="GJ233">
        <v>0.121016</v>
      </c>
      <c r="GK233">
        <v>0</v>
      </c>
      <c r="GL233">
        <v>25.4931</v>
      </c>
      <c r="GM233">
        <v>999.9</v>
      </c>
      <c r="GN233">
        <v>52.863</v>
      </c>
      <c r="GO233">
        <v>32.921</v>
      </c>
      <c r="GP233">
        <v>29.2936</v>
      </c>
      <c r="GQ233">
        <v>55.4457</v>
      </c>
      <c r="GR233">
        <v>48.77</v>
      </c>
      <c r="GS233">
        <v>1</v>
      </c>
      <c r="GT233">
        <v>-0.0141133</v>
      </c>
      <c r="GU233">
        <v>-0.0348421</v>
      </c>
      <c r="GV233">
        <v>20.115</v>
      </c>
      <c r="GW233">
        <v>5.19767</v>
      </c>
      <c r="GX233">
        <v>12.004</v>
      </c>
      <c r="GY233">
        <v>4.97525</v>
      </c>
      <c r="GZ233">
        <v>3.2933</v>
      </c>
      <c r="HA233">
        <v>9999</v>
      </c>
      <c r="HB233">
        <v>9999</v>
      </c>
      <c r="HC233">
        <v>9999</v>
      </c>
      <c r="HD233">
        <v>999.9</v>
      </c>
      <c r="HE233">
        <v>1.8634</v>
      </c>
      <c r="HF233">
        <v>1.86829</v>
      </c>
      <c r="HG233">
        <v>1.86808</v>
      </c>
      <c r="HH233">
        <v>1.8692</v>
      </c>
      <c r="HI233">
        <v>1.86996</v>
      </c>
      <c r="HJ233">
        <v>1.86606</v>
      </c>
      <c r="HK233">
        <v>1.86707</v>
      </c>
      <c r="HL233">
        <v>1.86844</v>
      </c>
      <c r="HM233">
        <v>5</v>
      </c>
      <c r="HN233">
        <v>0</v>
      </c>
      <c r="HO233">
        <v>0</v>
      </c>
      <c r="HP233">
        <v>0</v>
      </c>
      <c r="HQ233" t="s">
        <v>411</v>
      </c>
      <c r="HR233" t="s">
        <v>412</v>
      </c>
      <c r="HS233" t="s">
        <v>413</v>
      </c>
      <c r="HT233" t="s">
        <v>413</v>
      </c>
      <c r="HU233" t="s">
        <v>413</v>
      </c>
      <c r="HV233" t="s">
        <v>413</v>
      </c>
      <c r="HW233">
        <v>0</v>
      </c>
      <c r="HX233">
        <v>100</v>
      </c>
      <c r="HY233">
        <v>100</v>
      </c>
      <c r="HZ233">
        <v>6.483</v>
      </c>
      <c r="IA233">
        <v>0.5506</v>
      </c>
      <c r="IB233">
        <v>4.00718980108695</v>
      </c>
      <c r="IC233">
        <v>0.0057595372652325</v>
      </c>
      <c r="ID233">
        <v>9.86007892650461e-07</v>
      </c>
      <c r="IE233">
        <v>-6.54605500343952e-10</v>
      </c>
      <c r="IF233">
        <v>-0.00447537401453317</v>
      </c>
      <c r="IG233">
        <v>-0.0225030831772305</v>
      </c>
      <c r="IH233">
        <v>0.00251729176796863</v>
      </c>
      <c r="II233">
        <v>-2.92013266862578e-05</v>
      </c>
      <c r="IJ233">
        <v>-3</v>
      </c>
      <c r="IK233">
        <v>1614</v>
      </c>
      <c r="IL233">
        <v>1</v>
      </c>
      <c r="IM233">
        <v>27</v>
      </c>
      <c r="IN233">
        <v>175.5</v>
      </c>
      <c r="IO233">
        <v>175.6</v>
      </c>
      <c r="IP233">
        <v>1.03638</v>
      </c>
      <c r="IQ233">
        <v>2.64648</v>
      </c>
      <c r="IR233">
        <v>1.54785</v>
      </c>
      <c r="IS233">
        <v>2.30103</v>
      </c>
      <c r="IT233">
        <v>1.34644</v>
      </c>
      <c r="IU233">
        <v>2.45483</v>
      </c>
      <c r="IV233">
        <v>38.0863</v>
      </c>
      <c r="IW233">
        <v>24.1488</v>
      </c>
      <c r="IX233">
        <v>18</v>
      </c>
      <c r="IY233">
        <v>505.554</v>
      </c>
      <c r="IZ233">
        <v>399.614</v>
      </c>
      <c r="JA233">
        <v>25.2667</v>
      </c>
      <c r="JB233">
        <v>27.0883</v>
      </c>
      <c r="JC233">
        <v>29.9998</v>
      </c>
      <c r="JD233">
        <v>27.1185</v>
      </c>
      <c r="JE233">
        <v>27.0697</v>
      </c>
      <c r="JF233">
        <v>20.8536</v>
      </c>
      <c r="JG233">
        <v>25.8407</v>
      </c>
      <c r="JH233">
        <v>100</v>
      </c>
      <c r="JI233">
        <v>25.285</v>
      </c>
      <c r="JJ233">
        <v>426.648</v>
      </c>
      <c r="JK233">
        <v>24.3677</v>
      </c>
      <c r="JL233">
        <v>102.228</v>
      </c>
      <c r="JM233">
        <v>102.703</v>
      </c>
    </row>
    <row r="234" spans="1:273">
      <c r="A234">
        <v>218</v>
      </c>
      <c r="B234">
        <v>1510792261.6</v>
      </c>
      <c r="C234">
        <v>3541</v>
      </c>
      <c r="D234" t="s">
        <v>848</v>
      </c>
      <c r="E234" t="s">
        <v>849</v>
      </c>
      <c r="F234">
        <v>5</v>
      </c>
      <c r="G234" t="s">
        <v>799</v>
      </c>
      <c r="H234" t="s">
        <v>406</v>
      </c>
      <c r="I234">
        <v>1510792253.75517</v>
      </c>
      <c r="J234">
        <f>(K234)/1000</f>
        <v>0</v>
      </c>
      <c r="K234">
        <f>IF(CZ234, AN234, AH234)</f>
        <v>0</v>
      </c>
      <c r="L234">
        <f>IF(CZ234, AI234, AG234)</f>
        <v>0</v>
      </c>
      <c r="M234">
        <f>DB234 - IF(AU234&gt;1, L234*CV234*100.0/(AW234*DP234), 0)</f>
        <v>0</v>
      </c>
      <c r="N234">
        <f>((T234-J234/2)*M234-L234)/(T234+J234/2)</f>
        <v>0</v>
      </c>
      <c r="O234">
        <f>N234*(DI234+DJ234)/1000.0</f>
        <v>0</v>
      </c>
      <c r="P234">
        <f>(DB234 - IF(AU234&gt;1, L234*CV234*100.0/(AW234*DP234), 0))*(DI234+DJ234)/1000.0</f>
        <v>0</v>
      </c>
      <c r="Q234">
        <f>2.0/((1/S234-1/R234)+SIGN(S234)*SQRT((1/S234-1/R234)*(1/S234-1/R234) + 4*CW234/((CW234+1)*(CW234+1))*(2*1/S234*1/R234-1/R234*1/R234)))</f>
        <v>0</v>
      </c>
      <c r="R234">
        <f>IF(LEFT(CX234,1)&lt;&gt;"0",IF(LEFT(CX234,1)="1",3.0,CY234),$D$5+$E$5*(DP234*DI234/($K$5*1000))+$F$5*(DP234*DI234/($K$5*1000))*MAX(MIN(CV234,$J$5),$I$5)*MAX(MIN(CV234,$J$5),$I$5)+$G$5*MAX(MIN(CV234,$J$5),$I$5)*(DP234*DI234/($K$5*1000))+$H$5*(DP234*DI234/($K$5*1000))*(DP234*DI234/($K$5*1000)))</f>
        <v>0</v>
      </c>
      <c r="S234">
        <f>J234*(1000-(1000*0.61365*exp(17.502*W234/(240.97+W234))/(DI234+DJ234)+DD234)/2)/(1000*0.61365*exp(17.502*W234/(240.97+W234))/(DI234+DJ234)-DD234)</f>
        <v>0</v>
      </c>
      <c r="T234">
        <f>1/((CW234+1)/(Q234/1.6)+1/(R234/1.37)) + CW234/((CW234+1)/(Q234/1.6) + CW234/(R234/1.37))</f>
        <v>0</v>
      </c>
      <c r="U234">
        <f>(CR234*CU234)</f>
        <v>0</v>
      </c>
      <c r="V234">
        <f>(DK234+(U234+2*0.95*5.67E-8*(((DK234+$B$7)+273)^4-(DK234+273)^4)-44100*J234)/(1.84*29.3*R234+8*0.95*5.67E-8*(DK234+273)^3))</f>
        <v>0</v>
      </c>
      <c r="W234">
        <f>($C$7*DL234+$D$7*DM234+$E$7*V234)</f>
        <v>0</v>
      </c>
      <c r="X234">
        <f>0.61365*exp(17.502*W234/(240.97+W234))</f>
        <v>0</v>
      </c>
      <c r="Y234">
        <f>(Z234/AA234*100)</f>
        <v>0</v>
      </c>
      <c r="Z234">
        <f>DD234*(DI234+DJ234)/1000</f>
        <v>0</v>
      </c>
      <c r="AA234">
        <f>0.61365*exp(17.502*DK234/(240.97+DK234))</f>
        <v>0</v>
      </c>
      <c r="AB234">
        <f>(X234-DD234*(DI234+DJ234)/1000)</f>
        <v>0</v>
      </c>
      <c r="AC234">
        <f>(-J234*44100)</f>
        <v>0</v>
      </c>
      <c r="AD234">
        <f>2*29.3*R234*0.92*(DK234-W234)</f>
        <v>0</v>
      </c>
      <c r="AE234">
        <f>2*0.95*5.67E-8*(((DK234+$B$7)+273)^4-(W234+273)^4)</f>
        <v>0</v>
      </c>
      <c r="AF234">
        <f>U234+AE234+AC234+AD234</f>
        <v>0</v>
      </c>
      <c r="AG234">
        <f>DH234*AU234*(DC234-DB234*(1000-AU234*DE234)/(1000-AU234*DD234))/(100*CV234)</f>
        <v>0</v>
      </c>
      <c r="AH234">
        <f>1000*DH234*AU234*(DD234-DE234)/(100*CV234*(1000-AU234*DD234))</f>
        <v>0</v>
      </c>
      <c r="AI234">
        <f>(AJ234 - AK234 - DI234*1E3/(8.314*(DK234+273.15)) * AM234/DH234 * AL234) * DH234/(100*CV234) * (1000 - DE234)/1000</f>
        <v>0</v>
      </c>
      <c r="AJ234">
        <v>430.516664509876</v>
      </c>
      <c r="AK234">
        <v>426.513915151515</v>
      </c>
      <c r="AL234">
        <v>0.0341767391925658</v>
      </c>
      <c r="AM234">
        <v>64.3784820055096</v>
      </c>
      <c r="AN234">
        <f>(AP234 - AO234 + DI234*1E3/(8.314*(DK234+273.15)) * AR234/DH234 * AQ234) * DH234/(100*CV234) * 1000/(1000 - AP234)</f>
        <v>0</v>
      </c>
      <c r="AO234">
        <v>24.342020040391</v>
      </c>
      <c r="AP234">
        <v>25.5657139393939</v>
      </c>
      <c r="AQ234">
        <v>3.72928335969459e-05</v>
      </c>
      <c r="AR234">
        <v>115.893148870308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MAX(0,($B$13+$C$13*DP234)/(1+$D$13*DP234)*DI234/(DK234+273)*$E$13)</f>
        <v>0</v>
      </c>
      <c r="AX234" t="s">
        <v>407</v>
      </c>
      <c r="AY234" t="s">
        <v>407</v>
      </c>
      <c r="AZ234">
        <v>0</v>
      </c>
      <c r="BA234">
        <v>0</v>
      </c>
      <c r="BB234">
        <f>1-AZ234/BA234</f>
        <v>0</v>
      </c>
      <c r="BC234">
        <v>0</v>
      </c>
      <c r="BD234" t="s">
        <v>407</v>
      </c>
      <c r="BE234" t="s">
        <v>407</v>
      </c>
      <c r="BF234">
        <v>0</v>
      </c>
      <c r="BG234">
        <v>0</v>
      </c>
      <c r="BH234">
        <f>1-BF234/BG234</f>
        <v>0</v>
      </c>
      <c r="BI234">
        <v>0.5</v>
      </c>
      <c r="BJ234">
        <f>CS234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407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f>$B$11*DQ234+$C$11*DR234+$F$11*EC234*(1-EF234)</f>
        <v>0</v>
      </c>
      <c r="CS234">
        <f>CR234*CT234</f>
        <v>0</v>
      </c>
      <c r="CT234">
        <f>($B$11*$D$9+$C$11*$D$9+$F$11*((EP234+EH234)/MAX(EP234+EH234+EQ234, 0.1)*$I$9+EQ234/MAX(EP234+EH234+EQ234, 0.1)*$J$9))/($B$11+$C$11+$F$11)</f>
        <v>0</v>
      </c>
      <c r="CU234">
        <f>($B$11*$K$9+$C$11*$K$9+$F$11*((EP234+EH234)/MAX(EP234+EH234+EQ234, 0.1)*$P$9+EQ234/MAX(EP234+EH234+EQ234, 0.1)*$Q$9))/($B$11+$C$11+$F$11)</f>
        <v>0</v>
      </c>
      <c r="CV234">
        <v>2.7</v>
      </c>
      <c r="CW234">
        <v>0.5</v>
      </c>
      <c r="CX234" t="s">
        <v>408</v>
      </c>
      <c r="CY234">
        <v>2</v>
      </c>
      <c r="CZ234" t="b">
        <v>1</v>
      </c>
      <c r="DA234">
        <v>1510792253.75517</v>
      </c>
      <c r="DB234">
        <v>415.562689655172</v>
      </c>
      <c r="DC234">
        <v>420.097586206897</v>
      </c>
      <c r="DD234">
        <v>25.5606896551724</v>
      </c>
      <c r="DE234">
        <v>24.3411</v>
      </c>
      <c r="DF234">
        <v>409.079206896552</v>
      </c>
      <c r="DG234">
        <v>25.0102068965517</v>
      </c>
      <c r="DH234">
        <v>500.083</v>
      </c>
      <c r="DI234">
        <v>90.765075862069</v>
      </c>
      <c r="DJ234">
        <v>0.0999991896551724</v>
      </c>
      <c r="DK234">
        <v>27.1084413793103</v>
      </c>
      <c r="DL234">
        <v>27.4762448275862</v>
      </c>
      <c r="DM234">
        <v>999.9</v>
      </c>
      <c r="DN234">
        <v>0</v>
      </c>
      <c r="DO234">
        <v>0</v>
      </c>
      <c r="DP234">
        <v>10003.4682758621</v>
      </c>
      <c r="DQ234">
        <v>0</v>
      </c>
      <c r="DR234">
        <v>7.89136034482759</v>
      </c>
      <c r="DS234">
        <v>-4.53479931034483</v>
      </c>
      <c r="DT234">
        <v>426.463448275862</v>
      </c>
      <c r="DU234">
        <v>430.57824137931</v>
      </c>
      <c r="DV234">
        <v>1.21958620689655</v>
      </c>
      <c r="DW234">
        <v>420.097586206897</v>
      </c>
      <c r="DX234">
        <v>24.3411</v>
      </c>
      <c r="DY234">
        <v>2.32001793103448</v>
      </c>
      <c r="DZ234">
        <v>2.2093224137931</v>
      </c>
      <c r="EA234">
        <v>19.8160655172414</v>
      </c>
      <c r="EB234">
        <v>19.0300724137931</v>
      </c>
      <c r="EC234">
        <v>2000.03034482759</v>
      </c>
      <c r="ED234">
        <v>0.97999451724138</v>
      </c>
      <c r="EE234">
        <v>0.0200052655172414</v>
      </c>
      <c r="EF234">
        <v>0</v>
      </c>
      <c r="EG234">
        <v>2.28000689655172</v>
      </c>
      <c r="EH234">
        <v>0</v>
      </c>
      <c r="EI234">
        <v>4796.49103448276</v>
      </c>
      <c r="EJ234">
        <v>17300.4068965517</v>
      </c>
      <c r="EK234">
        <v>39.0320689655172</v>
      </c>
      <c r="EL234">
        <v>39.3424137931034</v>
      </c>
      <c r="EM234">
        <v>38.7627931034483</v>
      </c>
      <c r="EN234">
        <v>37.9070689655172</v>
      </c>
      <c r="EO234">
        <v>38.4070689655172</v>
      </c>
      <c r="EP234">
        <v>1960.01931034483</v>
      </c>
      <c r="EQ234">
        <v>40.0110344827586</v>
      </c>
      <c r="ER234">
        <v>0</v>
      </c>
      <c r="ES234">
        <v>1678815864.8</v>
      </c>
      <c r="ET234">
        <v>0</v>
      </c>
      <c r="EU234">
        <v>2.275676</v>
      </c>
      <c r="EV234">
        <v>0.291138471015111</v>
      </c>
      <c r="EW234">
        <v>22.0646154061485</v>
      </c>
      <c r="EX234">
        <v>4796.6896</v>
      </c>
      <c r="EY234">
        <v>15</v>
      </c>
      <c r="EZ234">
        <v>0</v>
      </c>
      <c r="FA234" t="s">
        <v>409</v>
      </c>
      <c r="FB234">
        <v>1510781724.6</v>
      </c>
      <c r="FC234">
        <v>1510781718.6</v>
      </c>
      <c r="FD234">
        <v>0</v>
      </c>
      <c r="FE234">
        <v>0.193</v>
      </c>
      <c r="FF234">
        <v>0.167</v>
      </c>
      <c r="FG234">
        <v>6.707</v>
      </c>
      <c r="FH234">
        <v>0.869</v>
      </c>
      <c r="FI234">
        <v>420</v>
      </c>
      <c r="FJ234">
        <v>32</v>
      </c>
      <c r="FK234">
        <v>0.3</v>
      </c>
      <c r="FL234">
        <v>0.13</v>
      </c>
      <c r="FM234">
        <v>1.21828025</v>
      </c>
      <c r="FN234">
        <v>0.0254279549718549</v>
      </c>
      <c r="FO234">
        <v>0.00259919457476734</v>
      </c>
      <c r="FP234">
        <v>1</v>
      </c>
      <c r="FQ234">
        <v>1</v>
      </c>
      <c r="FR234">
        <v>1</v>
      </c>
      <c r="FS234" t="s">
        <v>410</v>
      </c>
      <c r="FT234">
        <v>2.97301</v>
      </c>
      <c r="FU234">
        <v>2.75381</v>
      </c>
      <c r="FV234">
        <v>0.0899521</v>
      </c>
      <c r="FW234">
        <v>0.0923423</v>
      </c>
      <c r="FX234">
        <v>0.107967</v>
      </c>
      <c r="FY234">
        <v>0.105538</v>
      </c>
      <c r="FZ234">
        <v>35421</v>
      </c>
      <c r="GA234">
        <v>38507.6</v>
      </c>
      <c r="GB234">
        <v>35273.7</v>
      </c>
      <c r="GC234">
        <v>38478.5</v>
      </c>
      <c r="GD234">
        <v>44568.5</v>
      </c>
      <c r="GE234">
        <v>49685.1</v>
      </c>
      <c r="GF234">
        <v>55089.7</v>
      </c>
      <c r="GG234">
        <v>61691.1</v>
      </c>
      <c r="GH234">
        <v>1.98615</v>
      </c>
      <c r="GI234">
        <v>1.8194</v>
      </c>
      <c r="GJ234">
        <v>0.121068</v>
      </c>
      <c r="GK234">
        <v>0</v>
      </c>
      <c r="GL234">
        <v>25.497</v>
      </c>
      <c r="GM234">
        <v>999.9</v>
      </c>
      <c r="GN234">
        <v>52.863</v>
      </c>
      <c r="GO234">
        <v>32.921</v>
      </c>
      <c r="GP234">
        <v>29.2955</v>
      </c>
      <c r="GQ234">
        <v>55.7557</v>
      </c>
      <c r="GR234">
        <v>48.8822</v>
      </c>
      <c r="GS234">
        <v>1</v>
      </c>
      <c r="GT234">
        <v>-0.0145274</v>
      </c>
      <c r="GU234">
        <v>-0.0556645</v>
      </c>
      <c r="GV234">
        <v>20.115</v>
      </c>
      <c r="GW234">
        <v>5.19782</v>
      </c>
      <c r="GX234">
        <v>12.004</v>
      </c>
      <c r="GY234">
        <v>4.9753</v>
      </c>
      <c r="GZ234">
        <v>3.2933</v>
      </c>
      <c r="HA234">
        <v>9999</v>
      </c>
      <c r="HB234">
        <v>9999</v>
      </c>
      <c r="HC234">
        <v>9999</v>
      </c>
      <c r="HD234">
        <v>999.9</v>
      </c>
      <c r="HE234">
        <v>1.8634</v>
      </c>
      <c r="HF234">
        <v>1.86829</v>
      </c>
      <c r="HG234">
        <v>1.86804</v>
      </c>
      <c r="HH234">
        <v>1.8692</v>
      </c>
      <c r="HI234">
        <v>1.86996</v>
      </c>
      <c r="HJ234">
        <v>1.86604</v>
      </c>
      <c r="HK234">
        <v>1.86707</v>
      </c>
      <c r="HL234">
        <v>1.86844</v>
      </c>
      <c r="HM234">
        <v>5</v>
      </c>
      <c r="HN234">
        <v>0</v>
      </c>
      <c r="HO234">
        <v>0</v>
      </c>
      <c r="HP234">
        <v>0</v>
      </c>
      <c r="HQ234" t="s">
        <v>411</v>
      </c>
      <c r="HR234" t="s">
        <v>412</v>
      </c>
      <c r="HS234" t="s">
        <v>413</v>
      </c>
      <c r="HT234" t="s">
        <v>413</v>
      </c>
      <c r="HU234" t="s">
        <v>413</v>
      </c>
      <c r="HV234" t="s">
        <v>413</v>
      </c>
      <c r="HW234">
        <v>0</v>
      </c>
      <c r="HX234">
        <v>100</v>
      </c>
      <c r="HY234">
        <v>100</v>
      </c>
      <c r="HZ234">
        <v>6.484</v>
      </c>
      <c r="IA234">
        <v>0.5507</v>
      </c>
      <c r="IB234">
        <v>4.00718980108695</v>
      </c>
      <c r="IC234">
        <v>0.0057595372652325</v>
      </c>
      <c r="ID234">
        <v>9.86007892650461e-07</v>
      </c>
      <c r="IE234">
        <v>-6.54605500343952e-10</v>
      </c>
      <c r="IF234">
        <v>-0.00447537401453317</v>
      </c>
      <c r="IG234">
        <v>-0.0225030831772305</v>
      </c>
      <c r="IH234">
        <v>0.00251729176796863</v>
      </c>
      <c r="II234">
        <v>-2.92013266862578e-05</v>
      </c>
      <c r="IJ234">
        <v>-3</v>
      </c>
      <c r="IK234">
        <v>1614</v>
      </c>
      <c r="IL234">
        <v>1</v>
      </c>
      <c r="IM234">
        <v>27</v>
      </c>
      <c r="IN234">
        <v>175.6</v>
      </c>
      <c r="IO234">
        <v>175.7</v>
      </c>
      <c r="IP234">
        <v>1.06201</v>
      </c>
      <c r="IQ234">
        <v>2.64893</v>
      </c>
      <c r="IR234">
        <v>1.54785</v>
      </c>
      <c r="IS234">
        <v>2.30103</v>
      </c>
      <c r="IT234">
        <v>1.34644</v>
      </c>
      <c r="IU234">
        <v>2.45239</v>
      </c>
      <c r="IV234">
        <v>38.0863</v>
      </c>
      <c r="IW234">
        <v>24.14</v>
      </c>
      <c r="IX234">
        <v>18</v>
      </c>
      <c r="IY234">
        <v>505.532</v>
      </c>
      <c r="IZ234">
        <v>399.553</v>
      </c>
      <c r="JA234">
        <v>25.2848</v>
      </c>
      <c r="JB234">
        <v>27.0836</v>
      </c>
      <c r="JC234">
        <v>29.9998</v>
      </c>
      <c r="JD234">
        <v>27.1143</v>
      </c>
      <c r="JE234">
        <v>27.065</v>
      </c>
      <c r="JF234">
        <v>21.361</v>
      </c>
      <c r="JG234">
        <v>25.8407</v>
      </c>
      <c r="JH234">
        <v>100</v>
      </c>
      <c r="JI234">
        <v>25.3042</v>
      </c>
      <c r="JJ234">
        <v>440.189</v>
      </c>
      <c r="JK234">
        <v>24.3677</v>
      </c>
      <c r="JL234">
        <v>102.228</v>
      </c>
      <c r="JM234">
        <v>102.703</v>
      </c>
    </row>
    <row r="235" spans="1:273">
      <c r="A235">
        <v>219</v>
      </c>
      <c r="B235">
        <v>1510792266.6</v>
      </c>
      <c r="C235">
        <v>3546</v>
      </c>
      <c r="D235" t="s">
        <v>850</v>
      </c>
      <c r="E235" t="s">
        <v>851</v>
      </c>
      <c r="F235">
        <v>5</v>
      </c>
      <c r="G235" t="s">
        <v>799</v>
      </c>
      <c r="H235" t="s">
        <v>406</v>
      </c>
      <c r="I235">
        <v>1510792258.83214</v>
      </c>
      <c r="J235">
        <f>(K235)/1000</f>
        <v>0</v>
      </c>
      <c r="K235">
        <f>IF(CZ235, AN235, AH235)</f>
        <v>0</v>
      </c>
      <c r="L235">
        <f>IF(CZ235, AI235, AG235)</f>
        <v>0</v>
      </c>
      <c r="M235">
        <f>DB235 - IF(AU235&gt;1, L235*CV235*100.0/(AW235*DP235), 0)</f>
        <v>0</v>
      </c>
      <c r="N235">
        <f>((T235-J235/2)*M235-L235)/(T235+J235/2)</f>
        <v>0</v>
      </c>
      <c r="O235">
        <f>N235*(DI235+DJ235)/1000.0</f>
        <v>0</v>
      </c>
      <c r="P235">
        <f>(DB235 - IF(AU235&gt;1, L235*CV235*100.0/(AW235*DP235), 0))*(DI235+DJ235)/1000.0</f>
        <v>0</v>
      </c>
      <c r="Q235">
        <f>2.0/((1/S235-1/R235)+SIGN(S235)*SQRT((1/S235-1/R235)*(1/S235-1/R235) + 4*CW235/((CW235+1)*(CW235+1))*(2*1/S235*1/R235-1/R235*1/R235)))</f>
        <v>0</v>
      </c>
      <c r="R235">
        <f>IF(LEFT(CX235,1)&lt;&gt;"0",IF(LEFT(CX235,1)="1",3.0,CY235),$D$5+$E$5*(DP235*DI235/($K$5*1000))+$F$5*(DP235*DI235/($K$5*1000))*MAX(MIN(CV235,$J$5),$I$5)*MAX(MIN(CV235,$J$5),$I$5)+$G$5*MAX(MIN(CV235,$J$5),$I$5)*(DP235*DI235/($K$5*1000))+$H$5*(DP235*DI235/($K$5*1000))*(DP235*DI235/($K$5*1000)))</f>
        <v>0</v>
      </c>
      <c r="S235">
        <f>J235*(1000-(1000*0.61365*exp(17.502*W235/(240.97+W235))/(DI235+DJ235)+DD235)/2)/(1000*0.61365*exp(17.502*W235/(240.97+W235))/(DI235+DJ235)-DD235)</f>
        <v>0</v>
      </c>
      <c r="T235">
        <f>1/((CW235+1)/(Q235/1.6)+1/(R235/1.37)) + CW235/((CW235+1)/(Q235/1.6) + CW235/(R235/1.37))</f>
        <v>0</v>
      </c>
      <c r="U235">
        <f>(CR235*CU235)</f>
        <v>0</v>
      </c>
      <c r="V235">
        <f>(DK235+(U235+2*0.95*5.67E-8*(((DK235+$B$7)+273)^4-(DK235+273)^4)-44100*J235)/(1.84*29.3*R235+8*0.95*5.67E-8*(DK235+273)^3))</f>
        <v>0</v>
      </c>
      <c r="W235">
        <f>($C$7*DL235+$D$7*DM235+$E$7*V235)</f>
        <v>0</v>
      </c>
      <c r="X235">
        <f>0.61365*exp(17.502*W235/(240.97+W235))</f>
        <v>0</v>
      </c>
      <c r="Y235">
        <f>(Z235/AA235*100)</f>
        <v>0</v>
      </c>
      <c r="Z235">
        <f>DD235*(DI235+DJ235)/1000</f>
        <v>0</v>
      </c>
      <c r="AA235">
        <f>0.61365*exp(17.502*DK235/(240.97+DK235))</f>
        <v>0</v>
      </c>
      <c r="AB235">
        <f>(X235-DD235*(DI235+DJ235)/1000)</f>
        <v>0</v>
      </c>
      <c r="AC235">
        <f>(-J235*44100)</f>
        <v>0</v>
      </c>
      <c r="AD235">
        <f>2*29.3*R235*0.92*(DK235-W235)</f>
        <v>0</v>
      </c>
      <c r="AE235">
        <f>2*0.95*5.67E-8*(((DK235+$B$7)+273)^4-(W235+273)^4)</f>
        <v>0</v>
      </c>
      <c r="AF235">
        <f>U235+AE235+AC235+AD235</f>
        <v>0</v>
      </c>
      <c r="AG235">
        <f>DH235*AU235*(DC235-DB235*(1000-AU235*DE235)/(1000-AU235*DD235))/(100*CV235)</f>
        <v>0</v>
      </c>
      <c r="AH235">
        <f>1000*DH235*AU235*(DD235-DE235)/(100*CV235*(1000-AU235*DD235))</f>
        <v>0</v>
      </c>
      <c r="AI235">
        <f>(AJ235 - AK235 - DI235*1E3/(8.314*(DK235+273.15)) * AM235/DH235 * AL235) * DH235/(100*CV235) * (1000 - DE235)/1000</f>
        <v>0</v>
      </c>
      <c r="AJ235">
        <v>438.764241297162</v>
      </c>
      <c r="AK235">
        <v>430.146842424242</v>
      </c>
      <c r="AL235">
        <v>0.964720610956182</v>
      </c>
      <c r="AM235">
        <v>64.3784820055096</v>
      </c>
      <c r="AN235">
        <f>(AP235 - AO235 + DI235*1E3/(8.314*(DK235+273.15)) * AR235/DH235 * AQ235) * DH235/(100*CV235) * 1000/(1000 - AP235)</f>
        <v>0</v>
      </c>
      <c r="AO235">
        <v>24.3394474860797</v>
      </c>
      <c r="AP235">
        <v>25.5653315151515</v>
      </c>
      <c r="AQ235">
        <v>-1.58999122274775e-05</v>
      </c>
      <c r="AR235">
        <v>115.893148870308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MAX(0,($B$13+$C$13*DP235)/(1+$D$13*DP235)*DI235/(DK235+273)*$E$13)</f>
        <v>0</v>
      </c>
      <c r="AX235" t="s">
        <v>407</v>
      </c>
      <c r="AY235" t="s">
        <v>407</v>
      </c>
      <c r="AZ235">
        <v>0</v>
      </c>
      <c r="BA235">
        <v>0</v>
      </c>
      <c r="BB235">
        <f>1-AZ235/BA235</f>
        <v>0</v>
      </c>
      <c r="BC235">
        <v>0</v>
      </c>
      <c r="BD235" t="s">
        <v>407</v>
      </c>
      <c r="BE235" t="s">
        <v>407</v>
      </c>
      <c r="BF235">
        <v>0</v>
      </c>
      <c r="BG235">
        <v>0</v>
      </c>
      <c r="BH235">
        <f>1-BF235/BG235</f>
        <v>0</v>
      </c>
      <c r="BI235">
        <v>0.5</v>
      </c>
      <c r="BJ235">
        <f>CS235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407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f>$B$11*DQ235+$C$11*DR235+$F$11*EC235*(1-EF235)</f>
        <v>0</v>
      </c>
      <c r="CS235">
        <f>CR235*CT235</f>
        <v>0</v>
      </c>
      <c r="CT235">
        <f>($B$11*$D$9+$C$11*$D$9+$F$11*((EP235+EH235)/MAX(EP235+EH235+EQ235, 0.1)*$I$9+EQ235/MAX(EP235+EH235+EQ235, 0.1)*$J$9))/($B$11+$C$11+$F$11)</f>
        <v>0</v>
      </c>
      <c r="CU235">
        <f>($B$11*$K$9+$C$11*$K$9+$F$11*((EP235+EH235)/MAX(EP235+EH235+EQ235, 0.1)*$P$9+EQ235/MAX(EP235+EH235+EQ235, 0.1)*$Q$9))/($B$11+$C$11+$F$11)</f>
        <v>0</v>
      </c>
      <c r="CV235">
        <v>2.7</v>
      </c>
      <c r="CW235">
        <v>0.5</v>
      </c>
      <c r="CX235" t="s">
        <v>408</v>
      </c>
      <c r="CY235">
        <v>2</v>
      </c>
      <c r="CZ235" t="b">
        <v>1</v>
      </c>
      <c r="DA235">
        <v>1510792258.83214</v>
      </c>
      <c r="DB235">
        <v>416.054821428571</v>
      </c>
      <c r="DC235">
        <v>422.916714285714</v>
      </c>
      <c r="DD235">
        <v>25.5634142857143</v>
      </c>
      <c r="DE235">
        <v>24.3407107142857</v>
      </c>
      <c r="DF235">
        <v>409.568321428571</v>
      </c>
      <c r="DG235">
        <v>25.0128035714286</v>
      </c>
      <c r="DH235">
        <v>500.079607142857</v>
      </c>
      <c r="DI235">
        <v>90.7643928571429</v>
      </c>
      <c r="DJ235">
        <v>0.1000021</v>
      </c>
      <c r="DK235">
        <v>27.1136714285714</v>
      </c>
      <c r="DL235">
        <v>27.4765571428571</v>
      </c>
      <c r="DM235">
        <v>999.9</v>
      </c>
      <c r="DN235">
        <v>0</v>
      </c>
      <c r="DO235">
        <v>0</v>
      </c>
      <c r="DP235">
        <v>9998.90214285714</v>
      </c>
      <c r="DQ235">
        <v>0</v>
      </c>
      <c r="DR235">
        <v>7.89826035714286</v>
      </c>
      <c r="DS235">
        <v>-6.86180071428571</v>
      </c>
      <c r="DT235">
        <v>426.969678571429</v>
      </c>
      <c r="DU235">
        <v>433.467571428571</v>
      </c>
      <c r="DV235">
        <v>1.22269821428571</v>
      </c>
      <c r="DW235">
        <v>422.916714285714</v>
      </c>
      <c r="DX235">
        <v>24.3407107142857</v>
      </c>
      <c r="DY235">
        <v>2.3202475</v>
      </c>
      <c r="DZ235">
        <v>2.20927071428571</v>
      </c>
      <c r="EA235">
        <v>19.8176607142857</v>
      </c>
      <c r="EB235">
        <v>19.0296928571429</v>
      </c>
      <c r="EC235">
        <v>2000.01928571429</v>
      </c>
      <c r="ED235">
        <v>0.979994321428572</v>
      </c>
      <c r="EE235">
        <v>0.0200054678571429</v>
      </c>
      <c r="EF235">
        <v>0</v>
      </c>
      <c r="EG235">
        <v>2.26520714285714</v>
      </c>
      <c r="EH235">
        <v>0</v>
      </c>
      <c r="EI235">
        <v>4797.51392857143</v>
      </c>
      <c r="EJ235">
        <v>17300.3035714286</v>
      </c>
      <c r="EK235">
        <v>39.0065714285714</v>
      </c>
      <c r="EL235">
        <v>39.321</v>
      </c>
      <c r="EM235">
        <v>38.7275</v>
      </c>
      <c r="EN235">
        <v>37.8860714285714</v>
      </c>
      <c r="EO235">
        <v>38.3748214285714</v>
      </c>
      <c r="EP235">
        <v>1960.00857142857</v>
      </c>
      <c r="EQ235">
        <v>40.0107142857143</v>
      </c>
      <c r="ER235">
        <v>0</v>
      </c>
      <c r="ES235">
        <v>1678815869.6</v>
      </c>
      <c r="ET235">
        <v>0</v>
      </c>
      <c r="EU235">
        <v>2.261964</v>
      </c>
      <c r="EV235">
        <v>-0.367853850216289</v>
      </c>
      <c r="EW235">
        <v>1.84615383472949</v>
      </c>
      <c r="EX235">
        <v>4797.5312</v>
      </c>
      <c r="EY235">
        <v>15</v>
      </c>
      <c r="EZ235">
        <v>0</v>
      </c>
      <c r="FA235" t="s">
        <v>409</v>
      </c>
      <c r="FB235">
        <v>1510781724.6</v>
      </c>
      <c r="FC235">
        <v>1510781718.6</v>
      </c>
      <c r="FD235">
        <v>0</v>
      </c>
      <c r="FE235">
        <v>0.193</v>
      </c>
      <c r="FF235">
        <v>0.167</v>
      </c>
      <c r="FG235">
        <v>6.707</v>
      </c>
      <c r="FH235">
        <v>0.869</v>
      </c>
      <c r="FI235">
        <v>420</v>
      </c>
      <c r="FJ235">
        <v>32</v>
      </c>
      <c r="FK235">
        <v>0.3</v>
      </c>
      <c r="FL235">
        <v>0.13</v>
      </c>
      <c r="FM235">
        <v>1.2212215</v>
      </c>
      <c r="FN235">
        <v>0.0355798874296415</v>
      </c>
      <c r="FO235">
        <v>0.00348387395724931</v>
      </c>
      <c r="FP235">
        <v>1</v>
      </c>
      <c r="FQ235">
        <v>1</v>
      </c>
      <c r="FR235">
        <v>1</v>
      </c>
      <c r="FS235" t="s">
        <v>410</v>
      </c>
      <c r="FT235">
        <v>2.97278</v>
      </c>
      <c r="FU235">
        <v>2.75389</v>
      </c>
      <c r="FV235">
        <v>0.0906488</v>
      </c>
      <c r="FW235">
        <v>0.0945073</v>
      </c>
      <c r="FX235">
        <v>0.107966</v>
      </c>
      <c r="FY235">
        <v>0.105535</v>
      </c>
      <c r="FZ235">
        <v>35394</v>
      </c>
      <c r="GA235">
        <v>38416.3</v>
      </c>
      <c r="GB235">
        <v>35273.7</v>
      </c>
      <c r="GC235">
        <v>38478.9</v>
      </c>
      <c r="GD235">
        <v>44568.6</v>
      </c>
      <c r="GE235">
        <v>49686.1</v>
      </c>
      <c r="GF235">
        <v>55089.8</v>
      </c>
      <c r="GG235">
        <v>61692</v>
      </c>
      <c r="GH235">
        <v>1.9861</v>
      </c>
      <c r="GI235">
        <v>1.81955</v>
      </c>
      <c r="GJ235">
        <v>0.121094</v>
      </c>
      <c r="GK235">
        <v>0</v>
      </c>
      <c r="GL235">
        <v>25.5003</v>
      </c>
      <c r="GM235">
        <v>999.9</v>
      </c>
      <c r="GN235">
        <v>52.863</v>
      </c>
      <c r="GO235">
        <v>32.921</v>
      </c>
      <c r="GP235">
        <v>29.2939</v>
      </c>
      <c r="GQ235">
        <v>55.7657</v>
      </c>
      <c r="GR235">
        <v>49.4111</v>
      </c>
      <c r="GS235">
        <v>1</v>
      </c>
      <c r="GT235">
        <v>-0.0146621</v>
      </c>
      <c r="GU235">
        <v>-0.0766204</v>
      </c>
      <c r="GV235">
        <v>20.1151</v>
      </c>
      <c r="GW235">
        <v>5.19797</v>
      </c>
      <c r="GX235">
        <v>12.004</v>
      </c>
      <c r="GY235">
        <v>4.9754</v>
      </c>
      <c r="GZ235">
        <v>3.29335</v>
      </c>
      <c r="HA235">
        <v>9999</v>
      </c>
      <c r="HB235">
        <v>9999</v>
      </c>
      <c r="HC235">
        <v>9999</v>
      </c>
      <c r="HD235">
        <v>999.9</v>
      </c>
      <c r="HE235">
        <v>1.8634</v>
      </c>
      <c r="HF235">
        <v>1.86829</v>
      </c>
      <c r="HG235">
        <v>1.86804</v>
      </c>
      <c r="HH235">
        <v>1.8692</v>
      </c>
      <c r="HI235">
        <v>1.86996</v>
      </c>
      <c r="HJ235">
        <v>1.86606</v>
      </c>
      <c r="HK235">
        <v>1.86708</v>
      </c>
      <c r="HL235">
        <v>1.86844</v>
      </c>
      <c r="HM235">
        <v>5</v>
      </c>
      <c r="HN235">
        <v>0</v>
      </c>
      <c r="HO235">
        <v>0</v>
      </c>
      <c r="HP235">
        <v>0</v>
      </c>
      <c r="HQ235" t="s">
        <v>411</v>
      </c>
      <c r="HR235" t="s">
        <v>412</v>
      </c>
      <c r="HS235" t="s">
        <v>413</v>
      </c>
      <c r="HT235" t="s">
        <v>413</v>
      </c>
      <c r="HU235" t="s">
        <v>413</v>
      </c>
      <c r="HV235" t="s">
        <v>413</v>
      </c>
      <c r="HW235">
        <v>0</v>
      </c>
      <c r="HX235">
        <v>100</v>
      </c>
      <c r="HY235">
        <v>100</v>
      </c>
      <c r="HZ235">
        <v>6.51</v>
      </c>
      <c r="IA235">
        <v>0.5507</v>
      </c>
      <c r="IB235">
        <v>4.00718980108695</v>
      </c>
      <c r="IC235">
        <v>0.0057595372652325</v>
      </c>
      <c r="ID235">
        <v>9.86007892650461e-07</v>
      </c>
      <c r="IE235">
        <v>-6.54605500343952e-10</v>
      </c>
      <c r="IF235">
        <v>-0.00447537401453317</v>
      </c>
      <c r="IG235">
        <v>-0.0225030831772305</v>
      </c>
      <c r="IH235">
        <v>0.00251729176796863</v>
      </c>
      <c r="II235">
        <v>-2.92013266862578e-05</v>
      </c>
      <c r="IJ235">
        <v>-3</v>
      </c>
      <c r="IK235">
        <v>1614</v>
      </c>
      <c r="IL235">
        <v>1</v>
      </c>
      <c r="IM235">
        <v>27</v>
      </c>
      <c r="IN235">
        <v>175.7</v>
      </c>
      <c r="IO235">
        <v>175.8</v>
      </c>
      <c r="IP235">
        <v>1.09375</v>
      </c>
      <c r="IQ235">
        <v>2.64404</v>
      </c>
      <c r="IR235">
        <v>1.54785</v>
      </c>
      <c r="IS235">
        <v>2.30103</v>
      </c>
      <c r="IT235">
        <v>1.34644</v>
      </c>
      <c r="IU235">
        <v>2.44385</v>
      </c>
      <c r="IV235">
        <v>38.0863</v>
      </c>
      <c r="IW235">
        <v>24.14</v>
      </c>
      <c r="IX235">
        <v>18</v>
      </c>
      <c r="IY235">
        <v>505.469</v>
      </c>
      <c r="IZ235">
        <v>399.611</v>
      </c>
      <c r="JA235">
        <v>25.3028</v>
      </c>
      <c r="JB235">
        <v>27.0797</v>
      </c>
      <c r="JC235">
        <v>29.9999</v>
      </c>
      <c r="JD235">
        <v>27.111</v>
      </c>
      <c r="JE235">
        <v>27.0613</v>
      </c>
      <c r="JF235">
        <v>22.0421</v>
      </c>
      <c r="JG235">
        <v>25.8407</v>
      </c>
      <c r="JH235">
        <v>100</v>
      </c>
      <c r="JI235">
        <v>25.3176</v>
      </c>
      <c r="JJ235">
        <v>460.347</v>
      </c>
      <c r="JK235">
        <v>24.3677</v>
      </c>
      <c r="JL235">
        <v>102.229</v>
      </c>
      <c r="JM235">
        <v>102.704</v>
      </c>
    </row>
    <row r="236" spans="1:273">
      <c r="A236">
        <v>220</v>
      </c>
      <c r="B236">
        <v>1510792271.6</v>
      </c>
      <c r="C236">
        <v>3551</v>
      </c>
      <c r="D236" t="s">
        <v>852</v>
      </c>
      <c r="E236" t="s">
        <v>853</v>
      </c>
      <c r="F236">
        <v>5</v>
      </c>
      <c r="G236" t="s">
        <v>799</v>
      </c>
      <c r="H236" t="s">
        <v>406</v>
      </c>
      <c r="I236">
        <v>1510792264.1</v>
      </c>
      <c r="J236">
        <f>(K236)/1000</f>
        <v>0</v>
      </c>
      <c r="K236">
        <f>IF(CZ236, AN236, AH236)</f>
        <v>0</v>
      </c>
      <c r="L236">
        <f>IF(CZ236, AI236, AG236)</f>
        <v>0</v>
      </c>
      <c r="M236">
        <f>DB236 - IF(AU236&gt;1, L236*CV236*100.0/(AW236*DP236), 0)</f>
        <v>0</v>
      </c>
      <c r="N236">
        <f>((T236-J236/2)*M236-L236)/(T236+J236/2)</f>
        <v>0</v>
      </c>
      <c r="O236">
        <f>N236*(DI236+DJ236)/1000.0</f>
        <v>0</v>
      </c>
      <c r="P236">
        <f>(DB236 - IF(AU236&gt;1, L236*CV236*100.0/(AW236*DP236), 0))*(DI236+DJ236)/1000.0</f>
        <v>0</v>
      </c>
      <c r="Q236">
        <f>2.0/((1/S236-1/R236)+SIGN(S236)*SQRT((1/S236-1/R236)*(1/S236-1/R236) + 4*CW236/((CW236+1)*(CW236+1))*(2*1/S236*1/R236-1/R236*1/R236)))</f>
        <v>0</v>
      </c>
      <c r="R236">
        <f>IF(LEFT(CX236,1)&lt;&gt;"0",IF(LEFT(CX236,1)="1",3.0,CY236),$D$5+$E$5*(DP236*DI236/($K$5*1000))+$F$5*(DP236*DI236/($K$5*1000))*MAX(MIN(CV236,$J$5),$I$5)*MAX(MIN(CV236,$J$5),$I$5)+$G$5*MAX(MIN(CV236,$J$5),$I$5)*(DP236*DI236/($K$5*1000))+$H$5*(DP236*DI236/($K$5*1000))*(DP236*DI236/($K$5*1000)))</f>
        <v>0</v>
      </c>
      <c r="S236">
        <f>J236*(1000-(1000*0.61365*exp(17.502*W236/(240.97+W236))/(DI236+DJ236)+DD236)/2)/(1000*0.61365*exp(17.502*W236/(240.97+W236))/(DI236+DJ236)-DD236)</f>
        <v>0</v>
      </c>
      <c r="T236">
        <f>1/((CW236+1)/(Q236/1.6)+1/(R236/1.37)) + CW236/((CW236+1)/(Q236/1.6) + CW236/(R236/1.37))</f>
        <v>0</v>
      </c>
      <c r="U236">
        <f>(CR236*CU236)</f>
        <v>0</v>
      </c>
      <c r="V236">
        <f>(DK236+(U236+2*0.95*5.67E-8*(((DK236+$B$7)+273)^4-(DK236+273)^4)-44100*J236)/(1.84*29.3*R236+8*0.95*5.67E-8*(DK236+273)^3))</f>
        <v>0</v>
      </c>
      <c r="W236">
        <f>($C$7*DL236+$D$7*DM236+$E$7*V236)</f>
        <v>0</v>
      </c>
      <c r="X236">
        <f>0.61365*exp(17.502*W236/(240.97+W236))</f>
        <v>0</v>
      </c>
      <c r="Y236">
        <f>(Z236/AA236*100)</f>
        <v>0</v>
      </c>
      <c r="Z236">
        <f>DD236*(DI236+DJ236)/1000</f>
        <v>0</v>
      </c>
      <c r="AA236">
        <f>0.61365*exp(17.502*DK236/(240.97+DK236))</f>
        <v>0</v>
      </c>
      <c r="AB236">
        <f>(X236-DD236*(DI236+DJ236)/1000)</f>
        <v>0</v>
      </c>
      <c r="AC236">
        <f>(-J236*44100)</f>
        <v>0</v>
      </c>
      <c r="AD236">
        <f>2*29.3*R236*0.92*(DK236-W236)</f>
        <v>0</v>
      </c>
      <c r="AE236">
        <f>2*0.95*5.67E-8*(((DK236+$B$7)+273)^4-(W236+273)^4)</f>
        <v>0</v>
      </c>
      <c r="AF236">
        <f>U236+AE236+AC236+AD236</f>
        <v>0</v>
      </c>
      <c r="AG236">
        <f>DH236*AU236*(DC236-DB236*(1000-AU236*DE236)/(1000-AU236*DD236))/(100*CV236)</f>
        <v>0</v>
      </c>
      <c r="AH236">
        <f>1000*DH236*AU236*(DD236-DE236)/(100*CV236*(1000-AU236*DD236))</f>
        <v>0</v>
      </c>
      <c r="AI236">
        <f>(AJ236 - AK236 - DI236*1E3/(8.314*(DK236+273.15)) * AM236/DH236 * AL236) * DH236/(100*CV236) * (1000 - DE236)/1000</f>
        <v>0</v>
      </c>
      <c r="AJ236">
        <v>454.447971075275</v>
      </c>
      <c r="AK236">
        <v>440.124806060606</v>
      </c>
      <c r="AL236">
        <v>2.19266141778936</v>
      </c>
      <c r="AM236">
        <v>64.3784820055096</v>
      </c>
      <c r="AN236">
        <f>(AP236 - AO236 + DI236*1E3/(8.314*(DK236+273.15)) * AR236/DH236 * AQ236) * DH236/(100*CV236) * 1000/(1000 - AP236)</f>
        <v>0</v>
      </c>
      <c r="AO236">
        <v>24.3405106511721</v>
      </c>
      <c r="AP236">
        <v>25.5671321212121</v>
      </c>
      <c r="AQ236">
        <v>1.68584894766337e-05</v>
      </c>
      <c r="AR236">
        <v>115.893148870308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MAX(0,($B$13+$C$13*DP236)/(1+$D$13*DP236)*DI236/(DK236+273)*$E$13)</f>
        <v>0</v>
      </c>
      <c r="AX236" t="s">
        <v>407</v>
      </c>
      <c r="AY236" t="s">
        <v>407</v>
      </c>
      <c r="AZ236">
        <v>0</v>
      </c>
      <c r="BA236">
        <v>0</v>
      </c>
      <c r="BB236">
        <f>1-AZ236/BA236</f>
        <v>0</v>
      </c>
      <c r="BC236">
        <v>0</v>
      </c>
      <c r="BD236" t="s">
        <v>407</v>
      </c>
      <c r="BE236" t="s">
        <v>407</v>
      </c>
      <c r="BF236">
        <v>0</v>
      </c>
      <c r="BG236">
        <v>0</v>
      </c>
      <c r="BH236">
        <f>1-BF236/BG236</f>
        <v>0</v>
      </c>
      <c r="BI236">
        <v>0.5</v>
      </c>
      <c r="BJ236">
        <f>CS236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407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f>$B$11*DQ236+$C$11*DR236+$F$11*EC236*(1-EF236)</f>
        <v>0</v>
      </c>
      <c r="CS236">
        <f>CR236*CT236</f>
        <v>0</v>
      </c>
      <c r="CT236">
        <f>($B$11*$D$9+$C$11*$D$9+$F$11*((EP236+EH236)/MAX(EP236+EH236+EQ236, 0.1)*$I$9+EQ236/MAX(EP236+EH236+EQ236, 0.1)*$J$9))/($B$11+$C$11+$F$11)</f>
        <v>0</v>
      </c>
      <c r="CU236">
        <f>($B$11*$K$9+$C$11*$K$9+$F$11*((EP236+EH236)/MAX(EP236+EH236+EQ236, 0.1)*$P$9+EQ236/MAX(EP236+EH236+EQ236, 0.1)*$Q$9))/($B$11+$C$11+$F$11)</f>
        <v>0</v>
      </c>
      <c r="CV236">
        <v>2.7</v>
      </c>
      <c r="CW236">
        <v>0.5</v>
      </c>
      <c r="CX236" t="s">
        <v>408</v>
      </c>
      <c r="CY236">
        <v>2</v>
      </c>
      <c r="CZ236" t="b">
        <v>1</v>
      </c>
      <c r="DA236">
        <v>1510792264.1</v>
      </c>
      <c r="DB236">
        <v>419.068814814815</v>
      </c>
      <c r="DC236">
        <v>431.074111111111</v>
      </c>
      <c r="DD236">
        <v>25.5654925925926</v>
      </c>
      <c r="DE236">
        <v>24.3407518518519</v>
      </c>
      <c r="DF236">
        <v>412.563740740741</v>
      </c>
      <c r="DG236">
        <v>25.0147851851852</v>
      </c>
      <c r="DH236">
        <v>500.089962962963</v>
      </c>
      <c r="DI236">
        <v>90.763662962963</v>
      </c>
      <c r="DJ236">
        <v>0.100006748148148</v>
      </c>
      <c r="DK236">
        <v>27.1181592592593</v>
      </c>
      <c r="DL236">
        <v>27.4806148148148</v>
      </c>
      <c r="DM236">
        <v>999.9</v>
      </c>
      <c r="DN236">
        <v>0</v>
      </c>
      <c r="DO236">
        <v>0</v>
      </c>
      <c r="DP236">
        <v>10002.0337037037</v>
      </c>
      <c r="DQ236">
        <v>0</v>
      </c>
      <c r="DR236">
        <v>7.91680592592593</v>
      </c>
      <c r="DS236">
        <v>-12.0052055555556</v>
      </c>
      <c r="DT236">
        <v>430.06362962963</v>
      </c>
      <c r="DU236">
        <v>441.828407407407</v>
      </c>
      <c r="DV236">
        <v>1.22474407407407</v>
      </c>
      <c r="DW236">
        <v>431.074111111111</v>
      </c>
      <c r="DX236">
        <v>24.3407518518519</v>
      </c>
      <c r="DY236">
        <v>2.32041777777778</v>
      </c>
      <c r="DZ236">
        <v>2.20925703703704</v>
      </c>
      <c r="EA236">
        <v>19.8188518518519</v>
      </c>
      <c r="EB236">
        <v>19.0295888888889</v>
      </c>
      <c r="EC236">
        <v>2000.00740740741</v>
      </c>
      <c r="ED236">
        <v>0.979994222222223</v>
      </c>
      <c r="EE236">
        <v>0.0200055703703704</v>
      </c>
      <c r="EF236">
        <v>0</v>
      </c>
      <c r="EG236">
        <v>2.25922222222222</v>
      </c>
      <c r="EH236">
        <v>0</v>
      </c>
      <c r="EI236">
        <v>4796.53740740741</v>
      </c>
      <c r="EJ236">
        <v>17300.1962962963</v>
      </c>
      <c r="EK236">
        <v>38.9743333333333</v>
      </c>
      <c r="EL236">
        <v>39.3166666666667</v>
      </c>
      <c r="EM236">
        <v>38.7056666666667</v>
      </c>
      <c r="EN236">
        <v>37.875</v>
      </c>
      <c r="EO236">
        <v>38.3423333333333</v>
      </c>
      <c r="EP236">
        <v>1959.99740740741</v>
      </c>
      <c r="EQ236">
        <v>40.01</v>
      </c>
      <c r="ER236">
        <v>0</v>
      </c>
      <c r="ES236">
        <v>1678815875</v>
      </c>
      <c r="ET236">
        <v>0</v>
      </c>
      <c r="EU236">
        <v>2.25765</v>
      </c>
      <c r="EV236">
        <v>-0.434123077381376</v>
      </c>
      <c r="EW236">
        <v>-27.1121367174117</v>
      </c>
      <c r="EX236">
        <v>4796.37961538462</v>
      </c>
      <c r="EY236">
        <v>15</v>
      </c>
      <c r="EZ236">
        <v>0</v>
      </c>
      <c r="FA236" t="s">
        <v>409</v>
      </c>
      <c r="FB236">
        <v>1510781724.6</v>
      </c>
      <c r="FC236">
        <v>1510781718.6</v>
      </c>
      <c r="FD236">
        <v>0</v>
      </c>
      <c r="FE236">
        <v>0.193</v>
      </c>
      <c r="FF236">
        <v>0.167</v>
      </c>
      <c r="FG236">
        <v>6.707</v>
      </c>
      <c r="FH236">
        <v>0.869</v>
      </c>
      <c r="FI236">
        <v>420</v>
      </c>
      <c r="FJ236">
        <v>32</v>
      </c>
      <c r="FK236">
        <v>0.3</v>
      </c>
      <c r="FL236">
        <v>0.13</v>
      </c>
      <c r="FM236">
        <v>1.223092</v>
      </c>
      <c r="FN236">
        <v>0.0277904690431502</v>
      </c>
      <c r="FO236">
        <v>0.00285165934150627</v>
      </c>
      <c r="FP236">
        <v>1</v>
      </c>
      <c r="FQ236">
        <v>1</v>
      </c>
      <c r="FR236">
        <v>1</v>
      </c>
      <c r="FS236" t="s">
        <v>410</v>
      </c>
      <c r="FT236">
        <v>2.97278</v>
      </c>
      <c r="FU236">
        <v>2.75389</v>
      </c>
      <c r="FV236">
        <v>0.0923461</v>
      </c>
      <c r="FW236">
        <v>0.0972041</v>
      </c>
      <c r="FX236">
        <v>0.10797</v>
      </c>
      <c r="FY236">
        <v>0.105534</v>
      </c>
      <c r="FZ236">
        <v>35328.2</v>
      </c>
      <c r="GA236">
        <v>38302.6</v>
      </c>
      <c r="GB236">
        <v>35273.9</v>
      </c>
      <c r="GC236">
        <v>38479.6</v>
      </c>
      <c r="GD236">
        <v>44568.3</v>
      </c>
      <c r="GE236">
        <v>49686.9</v>
      </c>
      <c r="GF236">
        <v>55089.7</v>
      </c>
      <c r="GG236">
        <v>61692.9</v>
      </c>
      <c r="GH236">
        <v>1.98635</v>
      </c>
      <c r="GI236">
        <v>1.81953</v>
      </c>
      <c r="GJ236">
        <v>0.121739</v>
      </c>
      <c r="GK236">
        <v>0</v>
      </c>
      <c r="GL236">
        <v>25.5024</v>
      </c>
      <c r="GM236">
        <v>999.9</v>
      </c>
      <c r="GN236">
        <v>52.863</v>
      </c>
      <c r="GO236">
        <v>32.921</v>
      </c>
      <c r="GP236">
        <v>29.2942</v>
      </c>
      <c r="GQ236">
        <v>55.8057</v>
      </c>
      <c r="GR236">
        <v>49.4792</v>
      </c>
      <c r="GS236">
        <v>1</v>
      </c>
      <c r="GT236">
        <v>-0.015033</v>
      </c>
      <c r="GU236">
        <v>-0.0678077</v>
      </c>
      <c r="GV236">
        <v>20.115</v>
      </c>
      <c r="GW236">
        <v>5.19842</v>
      </c>
      <c r="GX236">
        <v>12.004</v>
      </c>
      <c r="GY236">
        <v>4.9752</v>
      </c>
      <c r="GZ236">
        <v>3.2931</v>
      </c>
      <c r="HA236">
        <v>9999</v>
      </c>
      <c r="HB236">
        <v>9999</v>
      </c>
      <c r="HC236">
        <v>9999</v>
      </c>
      <c r="HD236">
        <v>999.9</v>
      </c>
      <c r="HE236">
        <v>1.8634</v>
      </c>
      <c r="HF236">
        <v>1.86829</v>
      </c>
      <c r="HG236">
        <v>1.86803</v>
      </c>
      <c r="HH236">
        <v>1.8692</v>
      </c>
      <c r="HI236">
        <v>1.86996</v>
      </c>
      <c r="HJ236">
        <v>1.86603</v>
      </c>
      <c r="HK236">
        <v>1.86708</v>
      </c>
      <c r="HL236">
        <v>1.86844</v>
      </c>
      <c r="HM236">
        <v>5</v>
      </c>
      <c r="HN236">
        <v>0</v>
      </c>
      <c r="HO236">
        <v>0</v>
      </c>
      <c r="HP236">
        <v>0</v>
      </c>
      <c r="HQ236" t="s">
        <v>411</v>
      </c>
      <c r="HR236" t="s">
        <v>412</v>
      </c>
      <c r="HS236" t="s">
        <v>413</v>
      </c>
      <c r="HT236" t="s">
        <v>413</v>
      </c>
      <c r="HU236" t="s">
        <v>413</v>
      </c>
      <c r="HV236" t="s">
        <v>413</v>
      </c>
      <c r="HW236">
        <v>0</v>
      </c>
      <c r="HX236">
        <v>100</v>
      </c>
      <c r="HY236">
        <v>100</v>
      </c>
      <c r="HZ236">
        <v>6.574</v>
      </c>
      <c r="IA236">
        <v>0.5508</v>
      </c>
      <c r="IB236">
        <v>4.00718980108695</v>
      </c>
      <c r="IC236">
        <v>0.0057595372652325</v>
      </c>
      <c r="ID236">
        <v>9.86007892650461e-07</v>
      </c>
      <c r="IE236">
        <v>-6.54605500343952e-10</v>
      </c>
      <c r="IF236">
        <v>-0.00447537401453317</v>
      </c>
      <c r="IG236">
        <v>-0.0225030831772305</v>
      </c>
      <c r="IH236">
        <v>0.00251729176796863</v>
      </c>
      <c r="II236">
        <v>-2.92013266862578e-05</v>
      </c>
      <c r="IJ236">
        <v>-3</v>
      </c>
      <c r="IK236">
        <v>1614</v>
      </c>
      <c r="IL236">
        <v>1</v>
      </c>
      <c r="IM236">
        <v>27</v>
      </c>
      <c r="IN236">
        <v>175.8</v>
      </c>
      <c r="IO236">
        <v>175.9</v>
      </c>
      <c r="IP236">
        <v>1.12549</v>
      </c>
      <c r="IQ236">
        <v>2.65015</v>
      </c>
      <c r="IR236">
        <v>1.54785</v>
      </c>
      <c r="IS236">
        <v>2.30225</v>
      </c>
      <c r="IT236">
        <v>1.34644</v>
      </c>
      <c r="IU236">
        <v>2.29858</v>
      </c>
      <c r="IV236">
        <v>38.0863</v>
      </c>
      <c r="IW236">
        <v>24.14</v>
      </c>
      <c r="IX236">
        <v>18</v>
      </c>
      <c r="IY236">
        <v>505.593</v>
      </c>
      <c r="IZ236">
        <v>399.563</v>
      </c>
      <c r="JA236">
        <v>25.32</v>
      </c>
      <c r="JB236">
        <v>27.0755</v>
      </c>
      <c r="JC236">
        <v>29.9998</v>
      </c>
      <c r="JD236">
        <v>27.1063</v>
      </c>
      <c r="JE236">
        <v>27.0565</v>
      </c>
      <c r="JF236">
        <v>22.6615</v>
      </c>
      <c r="JG236">
        <v>25.8407</v>
      </c>
      <c r="JH236">
        <v>100</v>
      </c>
      <c r="JI236">
        <v>25.3262</v>
      </c>
      <c r="JJ236">
        <v>473.766</v>
      </c>
      <c r="JK236">
        <v>24.3677</v>
      </c>
      <c r="JL236">
        <v>102.229</v>
      </c>
      <c r="JM236">
        <v>102.706</v>
      </c>
    </row>
    <row r="237" spans="1:273">
      <c r="A237">
        <v>221</v>
      </c>
      <c r="B237">
        <v>1510792276.6</v>
      </c>
      <c r="C237">
        <v>3556</v>
      </c>
      <c r="D237" t="s">
        <v>854</v>
      </c>
      <c r="E237" t="s">
        <v>855</v>
      </c>
      <c r="F237">
        <v>5</v>
      </c>
      <c r="G237" t="s">
        <v>799</v>
      </c>
      <c r="H237" t="s">
        <v>406</v>
      </c>
      <c r="I237">
        <v>1510792268.81429</v>
      </c>
      <c r="J237">
        <f>(K237)/1000</f>
        <v>0</v>
      </c>
      <c r="K237">
        <f>IF(CZ237, AN237, AH237)</f>
        <v>0</v>
      </c>
      <c r="L237">
        <f>IF(CZ237, AI237, AG237)</f>
        <v>0</v>
      </c>
      <c r="M237">
        <f>DB237 - IF(AU237&gt;1, L237*CV237*100.0/(AW237*DP237), 0)</f>
        <v>0</v>
      </c>
      <c r="N237">
        <f>((T237-J237/2)*M237-L237)/(T237+J237/2)</f>
        <v>0</v>
      </c>
      <c r="O237">
        <f>N237*(DI237+DJ237)/1000.0</f>
        <v>0</v>
      </c>
      <c r="P237">
        <f>(DB237 - IF(AU237&gt;1, L237*CV237*100.0/(AW237*DP237), 0))*(DI237+DJ237)/1000.0</f>
        <v>0</v>
      </c>
      <c r="Q237">
        <f>2.0/((1/S237-1/R237)+SIGN(S237)*SQRT((1/S237-1/R237)*(1/S237-1/R237) + 4*CW237/((CW237+1)*(CW237+1))*(2*1/S237*1/R237-1/R237*1/R237)))</f>
        <v>0</v>
      </c>
      <c r="R237">
        <f>IF(LEFT(CX237,1)&lt;&gt;"0",IF(LEFT(CX237,1)="1",3.0,CY237),$D$5+$E$5*(DP237*DI237/($K$5*1000))+$F$5*(DP237*DI237/($K$5*1000))*MAX(MIN(CV237,$J$5),$I$5)*MAX(MIN(CV237,$J$5),$I$5)+$G$5*MAX(MIN(CV237,$J$5),$I$5)*(DP237*DI237/($K$5*1000))+$H$5*(DP237*DI237/($K$5*1000))*(DP237*DI237/($K$5*1000)))</f>
        <v>0</v>
      </c>
      <c r="S237">
        <f>J237*(1000-(1000*0.61365*exp(17.502*W237/(240.97+W237))/(DI237+DJ237)+DD237)/2)/(1000*0.61365*exp(17.502*W237/(240.97+W237))/(DI237+DJ237)-DD237)</f>
        <v>0</v>
      </c>
      <c r="T237">
        <f>1/((CW237+1)/(Q237/1.6)+1/(R237/1.37)) + CW237/((CW237+1)/(Q237/1.6) + CW237/(R237/1.37))</f>
        <v>0</v>
      </c>
      <c r="U237">
        <f>(CR237*CU237)</f>
        <v>0</v>
      </c>
      <c r="V237">
        <f>(DK237+(U237+2*0.95*5.67E-8*(((DK237+$B$7)+273)^4-(DK237+273)^4)-44100*J237)/(1.84*29.3*R237+8*0.95*5.67E-8*(DK237+273)^3))</f>
        <v>0</v>
      </c>
      <c r="W237">
        <f>($C$7*DL237+$D$7*DM237+$E$7*V237)</f>
        <v>0</v>
      </c>
      <c r="X237">
        <f>0.61365*exp(17.502*W237/(240.97+W237))</f>
        <v>0</v>
      </c>
      <c r="Y237">
        <f>(Z237/AA237*100)</f>
        <v>0</v>
      </c>
      <c r="Z237">
        <f>DD237*(DI237+DJ237)/1000</f>
        <v>0</v>
      </c>
      <c r="AA237">
        <f>0.61365*exp(17.502*DK237/(240.97+DK237))</f>
        <v>0</v>
      </c>
      <c r="AB237">
        <f>(X237-DD237*(DI237+DJ237)/1000)</f>
        <v>0</v>
      </c>
      <c r="AC237">
        <f>(-J237*44100)</f>
        <v>0</v>
      </c>
      <c r="AD237">
        <f>2*29.3*R237*0.92*(DK237-W237)</f>
        <v>0</v>
      </c>
      <c r="AE237">
        <f>2*0.95*5.67E-8*(((DK237+$B$7)+273)^4-(W237+273)^4)</f>
        <v>0</v>
      </c>
      <c r="AF237">
        <f>U237+AE237+AC237+AD237</f>
        <v>0</v>
      </c>
      <c r="AG237">
        <f>DH237*AU237*(DC237-DB237*(1000-AU237*DE237)/(1000-AU237*DD237))/(100*CV237)</f>
        <v>0</v>
      </c>
      <c r="AH237">
        <f>1000*DH237*AU237*(DD237-DE237)/(100*CV237*(1000-AU237*DD237))</f>
        <v>0</v>
      </c>
      <c r="AI237">
        <f>(AJ237 - AK237 - DI237*1E3/(8.314*(DK237+273.15)) * AM237/DH237 * AL237) * DH237/(100*CV237) * (1000 - DE237)/1000</f>
        <v>0</v>
      </c>
      <c r="AJ237">
        <v>471.700512904068</v>
      </c>
      <c r="AK237">
        <v>454.085339393939</v>
      </c>
      <c r="AL237">
        <v>2.88836935334889</v>
      </c>
      <c r="AM237">
        <v>64.3784820055096</v>
      </c>
      <c r="AN237">
        <f>(AP237 - AO237 + DI237*1E3/(8.314*(DK237+273.15)) * AR237/DH237 * AQ237) * DH237/(100*CV237) * 1000/(1000 - AP237)</f>
        <v>0</v>
      </c>
      <c r="AO237">
        <v>24.3410812924156</v>
      </c>
      <c r="AP237">
        <v>25.5713290909091</v>
      </c>
      <c r="AQ237">
        <v>2.16771751386729e-05</v>
      </c>
      <c r="AR237">
        <v>115.893148870308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MAX(0,($B$13+$C$13*DP237)/(1+$D$13*DP237)*DI237/(DK237+273)*$E$13)</f>
        <v>0</v>
      </c>
      <c r="AX237" t="s">
        <v>407</v>
      </c>
      <c r="AY237" t="s">
        <v>407</v>
      </c>
      <c r="AZ237">
        <v>0</v>
      </c>
      <c r="BA237">
        <v>0</v>
      </c>
      <c r="BB237">
        <f>1-AZ237/BA237</f>
        <v>0</v>
      </c>
      <c r="BC237">
        <v>0</v>
      </c>
      <c r="BD237" t="s">
        <v>407</v>
      </c>
      <c r="BE237" t="s">
        <v>407</v>
      </c>
      <c r="BF237">
        <v>0</v>
      </c>
      <c r="BG237">
        <v>0</v>
      </c>
      <c r="BH237">
        <f>1-BF237/BG237</f>
        <v>0</v>
      </c>
      <c r="BI237">
        <v>0.5</v>
      </c>
      <c r="BJ237">
        <f>CS237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407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f>$B$11*DQ237+$C$11*DR237+$F$11*EC237*(1-EF237)</f>
        <v>0</v>
      </c>
      <c r="CS237">
        <f>CR237*CT237</f>
        <v>0</v>
      </c>
      <c r="CT237">
        <f>($B$11*$D$9+$C$11*$D$9+$F$11*((EP237+EH237)/MAX(EP237+EH237+EQ237, 0.1)*$I$9+EQ237/MAX(EP237+EH237+EQ237, 0.1)*$J$9))/($B$11+$C$11+$F$11)</f>
        <v>0</v>
      </c>
      <c r="CU237">
        <f>($B$11*$K$9+$C$11*$K$9+$F$11*((EP237+EH237)/MAX(EP237+EH237+EQ237, 0.1)*$P$9+EQ237/MAX(EP237+EH237+EQ237, 0.1)*$Q$9))/($B$11+$C$11+$F$11)</f>
        <v>0</v>
      </c>
      <c r="CV237">
        <v>2.7</v>
      </c>
      <c r="CW237">
        <v>0.5</v>
      </c>
      <c r="CX237" t="s">
        <v>408</v>
      </c>
      <c r="CY237">
        <v>2</v>
      </c>
      <c r="CZ237" t="b">
        <v>1</v>
      </c>
      <c r="DA237">
        <v>1510792268.81429</v>
      </c>
      <c r="DB237">
        <v>425.783392857143</v>
      </c>
      <c r="DC237">
        <v>443.729928571429</v>
      </c>
      <c r="DD237">
        <v>25.5673285714286</v>
      </c>
      <c r="DE237">
        <v>24.3403142857143</v>
      </c>
      <c r="DF237">
        <v>419.236785714286</v>
      </c>
      <c r="DG237">
        <v>25.0165321428571</v>
      </c>
      <c r="DH237">
        <v>500.098321428571</v>
      </c>
      <c r="DI237">
        <v>90.7628285714286</v>
      </c>
      <c r="DJ237">
        <v>0.0999885535714286</v>
      </c>
      <c r="DK237">
        <v>27.1217857142857</v>
      </c>
      <c r="DL237">
        <v>27.4854642857143</v>
      </c>
      <c r="DM237">
        <v>999.9</v>
      </c>
      <c r="DN237">
        <v>0</v>
      </c>
      <c r="DO237">
        <v>0</v>
      </c>
      <c r="DP237">
        <v>10000.3575</v>
      </c>
      <c r="DQ237">
        <v>0</v>
      </c>
      <c r="DR237">
        <v>7.75655714285714</v>
      </c>
      <c r="DS237">
        <v>-17.94644</v>
      </c>
      <c r="DT237">
        <v>436.955214285714</v>
      </c>
      <c r="DU237">
        <v>454.799821428571</v>
      </c>
      <c r="DV237">
        <v>1.22700785714286</v>
      </c>
      <c r="DW237">
        <v>443.729928571429</v>
      </c>
      <c r="DX237">
        <v>24.3403142857143</v>
      </c>
      <c r="DY237">
        <v>2.32056214285714</v>
      </c>
      <c r="DZ237">
        <v>2.2091975</v>
      </c>
      <c r="EA237">
        <v>19.8198571428571</v>
      </c>
      <c r="EB237">
        <v>19.0291535714286</v>
      </c>
      <c r="EC237">
        <v>2000.00142857143</v>
      </c>
      <c r="ED237">
        <v>0.979994</v>
      </c>
      <c r="EE237">
        <v>0.0200058</v>
      </c>
      <c r="EF237">
        <v>0</v>
      </c>
      <c r="EG237">
        <v>2.16577857142857</v>
      </c>
      <c r="EH237">
        <v>0</v>
      </c>
      <c r="EI237">
        <v>4793.55214285714</v>
      </c>
      <c r="EJ237">
        <v>17300.1392857143</v>
      </c>
      <c r="EK237">
        <v>38.955</v>
      </c>
      <c r="EL237">
        <v>39.2942857142857</v>
      </c>
      <c r="EM237">
        <v>38.6781428571429</v>
      </c>
      <c r="EN237">
        <v>37.8705</v>
      </c>
      <c r="EO237">
        <v>38.32325</v>
      </c>
      <c r="EP237">
        <v>1959.99142857143</v>
      </c>
      <c r="EQ237">
        <v>40.01</v>
      </c>
      <c r="ER237">
        <v>0</v>
      </c>
      <c r="ES237">
        <v>1678815879.8</v>
      </c>
      <c r="ET237">
        <v>0</v>
      </c>
      <c r="EU237">
        <v>2.18851923076923</v>
      </c>
      <c r="EV237">
        <v>0.251169227547444</v>
      </c>
      <c r="EW237">
        <v>-50.0129914709189</v>
      </c>
      <c r="EX237">
        <v>4793.42692307692</v>
      </c>
      <c r="EY237">
        <v>15</v>
      </c>
      <c r="EZ237">
        <v>0</v>
      </c>
      <c r="FA237" t="s">
        <v>409</v>
      </c>
      <c r="FB237">
        <v>1510781724.6</v>
      </c>
      <c r="FC237">
        <v>1510781718.6</v>
      </c>
      <c r="FD237">
        <v>0</v>
      </c>
      <c r="FE237">
        <v>0.193</v>
      </c>
      <c r="FF237">
        <v>0.167</v>
      </c>
      <c r="FG237">
        <v>6.707</v>
      </c>
      <c r="FH237">
        <v>0.869</v>
      </c>
      <c r="FI237">
        <v>420</v>
      </c>
      <c r="FJ237">
        <v>32</v>
      </c>
      <c r="FK237">
        <v>0.3</v>
      </c>
      <c r="FL237">
        <v>0.13</v>
      </c>
      <c r="FM237">
        <v>1.2258045</v>
      </c>
      <c r="FN237">
        <v>0.0248737711069381</v>
      </c>
      <c r="FO237">
        <v>0.00256656282798611</v>
      </c>
      <c r="FP237">
        <v>1</v>
      </c>
      <c r="FQ237">
        <v>1</v>
      </c>
      <c r="FR237">
        <v>1</v>
      </c>
      <c r="FS237" t="s">
        <v>410</v>
      </c>
      <c r="FT237">
        <v>2.97305</v>
      </c>
      <c r="FU237">
        <v>2.75382</v>
      </c>
      <c r="FV237">
        <v>0.0946118</v>
      </c>
      <c r="FW237">
        <v>0.0998509</v>
      </c>
      <c r="FX237">
        <v>0.107984</v>
      </c>
      <c r="FY237">
        <v>0.105544</v>
      </c>
      <c r="FZ237">
        <v>35240.1</v>
      </c>
      <c r="GA237">
        <v>38190.6</v>
      </c>
      <c r="GB237">
        <v>35273.9</v>
      </c>
      <c r="GC237">
        <v>38479.8</v>
      </c>
      <c r="GD237">
        <v>44567.8</v>
      </c>
      <c r="GE237">
        <v>49686.8</v>
      </c>
      <c r="GF237">
        <v>55089.8</v>
      </c>
      <c r="GG237">
        <v>61693.3</v>
      </c>
      <c r="GH237">
        <v>1.98645</v>
      </c>
      <c r="GI237">
        <v>1.81957</v>
      </c>
      <c r="GJ237">
        <v>0.120699</v>
      </c>
      <c r="GK237">
        <v>0</v>
      </c>
      <c r="GL237">
        <v>25.502</v>
      </c>
      <c r="GM237">
        <v>999.9</v>
      </c>
      <c r="GN237">
        <v>52.863</v>
      </c>
      <c r="GO237">
        <v>32.901</v>
      </c>
      <c r="GP237">
        <v>29.2596</v>
      </c>
      <c r="GQ237">
        <v>55.6057</v>
      </c>
      <c r="GR237">
        <v>49.0745</v>
      </c>
      <c r="GS237">
        <v>1</v>
      </c>
      <c r="GT237">
        <v>-0.0153659</v>
      </c>
      <c r="GU237">
        <v>-0.0535648</v>
      </c>
      <c r="GV237">
        <v>20.115</v>
      </c>
      <c r="GW237">
        <v>5.19797</v>
      </c>
      <c r="GX237">
        <v>12.004</v>
      </c>
      <c r="GY237">
        <v>4.975</v>
      </c>
      <c r="GZ237">
        <v>3.2932</v>
      </c>
      <c r="HA237">
        <v>9999</v>
      </c>
      <c r="HB237">
        <v>9999</v>
      </c>
      <c r="HC237">
        <v>9999</v>
      </c>
      <c r="HD237">
        <v>999.9</v>
      </c>
      <c r="HE237">
        <v>1.8634</v>
      </c>
      <c r="HF237">
        <v>1.8683</v>
      </c>
      <c r="HG237">
        <v>1.86806</v>
      </c>
      <c r="HH237">
        <v>1.8692</v>
      </c>
      <c r="HI237">
        <v>1.86996</v>
      </c>
      <c r="HJ237">
        <v>1.86604</v>
      </c>
      <c r="HK237">
        <v>1.86708</v>
      </c>
      <c r="HL237">
        <v>1.86845</v>
      </c>
      <c r="HM237">
        <v>5</v>
      </c>
      <c r="HN237">
        <v>0</v>
      </c>
      <c r="HO237">
        <v>0</v>
      </c>
      <c r="HP237">
        <v>0</v>
      </c>
      <c r="HQ237" t="s">
        <v>411</v>
      </c>
      <c r="HR237" t="s">
        <v>412</v>
      </c>
      <c r="HS237" t="s">
        <v>413</v>
      </c>
      <c r="HT237" t="s">
        <v>413</v>
      </c>
      <c r="HU237" t="s">
        <v>413</v>
      </c>
      <c r="HV237" t="s">
        <v>413</v>
      </c>
      <c r="HW237">
        <v>0</v>
      </c>
      <c r="HX237">
        <v>100</v>
      </c>
      <c r="HY237">
        <v>100</v>
      </c>
      <c r="HZ237">
        <v>6.66</v>
      </c>
      <c r="IA237">
        <v>0.551</v>
      </c>
      <c r="IB237">
        <v>4.00718980108695</v>
      </c>
      <c r="IC237">
        <v>0.0057595372652325</v>
      </c>
      <c r="ID237">
        <v>9.86007892650461e-07</v>
      </c>
      <c r="IE237">
        <v>-6.54605500343952e-10</v>
      </c>
      <c r="IF237">
        <v>-0.00447537401453317</v>
      </c>
      <c r="IG237">
        <v>-0.0225030831772305</v>
      </c>
      <c r="IH237">
        <v>0.00251729176796863</v>
      </c>
      <c r="II237">
        <v>-2.92013266862578e-05</v>
      </c>
      <c r="IJ237">
        <v>-3</v>
      </c>
      <c r="IK237">
        <v>1614</v>
      </c>
      <c r="IL237">
        <v>1</v>
      </c>
      <c r="IM237">
        <v>27</v>
      </c>
      <c r="IN237">
        <v>175.9</v>
      </c>
      <c r="IO237">
        <v>176</v>
      </c>
      <c r="IP237">
        <v>1.15967</v>
      </c>
      <c r="IQ237">
        <v>2.65015</v>
      </c>
      <c r="IR237">
        <v>1.54785</v>
      </c>
      <c r="IS237">
        <v>2.30103</v>
      </c>
      <c r="IT237">
        <v>1.34644</v>
      </c>
      <c r="IU237">
        <v>2.31201</v>
      </c>
      <c r="IV237">
        <v>38.0863</v>
      </c>
      <c r="IW237">
        <v>24.1313</v>
      </c>
      <c r="IX237">
        <v>18</v>
      </c>
      <c r="IY237">
        <v>505.623</v>
      </c>
      <c r="IZ237">
        <v>399.566</v>
      </c>
      <c r="JA237">
        <v>25.3298</v>
      </c>
      <c r="JB237">
        <v>27.0716</v>
      </c>
      <c r="JC237">
        <v>29.9998</v>
      </c>
      <c r="JD237">
        <v>27.1023</v>
      </c>
      <c r="JE237">
        <v>27.0531</v>
      </c>
      <c r="JF237">
        <v>23.3458</v>
      </c>
      <c r="JG237">
        <v>25.8407</v>
      </c>
      <c r="JH237">
        <v>100</v>
      </c>
      <c r="JI237">
        <v>25.3343</v>
      </c>
      <c r="JJ237">
        <v>493.861</v>
      </c>
      <c r="JK237">
        <v>24.3677</v>
      </c>
      <c r="JL237">
        <v>102.229</v>
      </c>
      <c r="JM237">
        <v>102.707</v>
      </c>
    </row>
    <row r="238" spans="1:273">
      <c r="A238">
        <v>222</v>
      </c>
      <c r="B238">
        <v>1510792281.6</v>
      </c>
      <c r="C238">
        <v>3561</v>
      </c>
      <c r="D238" t="s">
        <v>856</v>
      </c>
      <c r="E238" t="s">
        <v>857</v>
      </c>
      <c r="F238">
        <v>5</v>
      </c>
      <c r="G238" t="s">
        <v>799</v>
      </c>
      <c r="H238" t="s">
        <v>406</v>
      </c>
      <c r="I238">
        <v>1510792274.1</v>
      </c>
      <c r="J238">
        <f>(K238)/1000</f>
        <v>0</v>
      </c>
      <c r="K238">
        <f>IF(CZ238, AN238, AH238)</f>
        <v>0</v>
      </c>
      <c r="L238">
        <f>IF(CZ238, AI238, AG238)</f>
        <v>0</v>
      </c>
      <c r="M238">
        <f>DB238 - IF(AU238&gt;1, L238*CV238*100.0/(AW238*DP238), 0)</f>
        <v>0</v>
      </c>
      <c r="N238">
        <f>((T238-J238/2)*M238-L238)/(T238+J238/2)</f>
        <v>0</v>
      </c>
      <c r="O238">
        <f>N238*(DI238+DJ238)/1000.0</f>
        <v>0</v>
      </c>
      <c r="P238">
        <f>(DB238 - IF(AU238&gt;1, L238*CV238*100.0/(AW238*DP238), 0))*(DI238+DJ238)/1000.0</f>
        <v>0</v>
      </c>
      <c r="Q238">
        <f>2.0/((1/S238-1/R238)+SIGN(S238)*SQRT((1/S238-1/R238)*(1/S238-1/R238) + 4*CW238/((CW238+1)*(CW238+1))*(2*1/S238*1/R238-1/R238*1/R238)))</f>
        <v>0</v>
      </c>
      <c r="R238">
        <f>IF(LEFT(CX238,1)&lt;&gt;"0",IF(LEFT(CX238,1)="1",3.0,CY238),$D$5+$E$5*(DP238*DI238/($K$5*1000))+$F$5*(DP238*DI238/($K$5*1000))*MAX(MIN(CV238,$J$5),$I$5)*MAX(MIN(CV238,$J$5),$I$5)+$G$5*MAX(MIN(CV238,$J$5),$I$5)*(DP238*DI238/($K$5*1000))+$H$5*(DP238*DI238/($K$5*1000))*(DP238*DI238/($K$5*1000)))</f>
        <v>0</v>
      </c>
      <c r="S238">
        <f>J238*(1000-(1000*0.61365*exp(17.502*W238/(240.97+W238))/(DI238+DJ238)+DD238)/2)/(1000*0.61365*exp(17.502*W238/(240.97+W238))/(DI238+DJ238)-DD238)</f>
        <v>0</v>
      </c>
      <c r="T238">
        <f>1/((CW238+1)/(Q238/1.6)+1/(R238/1.37)) + CW238/((CW238+1)/(Q238/1.6) + CW238/(R238/1.37))</f>
        <v>0</v>
      </c>
      <c r="U238">
        <f>(CR238*CU238)</f>
        <v>0</v>
      </c>
      <c r="V238">
        <f>(DK238+(U238+2*0.95*5.67E-8*(((DK238+$B$7)+273)^4-(DK238+273)^4)-44100*J238)/(1.84*29.3*R238+8*0.95*5.67E-8*(DK238+273)^3))</f>
        <v>0</v>
      </c>
      <c r="W238">
        <f>($C$7*DL238+$D$7*DM238+$E$7*V238)</f>
        <v>0</v>
      </c>
      <c r="X238">
        <f>0.61365*exp(17.502*W238/(240.97+W238))</f>
        <v>0</v>
      </c>
      <c r="Y238">
        <f>(Z238/AA238*100)</f>
        <v>0</v>
      </c>
      <c r="Z238">
        <f>DD238*(DI238+DJ238)/1000</f>
        <v>0</v>
      </c>
      <c r="AA238">
        <f>0.61365*exp(17.502*DK238/(240.97+DK238))</f>
        <v>0</v>
      </c>
      <c r="AB238">
        <f>(X238-DD238*(DI238+DJ238)/1000)</f>
        <v>0</v>
      </c>
      <c r="AC238">
        <f>(-J238*44100)</f>
        <v>0</v>
      </c>
      <c r="AD238">
        <f>2*29.3*R238*0.92*(DK238-W238)</f>
        <v>0</v>
      </c>
      <c r="AE238">
        <f>2*0.95*5.67E-8*(((DK238+$B$7)+273)^4-(W238+273)^4)</f>
        <v>0</v>
      </c>
      <c r="AF238">
        <f>U238+AE238+AC238+AD238</f>
        <v>0</v>
      </c>
      <c r="AG238">
        <f>DH238*AU238*(DC238-DB238*(1000-AU238*DE238)/(1000-AU238*DD238))/(100*CV238)</f>
        <v>0</v>
      </c>
      <c r="AH238">
        <f>1000*DH238*AU238*(DD238-DE238)/(100*CV238*(1000-AU238*DD238))</f>
        <v>0</v>
      </c>
      <c r="AI238">
        <f>(AJ238 - AK238 - DI238*1E3/(8.314*(DK238+273.15)) * AM238/DH238 * AL238) * DH238/(100*CV238) * (1000 - DE238)/1000</f>
        <v>0</v>
      </c>
      <c r="AJ238">
        <v>488.856325887114</v>
      </c>
      <c r="AK238">
        <v>469.763781818182</v>
      </c>
      <c r="AL238">
        <v>3.17120407286149</v>
      </c>
      <c r="AM238">
        <v>64.3784820055096</v>
      </c>
      <c r="AN238">
        <f>(AP238 - AO238 + DI238*1E3/(8.314*(DK238+273.15)) * AR238/DH238 * AQ238) * DH238/(100*CV238) * 1000/(1000 - AP238)</f>
        <v>0</v>
      </c>
      <c r="AO238">
        <v>24.3430946846789</v>
      </c>
      <c r="AP238">
        <v>25.5721903030303</v>
      </c>
      <c r="AQ238">
        <v>-1.75206463228017e-06</v>
      </c>
      <c r="AR238">
        <v>115.893148870308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MAX(0,($B$13+$C$13*DP238)/(1+$D$13*DP238)*DI238/(DK238+273)*$E$13)</f>
        <v>0</v>
      </c>
      <c r="AX238" t="s">
        <v>407</v>
      </c>
      <c r="AY238" t="s">
        <v>407</v>
      </c>
      <c r="AZ238">
        <v>0</v>
      </c>
      <c r="BA238">
        <v>0</v>
      </c>
      <c r="BB238">
        <f>1-AZ238/BA238</f>
        <v>0</v>
      </c>
      <c r="BC238">
        <v>0</v>
      </c>
      <c r="BD238" t="s">
        <v>407</v>
      </c>
      <c r="BE238" t="s">
        <v>407</v>
      </c>
      <c r="BF238">
        <v>0</v>
      </c>
      <c r="BG238">
        <v>0</v>
      </c>
      <c r="BH238">
        <f>1-BF238/BG238</f>
        <v>0</v>
      </c>
      <c r="BI238">
        <v>0.5</v>
      </c>
      <c r="BJ238">
        <f>CS238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407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f>$B$11*DQ238+$C$11*DR238+$F$11*EC238*(1-EF238)</f>
        <v>0</v>
      </c>
      <c r="CS238">
        <f>CR238*CT238</f>
        <v>0</v>
      </c>
      <c r="CT238">
        <f>($B$11*$D$9+$C$11*$D$9+$F$11*((EP238+EH238)/MAX(EP238+EH238+EQ238, 0.1)*$I$9+EQ238/MAX(EP238+EH238+EQ238, 0.1)*$J$9))/($B$11+$C$11+$F$11)</f>
        <v>0</v>
      </c>
      <c r="CU238">
        <f>($B$11*$K$9+$C$11*$K$9+$F$11*((EP238+EH238)/MAX(EP238+EH238+EQ238, 0.1)*$P$9+EQ238/MAX(EP238+EH238+EQ238, 0.1)*$Q$9))/($B$11+$C$11+$F$11)</f>
        <v>0</v>
      </c>
      <c r="CV238">
        <v>2.7</v>
      </c>
      <c r="CW238">
        <v>0.5</v>
      </c>
      <c r="CX238" t="s">
        <v>408</v>
      </c>
      <c r="CY238">
        <v>2</v>
      </c>
      <c r="CZ238" t="b">
        <v>1</v>
      </c>
      <c r="DA238">
        <v>1510792274.1</v>
      </c>
      <c r="DB238">
        <v>437.62737037037</v>
      </c>
      <c r="DC238">
        <v>460.828481481481</v>
      </c>
      <c r="DD238">
        <v>25.5694259259259</v>
      </c>
      <c r="DE238">
        <v>24.341162962963</v>
      </c>
      <c r="DF238">
        <v>431.007222222222</v>
      </c>
      <c r="DG238">
        <v>25.0185407407407</v>
      </c>
      <c r="DH238">
        <v>500.101851851852</v>
      </c>
      <c r="DI238">
        <v>90.7620111111111</v>
      </c>
      <c r="DJ238">
        <v>0.100016111111111</v>
      </c>
      <c r="DK238">
        <v>27.124937037037</v>
      </c>
      <c r="DL238">
        <v>27.4870407407407</v>
      </c>
      <c r="DM238">
        <v>999.9</v>
      </c>
      <c r="DN238">
        <v>0</v>
      </c>
      <c r="DO238">
        <v>0</v>
      </c>
      <c r="DP238">
        <v>9999.9062962963</v>
      </c>
      <c r="DQ238">
        <v>0</v>
      </c>
      <c r="DR238">
        <v>7.26413444444444</v>
      </c>
      <c r="DS238">
        <v>-23.2011074074074</v>
      </c>
      <c r="DT238">
        <v>449.110888888889</v>
      </c>
      <c r="DU238">
        <v>472.325444444444</v>
      </c>
      <c r="DV238">
        <v>1.22825777777778</v>
      </c>
      <c r="DW238">
        <v>460.828481481481</v>
      </c>
      <c r="DX238">
        <v>24.341162962963</v>
      </c>
      <c r="DY238">
        <v>2.32073222222222</v>
      </c>
      <c r="DZ238">
        <v>2.20925481481482</v>
      </c>
      <c r="EA238">
        <v>19.821037037037</v>
      </c>
      <c r="EB238">
        <v>19.0295666666667</v>
      </c>
      <c r="EC238">
        <v>2000.0162962963</v>
      </c>
      <c r="ED238">
        <v>0.979994</v>
      </c>
      <c r="EE238">
        <v>0.0200058</v>
      </c>
      <c r="EF238">
        <v>0</v>
      </c>
      <c r="EG238">
        <v>2.20524074074074</v>
      </c>
      <c r="EH238">
        <v>0</v>
      </c>
      <c r="EI238">
        <v>4788.96111111111</v>
      </c>
      <c r="EJ238">
        <v>17300.2592592593</v>
      </c>
      <c r="EK238">
        <v>38.9232222222222</v>
      </c>
      <c r="EL238">
        <v>39.272962962963</v>
      </c>
      <c r="EM238">
        <v>38.6571481481481</v>
      </c>
      <c r="EN238">
        <v>37.8493333333333</v>
      </c>
      <c r="EO238">
        <v>38.3051111111111</v>
      </c>
      <c r="EP238">
        <v>1960.0062962963</v>
      </c>
      <c r="EQ238">
        <v>40.01</v>
      </c>
      <c r="ER238">
        <v>0</v>
      </c>
      <c r="ES238">
        <v>1678815884.6</v>
      </c>
      <c r="ET238">
        <v>0</v>
      </c>
      <c r="EU238">
        <v>2.2409</v>
      </c>
      <c r="EV238">
        <v>0.629463250214556</v>
      </c>
      <c r="EW238">
        <v>-57.3459828933844</v>
      </c>
      <c r="EX238">
        <v>4789.265</v>
      </c>
      <c r="EY238">
        <v>15</v>
      </c>
      <c r="EZ238">
        <v>0</v>
      </c>
      <c r="FA238" t="s">
        <v>409</v>
      </c>
      <c r="FB238">
        <v>1510781724.6</v>
      </c>
      <c r="FC238">
        <v>1510781718.6</v>
      </c>
      <c r="FD238">
        <v>0</v>
      </c>
      <c r="FE238">
        <v>0.193</v>
      </c>
      <c r="FF238">
        <v>0.167</v>
      </c>
      <c r="FG238">
        <v>6.707</v>
      </c>
      <c r="FH238">
        <v>0.869</v>
      </c>
      <c r="FI238">
        <v>420</v>
      </c>
      <c r="FJ238">
        <v>32</v>
      </c>
      <c r="FK238">
        <v>0.3</v>
      </c>
      <c r="FL238">
        <v>0.13</v>
      </c>
      <c r="FM238">
        <v>1.2273395</v>
      </c>
      <c r="FN238">
        <v>0.0181645778611607</v>
      </c>
      <c r="FO238">
        <v>0.00193302994027512</v>
      </c>
      <c r="FP238">
        <v>1</v>
      </c>
      <c r="FQ238">
        <v>1</v>
      </c>
      <c r="FR238">
        <v>1</v>
      </c>
      <c r="FS238" t="s">
        <v>410</v>
      </c>
      <c r="FT238">
        <v>2.97303</v>
      </c>
      <c r="FU238">
        <v>2.75387</v>
      </c>
      <c r="FV238">
        <v>0.0970885</v>
      </c>
      <c r="FW238">
        <v>0.102502</v>
      </c>
      <c r="FX238">
        <v>0.107986</v>
      </c>
      <c r="FY238">
        <v>0.105547</v>
      </c>
      <c r="FZ238">
        <v>35144.2</v>
      </c>
      <c r="GA238">
        <v>38078.4</v>
      </c>
      <c r="GB238">
        <v>35274.3</v>
      </c>
      <c r="GC238">
        <v>38480</v>
      </c>
      <c r="GD238">
        <v>44567.9</v>
      </c>
      <c r="GE238">
        <v>49686.8</v>
      </c>
      <c r="GF238">
        <v>55090</v>
      </c>
      <c r="GG238">
        <v>61693.4</v>
      </c>
      <c r="GH238">
        <v>1.98622</v>
      </c>
      <c r="GI238">
        <v>1.81995</v>
      </c>
      <c r="GJ238">
        <v>0.121385</v>
      </c>
      <c r="GK238">
        <v>0</v>
      </c>
      <c r="GL238">
        <v>25.5013</v>
      </c>
      <c r="GM238">
        <v>999.9</v>
      </c>
      <c r="GN238">
        <v>52.863</v>
      </c>
      <c r="GO238">
        <v>32.901</v>
      </c>
      <c r="GP238">
        <v>29.2608</v>
      </c>
      <c r="GQ238">
        <v>56.2157</v>
      </c>
      <c r="GR238">
        <v>48.8582</v>
      </c>
      <c r="GS238">
        <v>1</v>
      </c>
      <c r="GT238">
        <v>-0.0158765</v>
      </c>
      <c r="GU238">
        <v>-0.0504548</v>
      </c>
      <c r="GV238">
        <v>20.1151</v>
      </c>
      <c r="GW238">
        <v>5.19782</v>
      </c>
      <c r="GX238">
        <v>12.004</v>
      </c>
      <c r="GY238">
        <v>4.9753</v>
      </c>
      <c r="GZ238">
        <v>3.29323</v>
      </c>
      <c r="HA238">
        <v>9999</v>
      </c>
      <c r="HB238">
        <v>9999</v>
      </c>
      <c r="HC238">
        <v>9999</v>
      </c>
      <c r="HD238">
        <v>999.9</v>
      </c>
      <c r="HE238">
        <v>1.8634</v>
      </c>
      <c r="HF238">
        <v>1.86829</v>
      </c>
      <c r="HG238">
        <v>1.86805</v>
      </c>
      <c r="HH238">
        <v>1.8692</v>
      </c>
      <c r="HI238">
        <v>1.86996</v>
      </c>
      <c r="HJ238">
        <v>1.86604</v>
      </c>
      <c r="HK238">
        <v>1.86707</v>
      </c>
      <c r="HL238">
        <v>1.86845</v>
      </c>
      <c r="HM238">
        <v>5</v>
      </c>
      <c r="HN238">
        <v>0</v>
      </c>
      <c r="HO238">
        <v>0</v>
      </c>
      <c r="HP238">
        <v>0</v>
      </c>
      <c r="HQ238" t="s">
        <v>411</v>
      </c>
      <c r="HR238" t="s">
        <v>412</v>
      </c>
      <c r="HS238" t="s">
        <v>413</v>
      </c>
      <c r="HT238" t="s">
        <v>413</v>
      </c>
      <c r="HU238" t="s">
        <v>413</v>
      </c>
      <c r="HV238" t="s">
        <v>413</v>
      </c>
      <c r="HW238">
        <v>0</v>
      </c>
      <c r="HX238">
        <v>100</v>
      </c>
      <c r="HY238">
        <v>100</v>
      </c>
      <c r="HZ238">
        <v>6.755</v>
      </c>
      <c r="IA238">
        <v>0.5511</v>
      </c>
      <c r="IB238">
        <v>4.00718980108695</v>
      </c>
      <c r="IC238">
        <v>0.0057595372652325</v>
      </c>
      <c r="ID238">
        <v>9.86007892650461e-07</v>
      </c>
      <c r="IE238">
        <v>-6.54605500343952e-10</v>
      </c>
      <c r="IF238">
        <v>-0.00447537401453317</v>
      </c>
      <c r="IG238">
        <v>-0.0225030831772305</v>
      </c>
      <c r="IH238">
        <v>0.00251729176796863</v>
      </c>
      <c r="II238">
        <v>-2.92013266862578e-05</v>
      </c>
      <c r="IJ238">
        <v>-3</v>
      </c>
      <c r="IK238">
        <v>1614</v>
      </c>
      <c r="IL238">
        <v>1</v>
      </c>
      <c r="IM238">
        <v>27</v>
      </c>
      <c r="IN238">
        <v>175.9</v>
      </c>
      <c r="IO238">
        <v>176.1</v>
      </c>
      <c r="IP238">
        <v>1.19141</v>
      </c>
      <c r="IQ238">
        <v>2.63062</v>
      </c>
      <c r="IR238">
        <v>1.54785</v>
      </c>
      <c r="IS238">
        <v>2.30225</v>
      </c>
      <c r="IT238">
        <v>1.34644</v>
      </c>
      <c r="IU238">
        <v>2.45239</v>
      </c>
      <c r="IV238">
        <v>38.0863</v>
      </c>
      <c r="IW238">
        <v>24.14</v>
      </c>
      <c r="IX238">
        <v>18</v>
      </c>
      <c r="IY238">
        <v>505.437</v>
      </c>
      <c r="IZ238">
        <v>399.745</v>
      </c>
      <c r="JA238">
        <v>25.3373</v>
      </c>
      <c r="JB238">
        <v>27.0675</v>
      </c>
      <c r="JC238">
        <v>29.9996</v>
      </c>
      <c r="JD238">
        <v>27.0983</v>
      </c>
      <c r="JE238">
        <v>27.0491</v>
      </c>
      <c r="JF238">
        <v>23.9627</v>
      </c>
      <c r="JG238">
        <v>25.8407</v>
      </c>
      <c r="JH238">
        <v>100</v>
      </c>
      <c r="JI238">
        <v>25.3453</v>
      </c>
      <c r="JJ238">
        <v>507.331</v>
      </c>
      <c r="JK238">
        <v>24.3677</v>
      </c>
      <c r="JL238">
        <v>102.23</v>
      </c>
      <c r="JM238">
        <v>102.707</v>
      </c>
    </row>
    <row r="239" spans="1:273">
      <c r="A239">
        <v>223</v>
      </c>
      <c r="B239">
        <v>1510792286.6</v>
      </c>
      <c r="C239">
        <v>3566</v>
      </c>
      <c r="D239" t="s">
        <v>858</v>
      </c>
      <c r="E239" t="s">
        <v>859</v>
      </c>
      <c r="F239">
        <v>5</v>
      </c>
      <c r="G239" t="s">
        <v>799</v>
      </c>
      <c r="H239" t="s">
        <v>406</v>
      </c>
      <c r="I239">
        <v>1510792278.81429</v>
      </c>
      <c r="J239">
        <f>(K239)/1000</f>
        <v>0</v>
      </c>
      <c r="K239">
        <f>IF(CZ239, AN239, AH239)</f>
        <v>0</v>
      </c>
      <c r="L239">
        <f>IF(CZ239, AI239, AG239)</f>
        <v>0</v>
      </c>
      <c r="M239">
        <f>DB239 - IF(AU239&gt;1, L239*CV239*100.0/(AW239*DP239), 0)</f>
        <v>0</v>
      </c>
      <c r="N239">
        <f>((T239-J239/2)*M239-L239)/(T239+J239/2)</f>
        <v>0</v>
      </c>
      <c r="O239">
        <f>N239*(DI239+DJ239)/1000.0</f>
        <v>0</v>
      </c>
      <c r="P239">
        <f>(DB239 - IF(AU239&gt;1, L239*CV239*100.0/(AW239*DP239), 0))*(DI239+DJ239)/1000.0</f>
        <v>0</v>
      </c>
      <c r="Q239">
        <f>2.0/((1/S239-1/R239)+SIGN(S239)*SQRT((1/S239-1/R239)*(1/S239-1/R239) + 4*CW239/((CW239+1)*(CW239+1))*(2*1/S239*1/R239-1/R239*1/R239)))</f>
        <v>0</v>
      </c>
      <c r="R239">
        <f>IF(LEFT(CX239,1)&lt;&gt;"0",IF(LEFT(CX239,1)="1",3.0,CY239),$D$5+$E$5*(DP239*DI239/($K$5*1000))+$F$5*(DP239*DI239/($K$5*1000))*MAX(MIN(CV239,$J$5),$I$5)*MAX(MIN(CV239,$J$5),$I$5)+$G$5*MAX(MIN(CV239,$J$5),$I$5)*(DP239*DI239/($K$5*1000))+$H$5*(DP239*DI239/($K$5*1000))*(DP239*DI239/($K$5*1000)))</f>
        <v>0</v>
      </c>
      <c r="S239">
        <f>J239*(1000-(1000*0.61365*exp(17.502*W239/(240.97+W239))/(DI239+DJ239)+DD239)/2)/(1000*0.61365*exp(17.502*W239/(240.97+W239))/(DI239+DJ239)-DD239)</f>
        <v>0</v>
      </c>
      <c r="T239">
        <f>1/((CW239+1)/(Q239/1.6)+1/(R239/1.37)) + CW239/((CW239+1)/(Q239/1.6) + CW239/(R239/1.37))</f>
        <v>0</v>
      </c>
      <c r="U239">
        <f>(CR239*CU239)</f>
        <v>0</v>
      </c>
      <c r="V239">
        <f>(DK239+(U239+2*0.95*5.67E-8*(((DK239+$B$7)+273)^4-(DK239+273)^4)-44100*J239)/(1.84*29.3*R239+8*0.95*5.67E-8*(DK239+273)^3))</f>
        <v>0</v>
      </c>
      <c r="W239">
        <f>($C$7*DL239+$D$7*DM239+$E$7*V239)</f>
        <v>0</v>
      </c>
      <c r="X239">
        <f>0.61365*exp(17.502*W239/(240.97+W239))</f>
        <v>0</v>
      </c>
      <c r="Y239">
        <f>(Z239/AA239*100)</f>
        <v>0</v>
      </c>
      <c r="Z239">
        <f>DD239*(DI239+DJ239)/1000</f>
        <v>0</v>
      </c>
      <c r="AA239">
        <f>0.61365*exp(17.502*DK239/(240.97+DK239))</f>
        <v>0</v>
      </c>
      <c r="AB239">
        <f>(X239-DD239*(DI239+DJ239)/1000)</f>
        <v>0</v>
      </c>
      <c r="AC239">
        <f>(-J239*44100)</f>
        <v>0</v>
      </c>
      <c r="AD239">
        <f>2*29.3*R239*0.92*(DK239-W239)</f>
        <v>0</v>
      </c>
      <c r="AE239">
        <f>2*0.95*5.67E-8*(((DK239+$B$7)+273)^4-(W239+273)^4)</f>
        <v>0</v>
      </c>
      <c r="AF239">
        <f>U239+AE239+AC239+AD239</f>
        <v>0</v>
      </c>
      <c r="AG239">
        <f>DH239*AU239*(DC239-DB239*(1000-AU239*DE239)/(1000-AU239*DD239))/(100*CV239)</f>
        <v>0</v>
      </c>
      <c r="AH239">
        <f>1000*DH239*AU239*(DD239-DE239)/(100*CV239*(1000-AU239*DD239))</f>
        <v>0</v>
      </c>
      <c r="AI239">
        <f>(AJ239 - AK239 - DI239*1E3/(8.314*(DK239+273.15)) * AM239/DH239 * AL239) * DH239/(100*CV239) * (1000 - DE239)/1000</f>
        <v>0</v>
      </c>
      <c r="AJ239">
        <v>506.246800791067</v>
      </c>
      <c r="AK239">
        <v>486.303890909091</v>
      </c>
      <c r="AL239">
        <v>3.32860946068159</v>
      </c>
      <c r="AM239">
        <v>64.3784820055096</v>
      </c>
      <c r="AN239">
        <f>(AP239 - AO239 + DI239*1E3/(8.314*(DK239+273.15)) * AR239/DH239 * AQ239) * DH239/(100*CV239) * 1000/(1000 - AP239)</f>
        <v>0</v>
      </c>
      <c r="AO239">
        <v>24.3437587562085</v>
      </c>
      <c r="AP239">
        <v>25.5742915151515</v>
      </c>
      <c r="AQ239">
        <v>1.62723584621258e-05</v>
      </c>
      <c r="AR239">
        <v>115.893148870308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MAX(0,($B$13+$C$13*DP239)/(1+$D$13*DP239)*DI239/(DK239+273)*$E$13)</f>
        <v>0</v>
      </c>
      <c r="AX239" t="s">
        <v>407</v>
      </c>
      <c r="AY239" t="s">
        <v>407</v>
      </c>
      <c r="AZ239">
        <v>0</v>
      </c>
      <c r="BA239">
        <v>0</v>
      </c>
      <c r="BB239">
        <f>1-AZ239/BA239</f>
        <v>0</v>
      </c>
      <c r="BC239">
        <v>0</v>
      </c>
      <c r="BD239" t="s">
        <v>407</v>
      </c>
      <c r="BE239" t="s">
        <v>407</v>
      </c>
      <c r="BF239">
        <v>0</v>
      </c>
      <c r="BG239">
        <v>0</v>
      </c>
      <c r="BH239">
        <f>1-BF239/BG239</f>
        <v>0</v>
      </c>
      <c r="BI239">
        <v>0.5</v>
      </c>
      <c r="BJ239">
        <f>CS239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407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f>$B$11*DQ239+$C$11*DR239+$F$11*EC239*(1-EF239)</f>
        <v>0</v>
      </c>
      <c r="CS239">
        <f>CR239*CT239</f>
        <v>0</v>
      </c>
      <c r="CT239">
        <f>($B$11*$D$9+$C$11*$D$9+$F$11*((EP239+EH239)/MAX(EP239+EH239+EQ239, 0.1)*$I$9+EQ239/MAX(EP239+EH239+EQ239, 0.1)*$J$9))/($B$11+$C$11+$F$11)</f>
        <v>0</v>
      </c>
      <c r="CU239">
        <f>($B$11*$K$9+$C$11*$K$9+$F$11*((EP239+EH239)/MAX(EP239+EH239+EQ239, 0.1)*$P$9+EQ239/MAX(EP239+EH239+EQ239, 0.1)*$Q$9))/($B$11+$C$11+$F$11)</f>
        <v>0</v>
      </c>
      <c r="CV239">
        <v>2.7</v>
      </c>
      <c r="CW239">
        <v>0.5</v>
      </c>
      <c r="CX239" t="s">
        <v>408</v>
      </c>
      <c r="CY239">
        <v>2</v>
      </c>
      <c r="CZ239" t="b">
        <v>1</v>
      </c>
      <c r="DA239">
        <v>1510792278.81429</v>
      </c>
      <c r="DB239">
        <v>451.089535714286</v>
      </c>
      <c r="DC239">
        <v>476.683642857143</v>
      </c>
      <c r="DD239">
        <v>25.571575</v>
      </c>
      <c r="DE239">
        <v>24.34225</v>
      </c>
      <c r="DF239">
        <v>444.38575</v>
      </c>
      <c r="DG239">
        <v>25.0206</v>
      </c>
      <c r="DH239">
        <v>500.088285714286</v>
      </c>
      <c r="DI239">
        <v>90.7613035714286</v>
      </c>
      <c r="DJ239">
        <v>0.0999896428571429</v>
      </c>
      <c r="DK239">
        <v>27.1272535714286</v>
      </c>
      <c r="DL239">
        <v>27.4884178571429</v>
      </c>
      <c r="DM239">
        <v>999.9</v>
      </c>
      <c r="DN239">
        <v>0</v>
      </c>
      <c r="DO239">
        <v>0</v>
      </c>
      <c r="DP239">
        <v>9998.59142857143</v>
      </c>
      <c r="DQ239">
        <v>0</v>
      </c>
      <c r="DR239">
        <v>7.08936892857143</v>
      </c>
      <c r="DS239">
        <v>-25.5940928571429</v>
      </c>
      <c r="DT239">
        <v>462.927321428571</v>
      </c>
      <c r="DU239">
        <v>488.576714285714</v>
      </c>
      <c r="DV239">
        <v>1.22931821428571</v>
      </c>
      <c r="DW239">
        <v>476.683642857143</v>
      </c>
      <c r="DX239">
        <v>24.34225</v>
      </c>
      <c r="DY239">
        <v>2.32090964285714</v>
      </c>
      <c r="DZ239">
        <v>2.20933571428571</v>
      </c>
      <c r="EA239">
        <v>19.8222678571429</v>
      </c>
      <c r="EB239">
        <v>19.0301607142857</v>
      </c>
      <c r="EC239">
        <v>2000.02535714286</v>
      </c>
      <c r="ED239">
        <v>0.979994</v>
      </c>
      <c r="EE239">
        <v>0.0200058</v>
      </c>
      <c r="EF239">
        <v>0</v>
      </c>
      <c r="EG239">
        <v>2.23459285714286</v>
      </c>
      <c r="EH239">
        <v>0</v>
      </c>
      <c r="EI239">
        <v>4784.48678571429</v>
      </c>
      <c r="EJ239">
        <v>17300.3428571429</v>
      </c>
      <c r="EK239">
        <v>38.9037857142857</v>
      </c>
      <c r="EL239">
        <v>39.2544285714286</v>
      </c>
      <c r="EM239">
        <v>38.6270357142857</v>
      </c>
      <c r="EN239">
        <v>37.83</v>
      </c>
      <c r="EO239">
        <v>38.2854285714286</v>
      </c>
      <c r="EP239">
        <v>1960.01535714286</v>
      </c>
      <c r="EQ239">
        <v>40.01</v>
      </c>
      <c r="ER239">
        <v>0</v>
      </c>
      <c r="ES239">
        <v>1678815890</v>
      </c>
      <c r="ET239">
        <v>0</v>
      </c>
      <c r="EU239">
        <v>2.235856</v>
      </c>
      <c r="EV239">
        <v>0.586315380747139</v>
      </c>
      <c r="EW239">
        <v>-56.1861537490157</v>
      </c>
      <c r="EX239">
        <v>4783.8736</v>
      </c>
      <c r="EY239">
        <v>15</v>
      </c>
      <c r="EZ239">
        <v>0</v>
      </c>
      <c r="FA239" t="s">
        <v>409</v>
      </c>
      <c r="FB239">
        <v>1510781724.6</v>
      </c>
      <c r="FC239">
        <v>1510781718.6</v>
      </c>
      <c r="FD239">
        <v>0</v>
      </c>
      <c r="FE239">
        <v>0.193</v>
      </c>
      <c r="FF239">
        <v>0.167</v>
      </c>
      <c r="FG239">
        <v>6.707</v>
      </c>
      <c r="FH239">
        <v>0.869</v>
      </c>
      <c r="FI239">
        <v>420</v>
      </c>
      <c r="FJ239">
        <v>32</v>
      </c>
      <c r="FK239">
        <v>0.3</v>
      </c>
      <c r="FL239">
        <v>0.13</v>
      </c>
      <c r="FM239">
        <v>1.22847775</v>
      </c>
      <c r="FN239">
        <v>0.012734296435268</v>
      </c>
      <c r="FO239">
        <v>0.00158886356793149</v>
      </c>
      <c r="FP239">
        <v>1</v>
      </c>
      <c r="FQ239">
        <v>1</v>
      </c>
      <c r="FR239">
        <v>1</v>
      </c>
      <c r="FS239" t="s">
        <v>410</v>
      </c>
      <c r="FT239">
        <v>2.97296</v>
      </c>
      <c r="FU239">
        <v>2.7538</v>
      </c>
      <c r="FV239">
        <v>0.0996465</v>
      </c>
      <c r="FW239">
        <v>0.105049</v>
      </c>
      <c r="FX239">
        <v>0.107993</v>
      </c>
      <c r="FY239">
        <v>0.105545</v>
      </c>
      <c r="FZ239">
        <v>35045</v>
      </c>
      <c r="GA239">
        <v>37970.8</v>
      </c>
      <c r="GB239">
        <v>35274.6</v>
      </c>
      <c r="GC239">
        <v>38480.4</v>
      </c>
      <c r="GD239">
        <v>44567.9</v>
      </c>
      <c r="GE239">
        <v>49687.3</v>
      </c>
      <c r="GF239">
        <v>55090.4</v>
      </c>
      <c r="GG239">
        <v>61693.9</v>
      </c>
      <c r="GH239">
        <v>1.98652</v>
      </c>
      <c r="GI239">
        <v>1.8199</v>
      </c>
      <c r="GJ239">
        <v>0.121891</v>
      </c>
      <c r="GK239">
        <v>0</v>
      </c>
      <c r="GL239">
        <v>25.5004</v>
      </c>
      <c r="GM239">
        <v>999.9</v>
      </c>
      <c r="GN239">
        <v>52.863</v>
      </c>
      <c r="GO239">
        <v>32.921</v>
      </c>
      <c r="GP239">
        <v>29.2979</v>
      </c>
      <c r="GQ239">
        <v>55.6857</v>
      </c>
      <c r="GR239">
        <v>49.0024</v>
      </c>
      <c r="GS239">
        <v>1</v>
      </c>
      <c r="GT239">
        <v>-0.0160417</v>
      </c>
      <c r="GU239">
        <v>-0.0577614</v>
      </c>
      <c r="GV239">
        <v>20.1151</v>
      </c>
      <c r="GW239">
        <v>5.19767</v>
      </c>
      <c r="GX239">
        <v>12.004</v>
      </c>
      <c r="GY239">
        <v>4.97515</v>
      </c>
      <c r="GZ239">
        <v>3.2932</v>
      </c>
      <c r="HA239">
        <v>9999</v>
      </c>
      <c r="HB239">
        <v>9999</v>
      </c>
      <c r="HC239">
        <v>9999</v>
      </c>
      <c r="HD239">
        <v>999.9</v>
      </c>
      <c r="HE239">
        <v>1.8634</v>
      </c>
      <c r="HF239">
        <v>1.86829</v>
      </c>
      <c r="HG239">
        <v>1.86803</v>
      </c>
      <c r="HH239">
        <v>1.86919</v>
      </c>
      <c r="HI239">
        <v>1.86996</v>
      </c>
      <c r="HJ239">
        <v>1.86602</v>
      </c>
      <c r="HK239">
        <v>1.86708</v>
      </c>
      <c r="HL239">
        <v>1.86844</v>
      </c>
      <c r="HM239">
        <v>5</v>
      </c>
      <c r="HN239">
        <v>0</v>
      </c>
      <c r="HO239">
        <v>0</v>
      </c>
      <c r="HP239">
        <v>0</v>
      </c>
      <c r="HQ239" t="s">
        <v>411</v>
      </c>
      <c r="HR239" t="s">
        <v>412</v>
      </c>
      <c r="HS239" t="s">
        <v>413</v>
      </c>
      <c r="HT239" t="s">
        <v>413</v>
      </c>
      <c r="HU239" t="s">
        <v>413</v>
      </c>
      <c r="HV239" t="s">
        <v>413</v>
      </c>
      <c r="HW239">
        <v>0</v>
      </c>
      <c r="HX239">
        <v>100</v>
      </c>
      <c r="HY239">
        <v>100</v>
      </c>
      <c r="HZ239">
        <v>6.855</v>
      </c>
      <c r="IA239">
        <v>0.5512</v>
      </c>
      <c r="IB239">
        <v>4.00718980108695</v>
      </c>
      <c r="IC239">
        <v>0.0057595372652325</v>
      </c>
      <c r="ID239">
        <v>9.86007892650461e-07</v>
      </c>
      <c r="IE239">
        <v>-6.54605500343952e-10</v>
      </c>
      <c r="IF239">
        <v>-0.00447537401453317</v>
      </c>
      <c r="IG239">
        <v>-0.0225030831772305</v>
      </c>
      <c r="IH239">
        <v>0.00251729176796863</v>
      </c>
      <c r="II239">
        <v>-2.92013266862578e-05</v>
      </c>
      <c r="IJ239">
        <v>-3</v>
      </c>
      <c r="IK239">
        <v>1614</v>
      </c>
      <c r="IL239">
        <v>1</v>
      </c>
      <c r="IM239">
        <v>27</v>
      </c>
      <c r="IN239">
        <v>176</v>
      </c>
      <c r="IO239">
        <v>176.1</v>
      </c>
      <c r="IP239">
        <v>1.22314</v>
      </c>
      <c r="IQ239">
        <v>2.63306</v>
      </c>
      <c r="IR239">
        <v>1.54785</v>
      </c>
      <c r="IS239">
        <v>2.30103</v>
      </c>
      <c r="IT239">
        <v>1.34644</v>
      </c>
      <c r="IU239">
        <v>2.4585</v>
      </c>
      <c r="IV239">
        <v>38.062</v>
      </c>
      <c r="IW239">
        <v>24.14</v>
      </c>
      <c r="IX239">
        <v>18</v>
      </c>
      <c r="IY239">
        <v>505.6</v>
      </c>
      <c r="IZ239">
        <v>399.69</v>
      </c>
      <c r="JA239">
        <v>25.3466</v>
      </c>
      <c r="JB239">
        <v>27.0635</v>
      </c>
      <c r="JC239">
        <v>29.9998</v>
      </c>
      <c r="JD239">
        <v>27.0942</v>
      </c>
      <c r="JE239">
        <v>27.0452</v>
      </c>
      <c r="JF239">
        <v>24.6242</v>
      </c>
      <c r="JG239">
        <v>25.8407</v>
      </c>
      <c r="JH239">
        <v>100</v>
      </c>
      <c r="JI239">
        <v>25.3513</v>
      </c>
      <c r="JJ239">
        <v>527.433</v>
      </c>
      <c r="JK239">
        <v>24.3677</v>
      </c>
      <c r="JL239">
        <v>102.23</v>
      </c>
      <c r="JM239">
        <v>102.708</v>
      </c>
    </row>
    <row r="240" spans="1:273">
      <c r="A240">
        <v>224</v>
      </c>
      <c r="B240">
        <v>1510792291.6</v>
      </c>
      <c r="C240">
        <v>3571</v>
      </c>
      <c r="D240" t="s">
        <v>860</v>
      </c>
      <c r="E240" t="s">
        <v>861</v>
      </c>
      <c r="F240">
        <v>5</v>
      </c>
      <c r="G240" t="s">
        <v>799</v>
      </c>
      <c r="H240" t="s">
        <v>406</v>
      </c>
      <c r="I240">
        <v>1510792284.1</v>
      </c>
      <c r="J240">
        <f>(K240)/1000</f>
        <v>0</v>
      </c>
      <c r="K240">
        <f>IF(CZ240, AN240, AH240)</f>
        <v>0</v>
      </c>
      <c r="L240">
        <f>IF(CZ240, AI240, AG240)</f>
        <v>0</v>
      </c>
      <c r="M240">
        <f>DB240 - IF(AU240&gt;1, L240*CV240*100.0/(AW240*DP240), 0)</f>
        <v>0</v>
      </c>
      <c r="N240">
        <f>((T240-J240/2)*M240-L240)/(T240+J240/2)</f>
        <v>0</v>
      </c>
      <c r="O240">
        <f>N240*(DI240+DJ240)/1000.0</f>
        <v>0</v>
      </c>
      <c r="P240">
        <f>(DB240 - IF(AU240&gt;1, L240*CV240*100.0/(AW240*DP240), 0))*(DI240+DJ240)/1000.0</f>
        <v>0</v>
      </c>
      <c r="Q240">
        <f>2.0/((1/S240-1/R240)+SIGN(S240)*SQRT((1/S240-1/R240)*(1/S240-1/R240) + 4*CW240/((CW240+1)*(CW240+1))*(2*1/S240*1/R240-1/R240*1/R240)))</f>
        <v>0</v>
      </c>
      <c r="R240">
        <f>IF(LEFT(CX240,1)&lt;&gt;"0",IF(LEFT(CX240,1)="1",3.0,CY240),$D$5+$E$5*(DP240*DI240/($K$5*1000))+$F$5*(DP240*DI240/($K$5*1000))*MAX(MIN(CV240,$J$5),$I$5)*MAX(MIN(CV240,$J$5),$I$5)+$G$5*MAX(MIN(CV240,$J$5),$I$5)*(DP240*DI240/($K$5*1000))+$H$5*(DP240*DI240/($K$5*1000))*(DP240*DI240/($K$5*1000)))</f>
        <v>0</v>
      </c>
      <c r="S240">
        <f>J240*(1000-(1000*0.61365*exp(17.502*W240/(240.97+W240))/(DI240+DJ240)+DD240)/2)/(1000*0.61365*exp(17.502*W240/(240.97+W240))/(DI240+DJ240)-DD240)</f>
        <v>0</v>
      </c>
      <c r="T240">
        <f>1/((CW240+1)/(Q240/1.6)+1/(R240/1.37)) + CW240/((CW240+1)/(Q240/1.6) + CW240/(R240/1.37))</f>
        <v>0</v>
      </c>
      <c r="U240">
        <f>(CR240*CU240)</f>
        <v>0</v>
      </c>
      <c r="V240">
        <f>(DK240+(U240+2*0.95*5.67E-8*(((DK240+$B$7)+273)^4-(DK240+273)^4)-44100*J240)/(1.84*29.3*R240+8*0.95*5.67E-8*(DK240+273)^3))</f>
        <v>0</v>
      </c>
      <c r="W240">
        <f>($C$7*DL240+$D$7*DM240+$E$7*V240)</f>
        <v>0</v>
      </c>
      <c r="X240">
        <f>0.61365*exp(17.502*W240/(240.97+W240))</f>
        <v>0</v>
      </c>
      <c r="Y240">
        <f>(Z240/AA240*100)</f>
        <v>0</v>
      </c>
      <c r="Z240">
        <f>DD240*(DI240+DJ240)/1000</f>
        <v>0</v>
      </c>
      <c r="AA240">
        <f>0.61365*exp(17.502*DK240/(240.97+DK240))</f>
        <v>0</v>
      </c>
      <c r="AB240">
        <f>(X240-DD240*(DI240+DJ240)/1000)</f>
        <v>0</v>
      </c>
      <c r="AC240">
        <f>(-J240*44100)</f>
        <v>0</v>
      </c>
      <c r="AD240">
        <f>2*29.3*R240*0.92*(DK240-W240)</f>
        <v>0</v>
      </c>
      <c r="AE240">
        <f>2*0.95*5.67E-8*(((DK240+$B$7)+273)^4-(W240+273)^4)</f>
        <v>0</v>
      </c>
      <c r="AF240">
        <f>U240+AE240+AC240+AD240</f>
        <v>0</v>
      </c>
      <c r="AG240">
        <f>DH240*AU240*(DC240-DB240*(1000-AU240*DE240)/(1000-AU240*DD240))/(100*CV240)</f>
        <v>0</v>
      </c>
      <c r="AH240">
        <f>1000*DH240*AU240*(DD240-DE240)/(100*CV240*(1000-AU240*DD240))</f>
        <v>0</v>
      </c>
      <c r="AI240">
        <f>(AJ240 - AK240 - DI240*1E3/(8.314*(DK240+273.15)) * AM240/DH240 * AL240) * DH240/(100*CV240) * (1000 - DE240)/1000</f>
        <v>0</v>
      </c>
      <c r="AJ240">
        <v>522.969002233619</v>
      </c>
      <c r="AK240">
        <v>502.860157575758</v>
      </c>
      <c r="AL240">
        <v>3.31075109675031</v>
      </c>
      <c r="AM240">
        <v>64.3784820055096</v>
      </c>
      <c r="AN240">
        <f>(AP240 - AO240 + DI240*1E3/(8.314*(DK240+273.15)) * AR240/DH240 * AQ240) * DH240/(100*CV240) * 1000/(1000 - AP240)</f>
        <v>0</v>
      </c>
      <c r="AO240">
        <v>24.3419738988973</v>
      </c>
      <c r="AP240">
        <v>25.57708</v>
      </c>
      <c r="AQ240">
        <v>-3.74487107989592e-06</v>
      </c>
      <c r="AR240">
        <v>115.893148870308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MAX(0,($B$13+$C$13*DP240)/(1+$D$13*DP240)*DI240/(DK240+273)*$E$13)</f>
        <v>0</v>
      </c>
      <c r="AX240" t="s">
        <v>407</v>
      </c>
      <c r="AY240" t="s">
        <v>407</v>
      </c>
      <c r="AZ240">
        <v>0</v>
      </c>
      <c r="BA240">
        <v>0</v>
      </c>
      <c r="BB240">
        <f>1-AZ240/BA240</f>
        <v>0</v>
      </c>
      <c r="BC240">
        <v>0</v>
      </c>
      <c r="BD240" t="s">
        <v>407</v>
      </c>
      <c r="BE240" t="s">
        <v>407</v>
      </c>
      <c r="BF240">
        <v>0</v>
      </c>
      <c r="BG240">
        <v>0</v>
      </c>
      <c r="BH240">
        <f>1-BF240/BG240</f>
        <v>0</v>
      </c>
      <c r="BI240">
        <v>0.5</v>
      </c>
      <c r="BJ240">
        <f>CS240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407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f>$B$11*DQ240+$C$11*DR240+$F$11*EC240*(1-EF240)</f>
        <v>0</v>
      </c>
      <c r="CS240">
        <f>CR240*CT240</f>
        <v>0</v>
      </c>
      <c r="CT240">
        <f>($B$11*$D$9+$C$11*$D$9+$F$11*((EP240+EH240)/MAX(EP240+EH240+EQ240, 0.1)*$I$9+EQ240/MAX(EP240+EH240+EQ240, 0.1)*$J$9))/($B$11+$C$11+$F$11)</f>
        <v>0</v>
      </c>
      <c r="CU240">
        <f>($B$11*$K$9+$C$11*$K$9+$F$11*((EP240+EH240)/MAX(EP240+EH240+EQ240, 0.1)*$P$9+EQ240/MAX(EP240+EH240+EQ240, 0.1)*$Q$9))/($B$11+$C$11+$F$11)</f>
        <v>0</v>
      </c>
      <c r="CV240">
        <v>2.7</v>
      </c>
      <c r="CW240">
        <v>0.5</v>
      </c>
      <c r="CX240" t="s">
        <v>408</v>
      </c>
      <c r="CY240">
        <v>2</v>
      </c>
      <c r="CZ240" t="b">
        <v>1</v>
      </c>
      <c r="DA240">
        <v>1510792284.1</v>
      </c>
      <c r="DB240">
        <v>467.491148148148</v>
      </c>
      <c r="DC240">
        <v>494.34537037037</v>
      </c>
      <c r="DD240">
        <v>25.5741222222222</v>
      </c>
      <c r="DE240">
        <v>24.3430592592593</v>
      </c>
      <c r="DF240">
        <v>460.685296296296</v>
      </c>
      <c r="DG240">
        <v>25.0230296296296</v>
      </c>
      <c r="DH240">
        <v>500.072481481481</v>
      </c>
      <c r="DI240">
        <v>90.7603851851852</v>
      </c>
      <c r="DJ240">
        <v>0.0999554666666667</v>
      </c>
      <c r="DK240">
        <v>27.1288925925926</v>
      </c>
      <c r="DL240">
        <v>27.4894296296296</v>
      </c>
      <c r="DM240">
        <v>999.9</v>
      </c>
      <c r="DN240">
        <v>0</v>
      </c>
      <c r="DO240">
        <v>0</v>
      </c>
      <c r="DP240">
        <v>10000.3981481481</v>
      </c>
      <c r="DQ240">
        <v>0</v>
      </c>
      <c r="DR240">
        <v>7.23885037037037</v>
      </c>
      <c r="DS240">
        <v>-26.8542888888889</v>
      </c>
      <c r="DT240">
        <v>479.760592592593</v>
      </c>
      <c r="DU240">
        <v>506.679444444444</v>
      </c>
      <c r="DV240">
        <v>1.23106</v>
      </c>
      <c r="DW240">
        <v>494.34537037037</v>
      </c>
      <c r="DX240">
        <v>24.3430592592593</v>
      </c>
      <c r="DY240">
        <v>2.32111777777778</v>
      </c>
      <c r="DZ240">
        <v>2.2093862962963</v>
      </c>
      <c r="EA240">
        <v>19.8237111111111</v>
      </c>
      <c r="EB240">
        <v>19.0305296296296</v>
      </c>
      <c r="EC240">
        <v>2000.03592592593</v>
      </c>
      <c r="ED240">
        <v>0.979994</v>
      </c>
      <c r="EE240">
        <v>0.0200058</v>
      </c>
      <c r="EF240">
        <v>0</v>
      </c>
      <c r="EG240">
        <v>2.30358518518519</v>
      </c>
      <c r="EH240">
        <v>0</v>
      </c>
      <c r="EI240">
        <v>4779.76481481481</v>
      </c>
      <c r="EJ240">
        <v>17300.4333333333</v>
      </c>
      <c r="EK240">
        <v>38.8818888888889</v>
      </c>
      <c r="EL240">
        <v>39.229</v>
      </c>
      <c r="EM240">
        <v>38.5923333333333</v>
      </c>
      <c r="EN240">
        <v>37.812</v>
      </c>
      <c r="EO240">
        <v>38.2637777777778</v>
      </c>
      <c r="EP240">
        <v>1960.02592592593</v>
      </c>
      <c r="EQ240">
        <v>40.01</v>
      </c>
      <c r="ER240">
        <v>0</v>
      </c>
      <c r="ES240">
        <v>1678815894.8</v>
      </c>
      <c r="ET240">
        <v>0</v>
      </c>
      <c r="EU240">
        <v>2.2801</v>
      </c>
      <c r="EV240">
        <v>-0.302576924160744</v>
      </c>
      <c r="EW240">
        <v>-52.1984616157318</v>
      </c>
      <c r="EX240">
        <v>4779.604</v>
      </c>
      <c r="EY240">
        <v>15</v>
      </c>
      <c r="EZ240">
        <v>0</v>
      </c>
      <c r="FA240" t="s">
        <v>409</v>
      </c>
      <c r="FB240">
        <v>1510781724.6</v>
      </c>
      <c r="FC240">
        <v>1510781718.6</v>
      </c>
      <c r="FD240">
        <v>0</v>
      </c>
      <c r="FE240">
        <v>0.193</v>
      </c>
      <c r="FF240">
        <v>0.167</v>
      </c>
      <c r="FG240">
        <v>6.707</v>
      </c>
      <c r="FH240">
        <v>0.869</v>
      </c>
      <c r="FI240">
        <v>420</v>
      </c>
      <c r="FJ240">
        <v>32</v>
      </c>
      <c r="FK240">
        <v>0.3</v>
      </c>
      <c r="FL240">
        <v>0.13</v>
      </c>
      <c r="FM240">
        <v>1.23005025</v>
      </c>
      <c r="FN240">
        <v>0.0166463414634107</v>
      </c>
      <c r="FO240">
        <v>0.0020770874891299</v>
      </c>
      <c r="FP240">
        <v>1</v>
      </c>
      <c r="FQ240">
        <v>1</v>
      </c>
      <c r="FR240">
        <v>1</v>
      </c>
      <c r="FS240" t="s">
        <v>410</v>
      </c>
      <c r="FT240">
        <v>2.97302</v>
      </c>
      <c r="FU240">
        <v>2.75397</v>
      </c>
      <c r="FV240">
        <v>0.102165</v>
      </c>
      <c r="FW240">
        <v>0.107604</v>
      </c>
      <c r="FX240">
        <v>0.108</v>
      </c>
      <c r="FY240">
        <v>0.105538</v>
      </c>
      <c r="FZ240">
        <v>34947.2</v>
      </c>
      <c r="GA240">
        <v>37863</v>
      </c>
      <c r="GB240">
        <v>35274.9</v>
      </c>
      <c r="GC240">
        <v>38480.9</v>
      </c>
      <c r="GD240">
        <v>44568</v>
      </c>
      <c r="GE240">
        <v>49688.1</v>
      </c>
      <c r="GF240">
        <v>55090.9</v>
      </c>
      <c r="GG240">
        <v>61694.3</v>
      </c>
      <c r="GH240">
        <v>1.98645</v>
      </c>
      <c r="GI240">
        <v>1.81988</v>
      </c>
      <c r="GJ240">
        <v>0.121463</v>
      </c>
      <c r="GK240">
        <v>0</v>
      </c>
      <c r="GL240">
        <v>25.5003</v>
      </c>
      <c r="GM240">
        <v>999.9</v>
      </c>
      <c r="GN240">
        <v>52.863</v>
      </c>
      <c r="GO240">
        <v>32.901</v>
      </c>
      <c r="GP240">
        <v>29.2633</v>
      </c>
      <c r="GQ240">
        <v>55.7857</v>
      </c>
      <c r="GR240">
        <v>49.1466</v>
      </c>
      <c r="GS240">
        <v>1</v>
      </c>
      <c r="GT240">
        <v>-0.01656</v>
      </c>
      <c r="GU240">
        <v>-0.0492947</v>
      </c>
      <c r="GV240">
        <v>20.1149</v>
      </c>
      <c r="GW240">
        <v>5.19752</v>
      </c>
      <c r="GX240">
        <v>12.004</v>
      </c>
      <c r="GY240">
        <v>4.9751</v>
      </c>
      <c r="GZ240">
        <v>3.29318</v>
      </c>
      <c r="HA240">
        <v>9999</v>
      </c>
      <c r="HB240">
        <v>9999</v>
      </c>
      <c r="HC240">
        <v>9999</v>
      </c>
      <c r="HD240">
        <v>999.9</v>
      </c>
      <c r="HE240">
        <v>1.8634</v>
      </c>
      <c r="HF240">
        <v>1.86829</v>
      </c>
      <c r="HG240">
        <v>1.86805</v>
      </c>
      <c r="HH240">
        <v>1.86919</v>
      </c>
      <c r="HI240">
        <v>1.86996</v>
      </c>
      <c r="HJ240">
        <v>1.86601</v>
      </c>
      <c r="HK240">
        <v>1.86709</v>
      </c>
      <c r="HL240">
        <v>1.86844</v>
      </c>
      <c r="HM240">
        <v>5</v>
      </c>
      <c r="HN240">
        <v>0</v>
      </c>
      <c r="HO240">
        <v>0</v>
      </c>
      <c r="HP240">
        <v>0</v>
      </c>
      <c r="HQ240" t="s">
        <v>411</v>
      </c>
      <c r="HR240" t="s">
        <v>412</v>
      </c>
      <c r="HS240" t="s">
        <v>413</v>
      </c>
      <c r="HT240" t="s">
        <v>413</v>
      </c>
      <c r="HU240" t="s">
        <v>413</v>
      </c>
      <c r="HV240" t="s">
        <v>413</v>
      </c>
      <c r="HW240">
        <v>0</v>
      </c>
      <c r="HX240">
        <v>100</v>
      </c>
      <c r="HY240">
        <v>100</v>
      </c>
      <c r="HZ240">
        <v>6.956</v>
      </c>
      <c r="IA240">
        <v>0.5513</v>
      </c>
      <c r="IB240">
        <v>4.00718980108695</v>
      </c>
      <c r="IC240">
        <v>0.0057595372652325</v>
      </c>
      <c r="ID240">
        <v>9.86007892650461e-07</v>
      </c>
      <c r="IE240">
        <v>-6.54605500343952e-10</v>
      </c>
      <c r="IF240">
        <v>-0.00447537401453317</v>
      </c>
      <c r="IG240">
        <v>-0.0225030831772305</v>
      </c>
      <c r="IH240">
        <v>0.00251729176796863</v>
      </c>
      <c r="II240">
        <v>-2.92013266862578e-05</v>
      </c>
      <c r="IJ240">
        <v>-3</v>
      </c>
      <c r="IK240">
        <v>1614</v>
      </c>
      <c r="IL240">
        <v>1</v>
      </c>
      <c r="IM240">
        <v>27</v>
      </c>
      <c r="IN240">
        <v>176.1</v>
      </c>
      <c r="IO240">
        <v>176.2</v>
      </c>
      <c r="IP240">
        <v>1.25488</v>
      </c>
      <c r="IQ240">
        <v>2.64038</v>
      </c>
      <c r="IR240">
        <v>1.54785</v>
      </c>
      <c r="IS240">
        <v>2.30225</v>
      </c>
      <c r="IT240">
        <v>1.34644</v>
      </c>
      <c r="IU240">
        <v>2.44019</v>
      </c>
      <c r="IV240">
        <v>38.062</v>
      </c>
      <c r="IW240">
        <v>24.1313</v>
      </c>
      <c r="IX240">
        <v>18</v>
      </c>
      <c r="IY240">
        <v>505.519</v>
      </c>
      <c r="IZ240">
        <v>399.652</v>
      </c>
      <c r="JA240">
        <v>25.3536</v>
      </c>
      <c r="JB240">
        <v>27.0589</v>
      </c>
      <c r="JC240">
        <v>29.9998</v>
      </c>
      <c r="JD240">
        <v>27.0908</v>
      </c>
      <c r="JE240">
        <v>27.0417</v>
      </c>
      <c r="JF240">
        <v>25.2436</v>
      </c>
      <c r="JG240">
        <v>25.8407</v>
      </c>
      <c r="JH240">
        <v>100</v>
      </c>
      <c r="JI240">
        <v>25.357</v>
      </c>
      <c r="JJ240">
        <v>540.891</v>
      </c>
      <c r="JK240">
        <v>24.3677</v>
      </c>
      <c r="JL240">
        <v>102.231</v>
      </c>
      <c r="JM240">
        <v>102.709</v>
      </c>
    </row>
    <row r="241" spans="1:273">
      <c r="A241">
        <v>225</v>
      </c>
      <c r="B241">
        <v>1510792296.6</v>
      </c>
      <c r="C241">
        <v>3576</v>
      </c>
      <c r="D241" t="s">
        <v>862</v>
      </c>
      <c r="E241" t="s">
        <v>863</v>
      </c>
      <c r="F241">
        <v>5</v>
      </c>
      <c r="G241" t="s">
        <v>799</v>
      </c>
      <c r="H241" t="s">
        <v>406</v>
      </c>
      <c r="I241">
        <v>1510792288.81429</v>
      </c>
      <c r="J241">
        <f>(K241)/1000</f>
        <v>0</v>
      </c>
      <c r="K241">
        <f>IF(CZ241, AN241, AH241)</f>
        <v>0</v>
      </c>
      <c r="L241">
        <f>IF(CZ241, AI241, AG241)</f>
        <v>0</v>
      </c>
      <c r="M241">
        <f>DB241 - IF(AU241&gt;1, L241*CV241*100.0/(AW241*DP241), 0)</f>
        <v>0</v>
      </c>
      <c r="N241">
        <f>((T241-J241/2)*M241-L241)/(T241+J241/2)</f>
        <v>0</v>
      </c>
      <c r="O241">
        <f>N241*(DI241+DJ241)/1000.0</f>
        <v>0</v>
      </c>
      <c r="P241">
        <f>(DB241 - IF(AU241&gt;1, L241*CV241*100.0/(AW241*DP241), 0))*(DI241+DJ241)/1000.0</f>
        <v>0</v>
      </c>
      <c r="Q241">
        <f>2.0/((1/S241-1/R241)+SIGN(S241)*SQRT((1/S241-1/R241)*(1/S241-1/R241) + 4*CW241/((CW241+1)*(CW241+1))*(2*1/S241*1/R241-1/R241*1/R241)))</f>
        <v>0</v>
      </c>
      <c r="R241">
        <f>IF(LEFT(CX241,1)&lt;&gt;"0",IF(LEFT(CX241,1)="1",3.0,CY241),$D$5+$E$5*(DP241*DI241/($K$5*1000))+$F$5*(DP241*DI241/($K$5*1000))*MAX(MIN(CV241,$J$5),$I$5)*MAX(MIN(CV241,$J$5),$I$5)+$G$5*MAX(MIN(CV241,$J$5),$I$5)*(DP241*DI241/($K$5*1000))+$H$5*(DP241*DI241/($K$5*1000))*(DP241*DI241/($K$5*1000)))</f>
        <v>0</v>
      </c>
      <c r="S241">
        <f>J241*(1000-(1000*0.61365*exp(17.502*W241/(240.97+W241))/(DI241+DJ241)+DD241)/2)/(1000*0.61365*exp(17.502*W241/(240.97+W241))/(DI241+DJ241)-DD241)</f>
        <v>0</v>
      </c>
      <c r="T241">
        <f>1/((CW241+1)/(Q241/1.6)+1/(R241/1.37)) + CW241/((CW241+1)/(Q241/1.6) + CW241/(R241/1.37))</f>
        <v>0</v>
      </c>
      <c r="U241">
        <f>(CR241*CU241)</f>
        <v>0</v>
      </c>
      <c r="V241">
        <f>(DK241+(U241+2*0.95*5.67E-8*(((DK241+$B$7)+273)^4-(DK241+273)^4)-44100*J241)/(1.84*29.3*R241+8*0.95*5.67E-8*(DK241+273)^3))</f>
        <v>0</v>
      </c>
      <c r="W241">
        <f>($C$7*DL241+$D$7*DM241+$E$7*V241)</f>
        <v>0</v>
      </c>
      <c r="X241">
        <f>0.61365*exp(17.502*W241/(240.97+W241))</f>
        <v>0</v>
      </c>
      <c r="Y241">
        <f>(Z241/AA241*100)</f>
        <v>0</v>
      </c>
      <c r="Z241">
        <f>DD241*(DI241+DJ241)/1000</f>
        <v>0</v>
      </c>
      <c r="AA241">
        <f>0.61365*exp(17.502*DK241/(240.97+DK241))</f>
        <v>0</v>
      </c>
      <c r="AB241">
        <f>(X241-DD241*(DI241+DJ241)/1000)</f>
        <v>0</v>
      </c>
      <c r="AC241">
        <f>(-J241*44100)</f>
        <v>0</v>
      </c>
      <c r="AD241">
        <f>2*29.3*R241*0.92*(DK241-W241)</f>
        <v>0</v>
      </c>
      <c r="AE241">
        <f>2*0.95*5.67E-8*(((DK241+$B$7)+273)^4-(W241+273)^4)</f>
        <v>0</v>
      </c>
      <c r="AF241">
        <f>U241+AE241+AC241+AD241</f>
        <v>0</v>
      </c>
      <c r="AG241">
        <f>DH241*AU241*(DC241-DB241*(1000-AU241*DE241)/(1000-AU241*DD241))/(100*CV241)</f>
        <v>0</v>
      </c>
      <c r="AH241">
        <f>1000*DH241*AU241*(DD241-DE241)/(100*CV241*(1000-AU241*DD241))</f>
        <v>0</v>
      </c>
      <c r="AI241">
        <f>(AJ241 - AK241 - DI241*1E3/(8.314*(DK241+273.15)) * AM241/DH241 * AL241) * DH241/(100*CV241) * (1000 - DE241)/1000</f>
        <v>0</v>
      </c>
      <c r="AJ241">
        <v>540.689740310975</v>
      </c>
      <c r="AK241">
        <v>519.877521212121</v>
      </c>
      <c r="AL241">
        <v>3.41478408855116</v>
      </c>
      <c r="AM241">
        <v>64.3784820055096</v>
      </c>
      <c r="AN241">
        <f>(AP241 - AO241 + DI241*1E3/(8.314*(DK241+273.15)) * AR241/DH241 * AQ241) * DH241/(100*CV241) * 1000/(1000 - AP241)</f>
        <v>0</v>
      </c>
      <c r="AO241">
        <v>24.3402084983715</v>
      </c>
      <c r="AP241">
        <v>25.5789551515151</v>
      </c>
      <c r="AQ241">
        <v>5.02410393651799e-06</v>
      </c>
      <c r="AR241">
        <v>115.893148870308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MAX(0,($B$13+$C$13*DP241)/(1+$D$13*DP241)*DI241/(DK241+273)*$E$13)</f>
        <v>0</v>
      </c>
      <c r="AX241" t="s">
        <v>407</v>
      </c>
      <c r="AY241" t="s">
        <v>407</v>
      </c>
      <c r="AZ241">
        <v>0</v>
      </c>
      <c r="BA241">
        <v>0</v>
      </c>
      <c r="BB241">
        <f>1-AZ241/BA241</f>
        <v>0</v>
      </c>
      <c r="BC241">
        <v>0</v>
      </c>
      <c r="BD241" t="s">
        <v>407</v>
      </c>
      <c r="BE241" t="s">
        <v>407</v>
      </c>
      <c r="BF241">
        <v>0</v>
      </c>
      <c r="BG241">
        <v>0</v>
      </c>
      <c r="BH241">
        <f>1-BF241/BG241</f>
        <v>0</v>
      </c>
      <c r="BI241">
        <v>0.5</v>
      </c>
      <c r="BJ241">
        <f>CS241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407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f>$B$11*DQ241+$C$11*DR241+$F$11*EC241*(1-EF241)</f>
        <v>0</v>
      </c>
      <c r="CS241">
        <f>CR241*CT241</f>
        <v>0</v>
      </c>
      <c r="CT241">
        <f>($B$11*$D$9+$C$11*$D$9+$F$11*((EP241+EH241)/MAX(EP241+EH241+EQ241, 0.1)*$I$9+EQ241/MAX(EP241+EH241+EQ241, 0.1)*$J$9))/($B$11+$C$11+$F$11)</f>
        <v>0</v>
      </c>
      <c r="CU241">
        <f>($B$11*$K$9+$C$11*$K$9+$F$11*((EP241+EH241)/MAX(EP241+EH241+EQ241, 0.1)*$P$9+EQ241/MAX(EP241+EH241+EQ241, 0.1)*$Q$9))/($B$11+$C$11+$F$11)</f>
        <v>0</v>
      </c>
      <c r="CV241">
        <v>2.7</v>
      </c>
      <c r="CW241">
        <v>0.5</v>
      </c>
      <c r="CX241" t="s">
        <v>408</v>
      </c>
      <c r="CY241">
        <v>2</v>
      </c>
      <c r="CZ241" t="b">
        <v>1</v>
      </c>
      <c r="DA241">
        <v>1510792288.81429</v>
      </c>
      <c r="DB241">
        <v>482.688714285714</v>
      </c>
      <c r="DC241">
        <v>510.221964285714</v>
      </c>
      <c r="DD241">
        <v>25.5760571428571</v>
      </c>
      <c r="DE241">
        <v>24.3424678571429</v>
      </c>
      <c r="DF241">
        <v>475.7885</v>
      </c>
      <c r="DG241">
        <v>25.024875</v>
      </c>
      <c r="DH241">
        <v>500.077035714286</v>
      </c>
      <c r="DI241">
        <v>90.7601178571429</v>
      </c>
      <c r="DJ241">
        <v>0.0999648</v>
      </c>
      <c r="DK241">
        <v>27.1304857142857</v>
      </c>
      <c r="DL241">
        <v>27.4887642857143</v>
      </c>
      <c r="DM241">
        <v>999.9</v>
      </c>
      <c r="DN241">
        <v>0</v>
      </c>
      <c r="DO241">
        <v>0</v>
      </c>
      <c r="DP241">
        <v>9997.9075</v>
      </c>
      <c r="DQ241">
        <v>0</v>
      </c>
      <c r="DR241">
        <v>7.67671642857143</v>
      </c>
      <c r="DS241">
        <v>-27.5331714285714</v>
      </c>
      <c r="DT241">
        <v>495.358142857143</v>
      </c>
      <c r="DU241">
        <v>522.951785714286</v>
      </c>
      <c r="DV241">
        <v>1.23359142857143</v>
      </c>
      <c r="DW241">
        <v>510.221964285714</v>
      </c>
      <c r="DX241">
        <v>24.3424678571429</v>
      </c>
      <c r="DY241">
        <v>2.32128678571429</v>
      </c>
      <c r="DZ241">
        <v>2.20932607142857</v>
      </c>
      <c r="EA241">
        <v>19.8248821428571</v>
      </c>
      <c r="EB241">
        <v>19.0300928571429</v>
      </c>
      <c r="EC241">
        <v>2000.03678571429</v>
      </c>
      <c r="ED241">
        <v>0.979994321428572</v>
      </c>
      <c r="EE241">
        <v>0.0200054964285714</v>
      </c>
      <c r="EF241">
        <v>0</v>
      </c>
      <c r="EG241">
        <v>2.25500357142857</v>
      </c>
      <c r="EH241">
        <v>0</v>
      </c>
      <c r="EI241">
        <v>4775.53392857143</v>
      </c>
      <c r="EJ241">
        <v>17300.4428571429</v>
      </c>
      <c r="EK241">
        <v>38.85925</v>
      </c>
      <c r="EL241">
        <v>39.2095</v>
      </c>
      <c r="EM241">
        <v>38.57325</v>
      </c>
      <c r="EN241">
        <v>37.8031428571429</v>
      </c>
      <c r="EO241">
        <v>38.24775</v>
      </c>
      <c r="EP241">
        <v>1960.0275</v>
      </c>
      <c r="EQ241">
        <v>40.0092857142857</v>
      </c>
      <c r="ER241">
        <v>0</v>
      </c>
      <c r="ES241">
        <v>1678815899.6</v>
      </c>
      <c r="ET241">
        <v>0</v>
      </c>
      <c r="EU241">
        <v>2.230564</v>
      </c>
      <c r="EV241">
        <v>-0.382584613207629</v>
      </c>
      <c r="EW241">
        <v>-53.008461622369</v>
      </c>
      <c r="EX241">
        <v>4775.2872</v>
      </c>
      <c r="EY241">
        <v>15</v>
      </c>
      <c r="EZ241">
        <v>0</v>
      </c>
      <c r="FA241" t="s">
        <v>409</v>
      </c>
      <c r="FB241">
        <v>1510781724.6</v>
      </c>
      <c r="FC241">
        <v>1510781718.6</v>
      </c>
      <c r="FD241">
        <v>0</v>
      </c>
      <c r="FE241">
        <v>0.193</v>
      </c>
      <c r="FF241">
        <v>0.167</v>
      </c>
      <c r="FG241">
        <v>6.707</v>
      </c>
      <c r="FH241">
        <v>0.869</v>
      </c>
      <c r="FI241">
        <v>420</v>
      </c>
      <c r="FJ241">
        <v>32</v>
      </c>
      <c r="FK241">
        <v>0.3</v>
      </c>
      <c r="FL241">
        <v>0.13</v>
      </c>
      <c r="FM241">
        <v>1.2325765</v>
      </c>
      <c r="FN241">
        <v>0.0343458911819874</v>
      </c>
      <c r="FO241">
        <v>0.00354668686946</v>
      </c>
      <c r="FP241">
        <v>1</v>
      </c>
      <c r="FQ241">
        <v>1</v>
      </c>
      <c r="FR241">
        <v>1</v>
      </c>
      <c r="FS241" t="s">
        <v>410</v>
      </c>
      <c r="FT241">
        <v>2.97291</v>
      </c>
      <c r="FU241">
        <v>2.75371</v>
      </c>
      <c r="FV241">
        <v>0.104717</v>
      </c>
      <c r="FW241">
        <v>0.110115</v>
      </c>
      <c r="FX241">
        <v>0.108006</v>
      </c>
      <c r="FY241">
        <v>0.105535</v>
      </c>
      <c r="FZ241">
        <v>34848.2</v>
      </c>
      <c r="GA241">
        <v>37757</v>
      </c>
      <c r="GB241">
        <v>35275.1</v>
      </c>
      <c r="GC241">
        <v>38481.4</v>
      </c>
      <c r="GD241">
        <v>44567.9</v>
      </c>
      <c r="GE241">
        <v>49688.9</v>
      </c>
      <c r="GF241">
        <v>55091.1</v>
      </c>
      <c r="GG241">
        <v>61695</v>
      </c>
      <c r="GH241">
        <v>1.98655</v>
      </c>
      <c r="GI241">
        <v>1.82008</v>
      </c>
      <c r="GJ241">
        <v>0.121154</v>
      </c>
      <c r="GK241">
        <v>0</v>
      </c>
      <c r="GL241">
        <v>25.5018</v>
      </c>
      <c r="GM241">
        <v>999.9</v>
      </c>
      <c r="GN241">
        <v>52.863</v>
      </c>
      <c r="GO241">
        <v>32.921</v>
      </c>
      <c r="GP241">
        <v>29.2929</v>
      </c>
      <c r="GQ241">
        <v>55.7057</v>
      </c>
      <c r="GR241">
        <v>49.367</v>
      </c>
      <c r="GS241">
        <v>1</v>
      </c>
      <c r="GT241">
        <v>-0.0167124</v>
      </c>
      <c r="GU241">
        <v>-0.0535158</v>
      </c>
      <c r="GV241">
        <v>20.1151</v>
      </c>
      <c r="GW241">
        <v>5.19842</v>
      </c>
      <c r="GX241">
        <v>12.004</v>
      </c>
      <c r="GY241">
        <v>4.9752</v>
      </c>
      <c r="GZ241">
        <v>3.29315</v>
      </c>
      <c r="HA241">
        <v>9999</v>
      </c>
      <c r="HB241">
        <v>9999</v>
      </c>
      <c r="HC241">
        <v>9999</v>
      </c>
      <c r="HD241">
        <v>999.9</v>
      </c>
      <c r="HE241">
        <v>1.8634</v>
      </c>
      <c r="HF241">
        <v>1.86829</v>
      </c>
      <c r="HG241">
        <v>1.86804</v>
      </c>
      <c r="HH241">
        <v>1.8692</v>
      </c>
      <c r="HI241">
        <v>1.86996</v>
      </c>
      <c r="HJ241">
        <v>1.86604</v>
      </c>
      <c r="HK241">
        <v>1.86709</v>
      </c>
      <c r="HL241">
        <v>1.86845</v>
      </c>
      <c r="HM241">
        <v>5</v>
      </c>
      <c r="HN241">
        <v>0</v>
      </c>
      <c r="HO241">
        <v>0</v>
      </c>
      <c r="HP241">
        <v>0</v>
      </c>
      <c r="HQ241" t="s">
        <v>411</v>
      </c>
      <c r="HR241" t="s">
        <v>412</v>
      </c>
      <c r="HS241" t="s">
        <v>413</v>
      </c>
      <c r="HT241" t="s">
        <v>413</v>
      </c>
      <c r="HU241" t="s">
        <v>413</v>
      </c>
      <c r="HV241" t="s">
        <v>413</v>
      </c>
      <c r="HW241">
        <v>0</v>
      </c>
      <c r="HX241">
        <v>100</v>
      </c>
      <c r="HY241">
        <v>100</v>
      </c>
      <c r="HZ241">
        <v>7.059</v>
      </c>
      <c r="IA241">
        <v>0.5513</v>
      </c>
      <c r="IB241">
        <v>4.00718980108695</v>
      </c>
      <c r="IC241">
        <v>0.0057595372652325</v>
      </c>
      <c r="ID241">
        <v>9.86007892650461e-07</v>
      </c>
      <c r="IE241">
        <v>-6.54605500343952e-10</v>
      </c>
      <c r="IF241">
        <v>-0.00447537401453317</v>
      </c>
      <c r="IG241">
        <v>-0.0225030831772305</v>
      </c>
      <c r="IH241">
        <v>0.00251729176796863</v>
      </c>
      <c r="II241">
        <v>-2.92013266862578e-05</v>
      </c>
      <c r="IJ241">
        <v>-3</v>
      </c>
      <c r="IK241">
        <v>1614</v>
      </c>
      <c r="IL241">
        <v>1</v>
      </c>
      <c r="IM241">
        <v>27</v>
      </c>
      <c r="IN241">
        <v>176.2</v>
      </c>
      <c r="IO241">
        <v>176.3</v>
      </c>
      <c r="IP241">
        <v>1.28418</v>
      </c>
      <c r="IQ241">
        <v>2.64648</v>
      </c>
      <c r="IR241">
        <v>1.54785</v>
      </c>
      <c r="IS241">
        <v>2.30103</v>
      </c>
      <c r="IT241">
        <v>1.34644</v>
      </c>
      <c r="IU241">
        <v>2.31445</v>
      </c>
      <c r="IV241">
        <v>38.062</v>
      </c>
      <c r="IW241">
        <v>24.1313</v>
      </c>
      <c r="IX241">
        <v>18</v>
      </c>
      <c r="IY241">
        <v>505.544</v>
      </c>
      <c r="IZ241">
        <v>399.734</v>
      </c>
      <c r="JA241">
        <v>25.3584</v>
      </c>
      <c r="JB241">
        <v>27.0555</v>
      </c>
      <c r="JC241">
        <v>29.9997</v>
      </c>
      <c r="JD241">
        <v>27.0863</v>
      </c>
      <c r="JE241">
        <v>27.0377</v>
      </c>
      <c r="JF241">
        <v>25.8167</v>
      </c>
      <c r="JG241">
        <v>25.8407</v>
      </c>
      <c r="JH241">
        <v>100</v>
      </c>
      <c r="JI241">
        <v>25.3684</v>
      </c>
      <c r="JJ241">
        <v>554.294</v>
      </c>
      <c r="JK241">
        <v>24.3677</v>
      </c>
      <c r="JL241">
        <v>102.232</v>
      </c>
      <c r="JM241">
        <v>102.71</v>
      </c>
    </row>
    <row r="242" spans="1:273">
      <c r="A242">
        <v>226</v>
      </c>
      <c r="B242">
        <v>1510792301.6</v>
      </c>
      <c r="C242">
        <v>3581</v>
      </c>
      <c r="D242" t="s">
        <v>864</v>
      </c>
      <c r="E242" t="s">
        <v>865</v>
      </c>
      <c r="F242">
        <v>5</v>
      </c>
      <c r="G242" t="s">
        <v>799</v>
      </c>
      <c r="H242" t="s">
        <v>406</v>
      </c>
      <c r="I242">
        <v>1510792294.1</v>
      </c>
      <c r="J242">
        <f>(K242)/1000</f>
        <v>0</v>
      </c>
      <c r="K242">
        <f>IF(CZ242, AN242, AH242)</f>
        <v>0</v>
      </c>
      <c r="L242">
        <f>IF(CZ242, AI242, AG242)</f>
        <v>0</v>
      </c>
      <c r="M242">
        <f>DB242 - IF(AU242&gt;1, L242*CV242*100.0/(AW242*DP242), 0)</f>
        <v>0</v>
      </c>
      <c r="N242">
        <f>((T242-J242/2)*M242-L242)/(T242+J242/2)</f>
        <v>0</v>
      </c>
      <c r="O242">
        <f>N242*(DI242+DJ242)/1000.0</f>
        <v>0</v>
      </c>
      <c r="P242">
        <f>(DB242 - IF(AU242&gt;1, L242*CV242*100.0/(AW242*DP242), 0))*(DI242+DJ242)/1000.0</f>
        <v>0</v>
      </c>
      <c r="Q242">
        <f>2.0/((1/S242-1/R242)+SIGN(S242)*SQRT((1/S242-1/R242)*(1/S242-1/R242) + 4*CW242/((CW242+1)*(CW242+1))*(2*1/S242*1/R242-1/R242*1/R242)))</f>
        <v>0</v>
      </c>
      <c r="R242">
        <f>IF(LEFT(CX242,1)&lt;&gt;"0",IF(LEFT(CX242,1)="1",3.0,CY242),$D$5+$E$5*(DP242*DI242/($K$5*1000))+$F$5*(DP242*DI242/($K$5*1000))*MAX(MIN(CV242,$J$5),$I$5)*MAX(MIN(CV242,$J$5),$I$5)+$G$5*MAX(MIN(CV242,$J$5),$I$5)*(DP242*DI242/($K$5*1000))+$H$5*(DP242*DI242/($K$5*1000))*(DP242*DI242/($K$5*1000)))</f>
        <v>0</v>
      </c>
      <c r="S242">
        <f>J242*(1000-(1000*0.61365*exp(17.502*W242/(240.97+W242))/(DI242+DJ242)+DD242)/2)/(1000*0.61365*exp(17.502*W242/(240.97+W242))/(DI242+DJ242)-DD242)</f>
        <v>0</v>
      </c>
      <c r="T242">
        <f>1/((CW242+1)/(Q242/1.6)+1/(R242/1.37)) + CW242/((CW242+1)/(Q242/1.6) + CW242/(R242/1.37))</f>
        <v>0</v>
      </c>
      <c r="U242">
        <f>(CR242*CU242)</f>
        <v>0</v>
      </c>
      <c r="V242">
        <f>(DK242+(U242+2*0.95*5.67E-8*(((DK242+$B$7)+273)^4-(DK242+273)^4)-44100*J242)/(1.84*29.3*R242+8*0.95*5.67E-8*(DK242+273)^3))</f>
        <v>0</v>
      </c>
      <c r="W242">
        <f>($C$7*DL242+$D$7*DM242+$E$7*V242)</f>
        <v>0</v>
      </c>
      <c r="X242">
        <f>0.61365*exp(17.502*W242/(240.97+W242))</f>
        <v>0</v>
      </c>
      <c r="Y242">
        <f>(Z242/AA242*100)</f>
        <v>0</v>
      </c>
      <c r="Z242">
        <f>DD242*(DI242+DJ242)/1000</f>
        <v>0</v>
      </c>
      <c r="AA242">
        <f>0.61365*exp(17.502*DK242/(240.97+DK242))</f>
        <v>0</v>
      </c>
      <c r="AB242">
        <f>(X242-DD242*(DI242+DJ242)/1000)</f>
        <v>0</v>
      </c>
      <c r="AC242">
        <f>(-J242*44100)</f>
        <v>0</v>
      </c>
      <c r="AD242">
        <f>2*29.3*R242*0.92*(DK242-W242)</f>
        <v>0</v>
      </c>
      <c r="AE242">
        <f>2*0.95*5.67E-8*(((DK242+$B$7)+273)^4-(W242+273)^4)</f>
        <v>0</v>
      </c>
      <c r="AF242">
        <f>U242+AE242+AC242+AD242</f>
        <v>0</v>
      </c>
      <c r="AG242">
        <f>DH242*AU242*(DC242-DB242*(1000-AU242*DE242)/(1000-AU242*DD242))/(100*CV242)</f>
        <v>0</v>
      </c>
      <c r="AH242">
        <f>1000*DH242*AU242*(DD242-DE242)/(100*CV242*(1000-AU242*DD242))</f>
        <v>0</v>
      </c>
      <c r="AI242">
        <f>(AJ242 - AK242 - DI242*1E3/(8.314*(DK242+273.15)) * AM242/DH242 * AL242) * DH242/(100*CV242) * (1000 - DE242)/1000</f>
        <v>0</v>
      </c>
      <c r="AJ242">
        <v>557.46505044913</v>
      </c>
      <c r="AK242">
        <v>536.830254545454</v>
      </c>
      <c r="AL242">
        <v>3.3798769966826</v>
      </c>
      <c r="AM242">
        <v>64.3784820055096</v>
      </c>
      <c r="AN242">
        <f>(AP242 - AO242 + DI242*1E3/(8.314*(DK242+273.15)) * AR242/DH242 * AQ242) * DH242/(100*CV242) * 1000/(1000 - AP242)</f>
        <v>0</v>
      </c>
      <c r="AO242">
        <v>24.3418928735221</v>
      </c>
      <c r="AP242">
        <v>25.5797896969697</v>
      </c>
      <c r="AQ242">
        <v>1.47360448548366e-05</v>
      </c>
      <c r="AR242">
        <v>115.893148870308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MAX(0,($B$13+$C$13*DP242)/(1+$D$13*DP242)*DI242/(DK242+273)*$E$13)</f>
        <v>0</v>
      </c>
      <c r="AX242" t="s">
        <v>407</v>
      </c>
      <c r="AY242" t="s">
        <v>407</v>
      </c>
      <c r="AZ242">
        <v>0</v>
      </c>
      <c r="BA242">
        <v>0</v>
      </c>
      <c r="BB242">
        <f>1-AZ242/BA242</f>
        <v>0</v>
      </c>
      <c r="BC242">
        <v>0</v>
      </c>
      <c r="BD242" t="s">
        <v>407</v>
      </c>
      <c r="BE242" t="s">
        <v>407</v>
      </c>
      <c r="BF242">
        <v>0</v>
      </c>
      <c r="BG242">
        <v>0</v>
      </c>
      <c r="BH242">
        <f>1-BF242/BG242</f>
        <v>0</v>
      </c>
      <c r="BI242">
        <v>0.5</v>
      </c>
      <c r="BJ242">
        <f>CS242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407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f>$B$11*DQ242+$C$11*DR242+$F$11*EC242*(1-EF242)</f>
        <v>0</v>
      </c>
      <c r="CS242">
        <f>CR242*CT242</f>
        <v>0</v>
      </c>
      <c r="CT242">
        <f>($B$11*$D$9+$C$11*$D$9+$F$11*((EP242+EH242)/MAX(EP242+EH242+EQ242, 0.1)*$I$9+EQ242/MAX(EP242+EH242+EQ242, 0.1)*$J$9))/($B$11+$C$11+$F$11)</f>
        <v>0</v>
      </c>
      <c r="CU242">
        <f>($B$11*$K$9+$C$11*$K$9+$F$11*((EP242+EH242)/MAX(EP242+EH242+EQ242, 0.1)*$P$9+EQ242/MAX(EP242+EH242+EQ242, 0.1)*$Q$9))/($B$11+$C$11+$F$11)</f>
        <v>0</v>
      </c>
      <c r="CV242">
        <v>2.7</v>
      </c>
      <c r="CW242">
        <v>0.5</v>
      </c>
      <c r="CX242" t="s">
        <v>408</v>
      </c>
      <c r="CY242">
        <v>2</v>
      </c>
      <c r="CZ242" t="b">
        <v>1</v>
      </c>
      <c r="DA242">
        <v>1510792294.1</v>
      </c>
      <c r="DB242">
        <v>499.993703703704</v>
      </c>
      <c r="DC242">
        <v>527.852555555556</v>
      </c>
      <c r="DD242">
        <v>25.5780333333333</v>
      </c>
      <c r="DE242">
        <v>24.3413555555556</v>
      </c>
      <c r="DF242">
        <v>492.986</v>
      </c>
      <c r="DG242">
        <v>25.0267592592593</v>
      </c>
      <c r="DH242">
        <v>500.083074074074</v>
      </c>
      <c r="DI242">
        <v>90.7601888888889</v>
      </c>
      <c r="DJ242">
        <v>0.0999957333333333</v>
      </c>
      <c r="DK242">
        <v>27.1317481481482</v>
      </c>
      <c r="DL242">
        <v>27.4894740740741</v>
      </c>
      <c r="DM242">
        <v>999.9</v>
      </c>
      <c r="DN242">
        <v>0</v>
      </c>
      <c r="DO242">
        <v>0</v>
      </c>
      <c r="DP242">
        <v>9995.51555555556</v>
      </c>
      <c r="DQ242">
        <v>0</v>
      </c>
      <c r="DR242">
        <v>7.91440555555556</v>
      </c>
      <c r="DS242">
        <v>-27.8587592592593</v>
      </c>
      <c r="DT242">
        <v>513.118407407407</v>
      </c>
      <c r="DU242">
        <v>541.021666666667</v>
      </c>
      <c r="DV242">
        <v>1.23667962962963</v>
      </c>
      <c r="DW242">
        <v>527.852555555556</v>
      </c>
      <c r="DX242">
        <v>24.3413555555556</v>
      </c>
      <c r="DY242">
        <v>2.32146740740741</v>
      </c>
      <c r="DZ242">
        <v>2.2092262962963</v>
      </c>
      <c r="EA242">
        <v>19.8261296296296</v>
      </c>
      <c r="EB242">
        <v>19.0293666666667</v>
      </c>
      <c r="EC242">
        <v>2000.02</v>
      </c>
      <c r="ED242">
        <v>0.979996222222222</v>
      </c>
      <c r="EE242">
        <v>0.0200036666666667</v>
      </c>
      <c r="EF242">
        <v>0</v>
      </c>
      <c r="EG242">
        <v>2.21521111111111</v>
      </c>
      <c r="EH242">
        <v>0</v>
      </c>
      <c r="EI242">
        <v>4771.00592592593</v>
      </c>
      <c r="EJ242">
        <v>17300.3037037037</v>
      </c>
      <c r="EK242">
        <v>38.8376666666667</v>
      </c>
      <c r="EL242">
        <v>39.1755185185185</v>
      </c>
      <c r="EM242">
        <v>38.5551111111111</v>
      </c>
      <c r="EN242">
        <v>37.7821481481481</v>
      </c>
      <c r="EO242">
        <v>38.2266666666667</v>
      </c>
      <c r="EP242">
        <v>1960.01481481481</v>
      </c>
      <c r="EQ242">
        <v>40.0051851851852</v>
      </c>
      <c r="ER242">
        <v>0</v>
      </c>
      <c r="ES242">
        <v>1678815905</v>
      </c>
      <c r="ET242">
        <v>0</v>
      </c>
      <c r="EU242">
        <v>2.19201153846154</v>
      </c>
      <c r="EV242">
        <v>-0.666581184173692</v>
      </c>
      <c r="EW242">
        <v>-51.1965811528274</v>
      </c>
      <c r="EX242">
        <v>4770.89692307692</v>
      </c>
      <c r="EY242">
        <v>15</v>
      </c>
      <c r="EZ242">
        <v>0</v>
      </c>
      <c r="FA242" t="s">
        <v>409</v>
      </c>
      <c r="FB242">
        <v>1510781724.6</v>
      </c>
      <c r="FC242">
        <v>1510781718.6</v>
      </c>
      <c r="FD242">
        <v>0</v>
      </c>
      <c r="FE242">
        <v>0.193</v>
      </c>
      <c r="FF242">
        <v>0.167</v>
      </c>
      <c r="FG242">
        <v>6.707</v>
      </c>
      <c r="FH242">
        <v>0.869</v>
      </c>
      <c r="FI242">
        <v>420</v>
      </c>
      <c r="FJ242">
        <v>32</v>
      </c>
      <c r="FK242">
        <v>0.3</v>
      </c>
      <c r="FL242">
        <v>0.13</v>
      </c>
      <c r="FM242">
        <v>1.234797</v>
      </c>
      <c r="FN242">
        <v>0.0352536585365824</v>
      </c>
      <c r="FO242">
        <v>0.00366230815197192</v>
      </c>
      <c r="FP242">
        <v>1</v>
      </c>
      <c r="FQ242">
        <v>1</v>
      </c>
      <c r="FR242">
        <v>1</v>
      </c>
      <c r="FS242" t="s">
        <v>410</v>
      </c>
      <c r="FT242">
        <v>2.97282</v>
      </c>
      <c r="FU242">
        <v>2.75385</v>
      </c>
      <c r="FV242">
        <v>0.107206</v>
      </c>
      <c r="FW242">
        <v>0.1125</v>
      </c>
      <c r="FX242">
        <v>0.108009</v>
      </c>
      <c r="FY242">
        <v>0.105546</v>
      </c>
      <c r="FZ242">
        <v>34751.8</v>
      </c>
      <c r="GA242">
        <v>37656.4</v>
      </c>
      <c r="GB242">
        <v>35275.5</v>
      </c>
      <c r="GC242">
        <v>38481.9</v>
      </c>
      <c r="GD242">
        <v>44568.4</v>
      </c>
      <c r="GE242">
        <v>49689.1</v>
      </c>
      <c r="GF242">
        <v>55091.9</v>
      </c>
      <c r="GG242">
        <v>61695.9</v>
      </c>
      <c r="GH242">
        <v>1.98673</v>
      </c>
      <c r="GI242">
        <v>1.82005</v>
      </c>
      <c r="GJ242">
        <v>0.122119</v>
      </c>
      <c r="GK242">
        <v>0</v>
      </c>
      <c r="GL242">
        <v>25.5003</v>
      </c>
      <c r="GM242">
        <v>999.9</v>
      </c>
      <c r="GN242">
        <v>52.863</v>
      </c>
      <c r="GO242">
        <v>32.921</v>
      </c>
      <c r="GP242">
        <v>29.297</v>
      </c>
      <c r="GQ242">
        <v>55.8657</v>
      </c>
      <c r="GR242">
        <v>49.1827</v>
      </c>
      <c r="GS242">
        <v>1</v>
      </c>
      <c r="GT242">
        <v>-0.0171723</v>
      </c>
      <c r="GU242">
        <v>-0.068848</v>
      </c>
      <c r="GV242">
        <v>20.115</v>
      </c>
      <c r="GW242">
        <v>5.19752</v>
      </c>
      <c r="GX242">
        <v>12.004</v>
      </c>
      <c r="GY242">
        <v>4.9752</v>
      </c>
      <c r="GZ242">
        <v>3.29313</v>
      </c>
      <c r="HA242">
        <v>9999</v>
      </c>
      <c r="HB242">
        <v>9999</v>
      </c>
      <c r="HC242">
        <v>9999</v>
      </c>
      <c r="HD242">
        <v>999.9</v>
      </c>
      <c r="HE242">
        <v>1.8634</v>
      </c>
      <c r="HF242">
        <v>1.86829</v>
      </c>
      <c r="HG242">
        <v>1.86803</v>
      </c>
      <c r="HH242">
        <v>1.86919</v>
      </c>
      <c r="HI242">
        <v>1.86996</v>
      </c>
      <c r="HJ242">
        <v>1.86601</v>
      </c>
      <c r="HK242">
        <v>1.86707</v>
      </c>
      <c r="HL242">
        <v>1.86844</v>
      </c>
      <c r="HM242">
        <v>5</v>
      </c>
      <c r="HN242">
        <v>0</v>
      </c>
      <c r="HO242">
        <v>0</v>
      </c>
      <c r="HP242">
        <v>0</v>
      </c>
      <c r="HQ242" t="s">
        <v>411</v>
      </c>
      <c r="HR242" t="s">
        <v>412</v>
      </c>
      <c r="HS242" t="s">
        <v>413</v>
      </c>
      <c r="HT242" t="s">
        <v>413</v>
      </c>
      <c r="HU242" t="s">
        <v>413</v>
      </c>
      <c r="HV242" t="s">
        <v>413</v>
      </c>
      <c r="HW242">
        <v>0</v>
      </c>
      <c r="HX242">
        <v>100</v>
      </c>
      <c r="HY242">
        <v>100</v>
      </c>
      <c r="HZ242">
        <v>7.162</v>
      </c>
      <c r="IA242">
        <v>0.5514</v>
      </c>
      <c r="IB242">
        <v>4.00718980108695</v>
      </c>
      <c r="IC242">
        <v>0.0057595372652325</v>
      </c>
      <c r="ID242">
        <v>9.86007892650461e-07</v>
      </c>
      <c r="IE242">
        <v>-6.54605500343952e-10</v>
      </c>
      <c r="IF242">
        <v>-0.00447537401453317</v>
      </c>
      <c r="IG242">
        <v>-0.0225030831772305</v>
      </c>
      <c r="IH242">
        <v>0.00251729176796863</v>
      </c>
      <c r="II242">
        <v>-2.92013266862578e-05</v>
      </c>
      <c r="IJ242">
        <v>-3</v>
      </c>
      <c r="IK242">
        <v>1614</v>
      </c>
      <c r="IL242">
        <v>1</v>
      </c>
      <c r="IM242">
        <v>27</v>
      </c>
      <c r="IN242">
        <v>176.3</v>
      </c>
      <c r="IO242">
        <v>176.4</v>
      </c>
      <c r="IP242">
        <v>1.31226</v>
      </c>
      <c r="IQ242">
        <v>2.63916</v>
      </c>
      <c r="IR242">
        <v>1.54785</v>
      </c>
      <c r="IS242">
        <v>2.30225</v>
      </c>
      <c r="IT242">
        <v>1.34644</v>
      </c>
      <c r="IU242">
        <v>2.34131</v>
      </c>
      <c r="IV242">
        <v>38.062</v>
      </c>
      <c r="IW242">
        <v>24.1313</v>
      </c>
      <c r="IX242">
        <v>18</v>
      </c>
      <c r="IY242">
        <v>505.624</v>
      </c>
      <c r="IZ242">
        <v>399.689</v>
      </c>
      <c r="JA242">
        <v>25.3681</v>
      </c>
      <c r="JB242">
        <v>27.0515</v>
      </c>
      <c r="JC242">
        <v>29.9998</v>
      </c>
      <c r="JD242">
        <v>27.0823</v>
      </c>
      <c r="JE242">
        <v>27.0333</v>
      </c>
      <c r="JF242">
        <v>26.4613</v>
      </c>
      <c r="JG242">
        <v>25.8407</v>
      </c>
      <c r="JH242">
        <v>100</v>
      </c>
      <c r="JI242">
        <v>25.3734</v>
      </c>
      <c r="JJ242">
        <v>574.419</v>
      </c>
      <c r="JK242">
        <v>24.3677</v>
      </c>
      <c r="JL242">
        <v>102.233</v>
      </c>
      <c r="JM242">
        <v>102.711</v>
      </c>
    </row>
    <row r="243" spans="1:273">
      <c r="A243">
        <v>227</v>
      </c>
      <c r="B243">
        <v>1510792306.6</v>
      </c>
      <c r="C243">
        <v>3586</v>
      </c>
      <c r="D243" t="s">
        <v>866</v>
      </c>
      <c r="E243" t="s">
        <v>867</v>
      </c>
      <c r="F243">
        <v>5</v>
      </c>
      <c r="G243" t="s">
        <v>799</v>
      </c>
      <c r="H243" t="s">
        <v>406</v>
      </c>
      <c r="I243">
        <v>1510792298.81429</v>
      </c>
      <c r="J243">
        <f>(K243)/1000</f>
        <v>0</v>
      </c>
      <c r="K243">
        <f>IF(CZ243, AN243, AH243)</f>
        <v>0</v>
      </c>
      <c r="L243">
        <f>IF(CZ243, AI243, AG243)</f>
        <v>0</v>
      </c>
      <c r="M243">
        <f>DB243 - IF(AU243&gt;1, L243*CV243*100.0/(AW243*DP243), 0)</f>
        <v>0</v>
      </c>
      <c r="N243">
        <f>((T243-J243/2)*M243-L243)/(T243+J243/2)</f>
        <v>0</v>
      </c>
      <c r="O243">
        <f>N243*(DI243+DJ243)/1000.0</f>
        <v>0</v>
      </c>
      <c r="P243">
        <f>(DB243 - IF(AU243&gt;1, L243*CV243*100.0/(AW243*DP243), 0))*(DI243+DJ243)/1000.0</f>
        <v>0</v>
      </c>
      <c r="Q243">
        <f>2.0/((1/S243-1/R243)+SIGN(S243)*SQRT((1/S243-1/R243)*(1/S243-1/R243) + 4*CW243/((CW243+1)*(CW243+1))*(2*1/S243*1/R243-1/R243*1/R243)))</f>
        <v>0</v>
      </c>
      <c r="R243">
        <f>IF(LEFT(CX243,1)&lt;&gt;"0",IF(LEFT(CX243,1)="1",3.0,CY243),$D$5+$E$5*(DP243*DI243/($K$5*1000))+$F$5*(DP243*DI243/($K$5*1000))*MAX(MIN(CV243,$J$5),$I$5)*MAX(MIN(CV243,$J$5),$I$5)+$G$5*MAX(MIN(CV243,$J$5),$I$5)*(DP243*DI243/($K$5*1000))+$H$5*(DP243*DI243/($K$5*1000))*(DP243*DI243/($K$5*1000)))</f>
        <v>0</v>
      </c>
      <c r="S243">
        <f>J243*(1000-(1000*0.61365*exp(17.502*W243/(240.97+W243))/(DI243+DJ243)+DD243)/2)/(1000*0.61365*exp(17.502*W243/(240.97+W243))/(DI243+DJ243)-DD243)</f>
        <v>0</v>
      </c>
      <c r="T243">
        <f>1/((CW243+1)/(Q243/1.6)+1/(R243/1.37)) + CW243/((CW243+1)/(Q243/1.6) + CW243/(R243/1.37))</f>
        <v>0</v>
      </c>
      <c r="U243">
        <f>(CR243*CU243)</f>
        <v>0</v>
      </c>
      <c r="V243">
        <f>(DK243+(U243+2*0.95*5.67E-8*(((DK243+$B$7)+273)^4-(DK243+273)^4)-44100*J243)/(1.84*29.3*R243+8*0.95*5.67E-8*(DK243+273)^3))</f>
        <v>0</v>
      </c>
      <c r="W243">
        <f>($C$7*DL243+$D$7*DM243+$E$7*V243)</f>
        <v>0</v>
      </c>
      <c r="X243">
        <f>0.61365*exp(17.502*W243/(240.97+W243))</f>
        <v>0</v>
      </c>
      <c r="Y243">
        <f>(Z243/AA243*100)</f>
        <v>0</v>
      </c>
      <c r="Z243">
        <f>DD243*(DI243+DJ243)/1000</f>
        <v>0</v>
      </c>
      <c r="AA243">
        <f>0.61365*exp(17.502*DK243/(240.97+DK243))</f>
        <v>0</v>
      </c>
      <c r="AB243">
        <f>(X243-DD243*(DI243+DJ243)/1000)</f>
        <v>0</v>
      </c>
      <c r="AC243">
        <f>(-J243*44100)</f>
        <v>0</v>
      </c>
      <c r="AD243">
        <f>2*29.3*R243*0.92*(DK243-W243)</f>
        <v>0</v>
      </c>
      <c r="AE243">
        <f>2*0.95*5.67E-8*(((DK243+$B$7)+273)^4-(W243+273)^4)</f>
        <v>0</v>
      </c>
      <c r="AF243">
        <f>U243+AE243+AC243+AD243</f>
        <v>0</v>
      </c>
      <c r="AG243">
        <f>DH243*AU243*(DC243-DB243*(1000-AU243*DE243)/(1000-AU243*DD243))/(100*CV243)</f>
        <v>0</v>
      </c>
      <c r="AH243">
        <f>1000*DH243*AU243*(DD243-DE243)/(100*CV243*(1000-AU243*DD243))</f>
        <v>0</v>
      </c>
      <c r="AI243">
        <f>(AJ243 - AK243 - DI243*1E3/(8.314*(DK243+273.15)) * AM243/DH243 * AL243) * DH243/(100*CV243) * (1000 - DE243)/1000</f>
        <v>0</v>
      </c>
      <c r="AJ243">
        <v>573.984675647813</v>
      </c>
      <c r="AK243">
        <v>553.544854545455</v>
      </c>
      <c r="AL243">
        <v>3.33539802750443</v>
      </c>
      <c r="AM243">
        <v>64.3784820055096</v>
      </c>
      <c r="AN243">
        <f>(AP243 - AO243 + DI243*1E3/(8.314*(DK243+273.15)) * AR243/DH243 * AQ243) * DH243/(100*CV243) * 1000/(1000 - AP243)</f>
        <v>0</v>
      </c>
      <c r="AO243">
        <v>24.3416994211993</v>
      </c>
      <c r="AP243">
        <v>25.5837721212121</v>
      </c>
      <c r="AQ243">
        <v>2.6589069812903e-05</v>
      </c>
      <c r="AR243">
        <v>115.893148870308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MAX(0,($B$13+$C$13*DP243)/(1+$D$13*DP243)*DI243/(DK243+273)*$E$13)</f>
        <v>0</v>
      </c>
      <c r="AX243" t="s">
        <v>407</v>
      </c>
      <c r="AY243" t="s">
        <v>407</v>
      </c>
      <c r="AZ243">
        <v>0</v>
      </c>
      <c r="BA243">
        <v>0</v>
      </c>
      <c r="BB243">
        <f>1-AZ243/BA243</f>
        <v>0</v>
      </c>
      <c r="BC243">
        <v>0</v>
      </c>
      <c r="BD243" t="s">
        <v>407</v>
      </c>
      <c r="BE243" t="s">
        <v>407</v>
      </c>
      <c r="BF243">
        <v>0</v>
      </c>
      <c r="BG243">
        <v>0</v>
      </c>
      <c r="BH243">
        <f>1-BF243/BG243</f>
        <v>0</v>
      </c>
      <c r="BI243">
        <v>0.5</v>
      </c>
      <c r="BJ243">
        <f>CS243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407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f>$B$11*DQ243+$C$11*DR243+$F$11*EC243*(1-EF243)</f>
        <v>0</v>
      </c>
      <c r="CS243">
        <f>CR243*CT243</f>
        <v>0</v>
      </c>
      <c r="CT243">
        <f>($B$11*$D$9+$C$11*$D$9+$F$11*((EP243+EH243)/MAX(EP243+EH243+EQ243, 0.1)*$I$9+EQ243/MAX(EP243+EH243+EQ243, 0.1)*$J$9))/($B$11+$C$11+$F$11)</f>
        <v>0</v>
      </c>
      <c r="CU243">
        <f>($B$11*$K$9+$C$11*$K$9+$F$11*((EP243+EH243)/MAX(EP243+EH243+EQ243, 0.1)*$P$9+EQ243/MAX(EP243+EH243+EQ243, 0.1)*$Q$9))/($B$11+$C$11+$F$11)</f>
        <v>0</v>
      </c>
      <c r="CV243">
        <v>2.7</v>
      </c>
      <c r="CW243">
        <v>0.5</v>
      </c>
      <c r="CX243" t="s">
        <v>408</v>
      </c>
      <c r="CY243">
        <v>2</v>
      </c>
      <c r="CZ243" t="b">
        <v>1</v>
      </c>
      <c r="DA243">
        <v>1510792298.81429</v>
      </c>
      <c r="DB243">
        <v>515.496785714286</v>
      </c>
      <c r="DC243">
        <v>543.475642857143</v>
      </c>
      <c r="DD243">
        <v>25.5794785714286</v>
      </c>
      <c r="DE243">
        <v>24.3411678571428</v>
      </c>
      <c r="DF243">
        <v>508.39275</v>
      </c>
      <c r="DG243">
        <v>25.0281321428571</v>
      </c>
      <c r="DH243">
        <v>500.091714285714</v>
      </c>
      <c r="DI243">
        <v>90.7610392857143</v>
      </c>
      <c r="DJ243">
        <v>0.0999891857142857</v>
      </c>
      <c r="DK243">
        <v>27.1344678571429</v>
      </c>
      <c r="DL243">
        <v>27.4882</v>
      </c>
      <c r="DM243">
        <v>999.9</v>
      </c>
      <c r="DN243">
        <v>0</v>
      </c>
      <c r="DO243">
        <v>0</v>
      </c>
      <c r="DP243">
        <v>9992.74714285714</v>
      </c>
      <c r="DQ243">
        <v>0</v>
      </c>
      <c r="DR243">
        <v>7.89771892857143</v>
      </c>
      <c r="DS243">
        <v>-27.9788</v>
      </c>
      <c r="DT243">
        <v>529.02925</v>
      </c>
      <c r="DU243">
        <v>557.034535714286</v>
      </c>
      <c r="DV243">
        <v>1.23830892857143</v>
      </c>
      <c r="DW243">
        <v>543.475642857143</v>
      </c>
      <c r="DX243">
        <v>24.3411678571428</v>
      </c>
      <c r="DY243">
        <v>2.32161964285714</v>
      </c>
      <c r="DZ243">
        <v>2.20922964285714</v>
      </c>
      <c r="EA243">
        <v>19.8271928571429</v>
      </c>
      <c r="EB243">
        <v>19.0293964285714</v>
      </c>
      <c r="EC243">
        <v>1999.99392857143</v>
      </c>
      <c r="ED243">
        <v>0.979997392857143</v>
      </c>
      <c r="EE243">
        <v>0.0200025178571429</v>
      </c>
      <c r="EF243">
        <v>0</v>
      </c>
      <c r="EG243">
        <v>2.21292857142857</v>
      </c>
      <c r="EH243">
        <v>0</v>
      </c>
      <c r="EI243">
        <v>4767.02142857143</v>
      </c>
      <c r="EJ243">
        <v>17300.0857142857</v>
      </c>
      <c r="EK243">
        <v>38.81875</v>
      </c>
      <c r="EL243">
        <v>39.156</v>
      </c>
      <c r="EM243">
        <v>38.5354285714286</v>
      </c>
      <c r="EN243">
        <v>37.7632857142857</v>
      </c>
      <c r="EO243">
        <v>38.20725</v>
      </c>
      <c r="EP243">
        <v>1959.99178571429</v>
      </c>
      <c r="EQ243">
        <v>40.0021428571429</v>
      </c>
      <c r="ER243">
        <v>0</v>
      </c>
      <c r="ES243">
        <v>1678815909.8</v>
      </c>
      <c r="ET243">
        <v>0</v>
      </c>
      <c r="EU243">
        <v>2.18583076923077</v>
      </c>
      <c r="EV243">
        <v>0.492970942372116</v>
      </c>
      <c r="EW243">
        <v>-47.9141880676765</v>
      </c>
      <c r="EX243">
        <v>4766.89884615385</v>
      </c>
      <c r="EY243">
        <v>15</v>
      </c>
      <c r="EZ243">
        <v>0</v>
      </c>
      <c r="FA243" t="s">
        <v>409</v>
      </c>
      <c r="FB243">
        <v>1510781724.6</v>
      </c>
      <c r="FC243">
        <v>1510781718.6</v>
      </c>
      <c r="FD243">
        <v>0</v>
      </c>
      <c r="FE243">
        <v>0.193</v>
      </c>
      <c r="FF243">
        <v>0.167</v>
      </c>
      <c r="FG243">
        <v>6.707</v>
      </c>
      <c r="FH243">
        <v>0.869</v>
      </c>
      <c r="FI243">
        <v>420</v>
      </c>
      <c r="FJ243">
        <v>32</v>
      </c>
      <c r="FK243">
        <v>0.3</v>
      </c>
      <c r="FL243">
        <v>0.13</v>
      </c>
      <c r="FM243">
        <v>1.2366825</v>
      </c>
      <c r="FN243">
        <v>0.0220759474671623</v>
      </c>
      <c r="FO243">
        <v>0.00257367903010456</v>
      </c>
      <c r="FP243">
        <v>1</v>
      </c>
      <c r="FQ243">
        <v>1</v>
      </c>
      <c r="FR243">
        <v>1</v>
      </c>
      <c r="FS243" t="s">
        <v>410</v>
      </c>
      <c r="FT243">
        <v>2.97302</v>
      </c>
      <c r="FU243">
        <v>2.7539</v>
      </c>
      <c r="FV243">
        <v>0.109627</v>
      </c>
      <c r="FW243">
        <v>0.114851</v>
      </c>
      <c r="FX243">
        <v>0.108025</v>
      </c>
      <c r="FY243">
        <v>0.105545</v>
      </c>
      <c r="FZ243">
        <v>34658</v>
      </c>
      <c r="GA243">
        <v>37557</v>
      </c>
      <c r="GB243">
        <v>35276</v>
      </c>
      <c r="GC243">
        <v>38482.3</v>
      </c>
      <c r="GD243">
        <v>44568</v>
      </c>
      <c r="GE243">
        <v>49689.8</v>
      </c>
      <c r="GF243">
        <v>55092.3</v>
      </c>
      <c r="GG243">
        <v>61696.7</v>
      </c>
      <c r="GH243">
        <v>1.98678</v>
      </c>
      <c r="GI243">
        <v>1.82035</v>
      </c>
      <c r="GJ243">
        <v>0.121582</v>
      </c>
      <c r="GK243">
        <v>0</v>
      </c>
      <c r="GL243">
        <v>25.4981</v>
      </c>
      <c r="GM243">
        <v>999.9</v>
      </c>
      <c r="GN243">
        <v>52.863</v>
      </c>
      <c r="GO243">
        <v>32.921</v>
      </c>
      <c r="GP243">
        <v>29.2989</v>
      </c>
      <c r="GQ243">
        <v>55.6057</v>
      </c>
      <c r="GR243">
        <v>48.8421</v>
      </c>
      <c r="GS243">
        <v>1</v>
      </c>
      <c r="GT243">
        <v>-0.0175178</v>
      </c>
      <c r="GU243">
        <v>-0.0593028</v>
      </c>
      <c r="GV243">
        <v>20.1151</v>
      </c>
      <c r="GW243">
        <v>5.19812</v>
      </c>
      <c r="GX243">
        <v>12.004</v>
      </c>
      <c r="GY243">
        <v>4.9751</v>
      </c>
      <c r="GZ243">
        <v>3.29313</v>
      </c>
      <c r="HA243">
        <v>9999</v>
      </c>
      <c r="HB243">
        <v>9999</v>
      </c>
      <c r="HC243">
        <v>9999</v>
      </c>
      <c r="HD243">
        <v>999.9</v>
      </c>
      <c r="HE243">
        <v>1.8634</v>
      </c>
      <c r="HF243">
        <v>1.86829</v>
      </c>
      <c r="HG243">
        <v>1.86802</v>
      </c>
      <c r="HH243">
        <v>1.8692</v>
      </c>
      <c r="HI243">
        <v>1.86996</v>
      </c>
      <c r="HJ243">
        <v>1.86604</v>
      </c>
      <c r="HK243">
        <v>1.86708</v>
      </c>
      <c r="HL243">
        <v>1.86844</v>
      </c>
      <c r="HM243">
        <v>5</v>
      </c>
      <c r="HN243">
        <v>0</v>
      </c>
      <c r="HO243">
        <v>0</v>
      </c>
      <c r="HP243">
        <v>0</v>
      </c>
      <c r="HQ243" t="s">
        <v>411</v>
      </c>
      <c r="HR243" t="s">
        <v>412</v>
      </c>
      <c r="HS243" t="s">
        <v>413</v>
      </c>
      <c r="HT243" t="s">
        <v>413</v>
      </c>
      <c r="HU243" t="s">
        <v>413</v>
      </c>
      <c r="HV243" t="s">
        <v>413</v>
      </c>
      <c r="HW243">
        <v>0</v>
      </c>
      <c r="HX243">
        <v>100</v>
      </c>
      <c r="HY243">
        <v>100</v>
      </c>
      <c r="HZ243">
        <v>7.262</v>
      </c>
      <c r="IA243">
        <v>0.5516</v>
      </c>
      <c r="IB243">
        <v>4.00718980108695</v>
      </c>
      <c r="IC243">
        <v>0.0057595372652325</v>
      </c>
      <c r="ID243">
        <v>9.86007892650461e-07</v>
      </c>
      <c r="IE243">
        <v>-6.54605500343952e-10</v>
      </c>
      <c r="IF243">
        <v>-0.00447537401453317</v>
      </c>
      <c r="IG243">
        <v>-0.0225030831772305</v>
      </c>
      <c r="IH243">
        <v>0.00251729176796863</v>
      </c>
      <c r="II243">
        <v>-2.92013266862578e-05</v>
      </c>
      <c r="IJ243">
        <v>-3</v>
      </c>
      <c r="IK243">
        <v>1614</v>
      </c>
      <c r="IL243">
        <v>1</v>
      </c>
      <c r="IM243">
        <v>27</v>
      </c>
      <c r="IN243">
        <v>176.4</v>
      </c>
      <c r="IO243">
        <v>176.5</v>
      </c>
      <c r="IP243">
        <v>1.34521</v>
      </c>
      <c r="IQ243">
        <v>2.63306</v>
      </c>
      <c r="IR243">
        <v>1.54785</v>
      </c>
      <c r="IS243">
        <v>2.30225</v>
      </c>
      <c r="IT243">
        <v>1.34644</v>
      </c>
      <c r="IU243">
        <v>2.43896</v>
      </c>
      <c r="IV243">
        <v>38.062</v>
      </c>
      <c r="IW243">
        <v>24.14</v>
      </c>
      <c r="IX243">
        <v>18</v>
      </c>
      <c r="IY243">
        <v>505.626</v>
      </c>
      <c r="IZ243">
        <v>399.83</v>
      </c>
      <c r="JA243">
        <v>25.3752</v>
      </c>
      <c r="JB243">
        <v>27.0475</v>
      </c>
      <c r="JC243">
        <v>29.9997</v>
      </c>
      <c r="JD243">
        <v>27.0788</v>
      </c>
      <c r="JE243">
        <v>27.0298</v>
      </c>
      <c r="JF243">
        <v>27.0447</v>
      </c>
      <c r="JG243">
        <v>25.8407</v>
      </c>
      <c r="JH243">
        <v>100</v>
      </c>
      <c r="JI243">
        <v>25.3811</v>
      </c>
      <c r="JJ243">
        <v>587.81</v>
      </c>
      <c r="JK243">
        <v>24.3677</v>
      </c>
      <c r="JL243">
        <v>102.234</v>
      </c>
      <c r="JM243">
        <v>102.713</v>
      </c>
    </row>
    <row r="244" spans="1:273">
      <c r="A244">
        <v>228</v>
      </c>
      <c r="B244">
        <v>1510792311.6</v>
      </c>
      <c r="C244">
        <v>3591</v>
      </c>
      <c r="D244" t="s">
        <v>868</v>
      </c>
      <c r="E244" t="s">
        <v>869</v>
      </c>
      <c r="F244">
        <v>5</v>
      </c>
      <c r="G244" t="s">
        <v>799</v>
      </c>
      <c r="H244" t="s">
        <v>406</v>
      </c>
      <c r="I244">
        <v>1510792304.1</v>
      </c>
      <c r="J244">
        <f>(K244)/1000</f>
        <v>0</v>
      </c>
      <c r="K244">
        <f>IF(CZ244, AN244, AH244)</f>
        <v>0</v>
      </c>
      <c r="L244">
        <f>IF(CZ244, AI244, AG244)</f>
        <v>0</v>
      </c>
      <c r="M244">
        <f>DB244 - IF(AU244&gt;1, L244*CV244*100.0/(AW244*DP244), 0)</f>
        <v>0</v>
      </c>
      <c r="N244">
        <f>((T244-J244/2)*M244-L244)/(T244+J244/2)</f>
        <v>0</v>
      </c>
      <c r="O244">
        <f>N244*(DI244+DJ244)/1000.0</f>
        <v>0</v>
      </c>
      <c r="P244">
        <f>(DB244 - IF(AU244&gt;1, L244*CV244*100.0/(AW244*DP244), 0))*(DI244+DJ244)/1000.0</f>
        <v>0</v>
      </c>
      <c r="Q244">
        <f>2.0/((1/S244-1/R244)+SIGN(S244)*SQRT((1/S244-1/R244)*(1/S244-1/R244) + 4*CW244/((CW244+1)*(CW244+1))*(2*1/S244*1/R244-1/R244*1/R244)))</f>
        <v>0</v>
      </c>
      <c r="R244">
        <f>IF(LEFT(CX244,1)&lt;&gt;"0",IF(LEFT(CX244,1)="1",3.0,CY244),$D$5+$E$5*(DP244*DI244/($K$5*1000))+$F$5*(DP244*DI244/($K$5*1000))*MAX(MIN(CV244,$J$5),$I$5)*MAX(MIN(CV244,$J$5),$I$5)+$G$5*MAX(MIN(CV244,$J$5),$I$5)*(DP244*DI244/($K$5*1000))+$H$5*(DP244*DI244/($K$5*1000))*(DP244*DI244/($K$5*1000)))</f>
        <v>0</v>
      </c>
      <c r="S244">
        <f>J244*(1000-(1000*0.61365*exp(17.502*W244/(240.97+W244))/(DI244+DJ244)+DD244)/2)/(1000*0.61365*exp(17.502*W244/(240.97+W244))/(DI244+DJ244)-DD244)</f>
        <v>0</v>
      </c>
      <c r="T244">
        <f>1/((CW244+1)/(Q244/1.6)+1/(R244/1.37)) + CW244/((CW244+1)/(Q244/1.6) + CW244/(R244/1.37))</f>
        <v>0</v>
      </c>
      <c r="U244">
        <f>(CR244*CU244)</f>
        <v>0</v>
      </c>
      <c r="V244">
        <f>(DK244+(U244+2*0.95*5.67E-8*(((DK244+$B$7)+273)^4-(DK244+273)^4)-44100*J244)/(1.84*29.3*R244+8*0.95*5.67E-8*(DK244+273)^3))</f>
        <v>0</v>
      </c>
      <c r="W244">
        <f>($C$7*DL244+$D$7*DM244+$E$7*V244)</f>
        <v>0</v>
      </c>
      <c r="X244">
        <f>0.61365*exp(17.502*W244/(240.97+W244))</f>
        <v>0</v>
      </c>
      <c r="Y244">
        <f>(Z244/AA244*100)</f>
        <v>0</v>
      </c>
      <c r="Z244">
        <f>DD244*(DI244+DJ244)/1000</f>
        <v>0</v>
      </c>
      <c r="AA244">
        <f>0.61365*exp(17.502*DK244/(240.97+DK244))</f>
        <v>0</v>
      </c>
      <c r="AB244">
        <f>(X244-DD244*(DI244+DJ244)/1000)</f>
        <v>0</v>
      </c>
      <c r="AC244">
        <f>(-J244*44100)</f>
        <v>0</v>
      </c>
      <c r="AD244">
        <f>2*29.3*R244*0.92*(DK244-W244)</f>
        <v>0</v>
      </c>
      <c r="AE244">
        <f>2*0.95*5.67E-8*(((DK244+$B$7)+273)^4-(W244+273)^4)</f>
        <v>0</v>
      </c>
      <c r="AF244">
        <f>U244+AE244+AC244+AD244</f>
        <v>0</v>
      </c>
      <c r="AG244">
        <f>DH244*AU244*(DC244-DB244*(1000-AU244*DE244)/(1000-AU244*DD244))/(100*CV244)</f>
        <v>0</v>
      </c>
      <c r="AH244">
        <f>1000*DH244*AU244*(DD244-DE244)/(100*CV244*(1000-AU244*DD244))</f>
        <v>0</v>
      </c>
      <c r="AI244">
        <f>(AJ244 - AK244 - DI244*1E3/(8.314*(DK244+273.15)) * AM244/DH244 * AL244) * DH244/(100*CV244) * (1000 - DE244)/1000</f>
        <v>0</v>
      </c>
      <c r="AJ244">
        <v>590.976778876011</v>
      </c>
      <c r="AK244">
        <v>570.233503030303</v>
      </c>
      <c r="AL244">
        <v>3.33735246288009</v>
      </c>
      <c r="AM244">
        <v>64.3784820055096</v>
      </c>
      <c r="AN244">
        <f>(AP244 - AO244 + DI244*1E3/(8.314*(DK244+273.15)) * AR244/DH244 * AQ244) * DH244/(100*CV244) * 1000/(1000 - AP244)</f>
        <v>0</v>
      </c>
      <c r="AO244">
        <v>24.3395901554469</v>
      </c>
      <c r="AP244">
        <v>25.5889909090909</v>
      </c>
      <c r="AQ244">
        <v>3.34225160536008e-05</v>
      </c>
      <c r="AR244">
        <v>115.893148870308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MAX(0,($B$13+$C$13*DP244)/(1+$D$13*DP244)*DI244/(DK244+273)*$E$13)</f>
        <v>0</v>
      </c>
      <c r="AX244" t="s">
        <v>407</v>
      </c>
      <c r="AY244" t="s">
        <v>407</v>
      </c>
      <c r="AZ244">
        <v>0</v>
      </c>
      <c r="BA244">
        <v>0</v>
      </c>
      <c r="BB244">
        <f>1-AZ244/BA244</f>
        <v>0</v>
      </c>
      <c r="BC244">
        <v>0</v>
      </c>
      <c r="BD244" t="s">
        <v>407</v>
      </c>
      <c r="BE244" t="s">
        <v>407</v>
      </c>
      <c r="BF244">
        <v>0</v>
      </c>
      <c r="BG244">
        <v>0</v>
      </c>
      <c r="BH244">
        <f>1-BF244/BG244</f>
        <v>0</v>
      </c>
      <c r="BI244">
        <v>0.5</v>
      </c>
      <c r="BJ244">
        <f>CS244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407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f>$B$11*DQ244+$C$11*DR244+$F$11*EC244*(1-EF244)</f>
        <v>0</v>
      </c>
      <c r="CS244">
        <f>CR244*CT244</f>
        <v>0</v>
      </c>
      <c r="CT244">
        <f>($B$11*$D$9+$C$11*$D$9+$F$11*((EP244+EH244)/MAX(EP244+EH244+EQ244, 0.1)*$I$9+EQ244/MAX(EP244+EH244+EQ244, 0.1)*$J$9))/($B$11+$C$11+$F$11)</f>
        <v>0</v>
      </c>
      <c r="CU244">
        <f>($B$11*$K$9+$C$11*$K$9+$F$11*((EP244+EH244)/MAX(EP244+EH244+EQ244, 0.1)*$P$9+EQ244/MAX(EP244+EH244+EQ244, 0.1)*$Q$9))/($B$11+$C$11+$F$11)</f>
        <v>0</v>
      </c>
      <c r="CV244">
        <v>2.7</v>
      </c>
      <c r="CW244">
        <v>0.5</v>
      </c>
      <c r="CX244" t="s">
        <v>408</v>
      </c>
      <c r="CY244">
        <v>2</v>
      </c>
      <c r="CZ244" t="b">
        <v>1</v>
      </c>
      <c r="DA244">
        <v>1510792304.1</v>
      </c>
      <c r="DB244">
        <v>532.847111111111</v>
      </c>
      <c r="DC244">
        <v>560.756592592592</v>
      </c>
      <c r="DD244">
        <v>25.5821259259259</v>
      </c>
      <c r="DE244">
        <v>24.3409259259259</v>
      </c>
      <c r="DF244">
        <v>525.635222222222</v>
      </c>
      <c r="DG244">
        <v>25.0306592592593</v>
      </c>
      <c r="DH244">
        <v>500.093925925926</v>
      </c>
      <c r="DI244">
        <v>90.7616296296296</v>
      </c>
      <c r="DJ244">
        <v>0.0998966185185185</v>
      </c>
      <c r="DK244">
        <v>27.1375185185185</v>
      </c>
      <c r="DL244">
        <v>27.4918259259259</v>
      </c>
      <c r="DM244">
        <v>999.9</v>
      </c>
      <c r="DN244">
        <v>0</v>
      </c>
      <c r="DO244">
        <v>0</v>
      </c>
      <c r="DP244">
        <v>10005.0755555556</v>
      </c>
      <c r="DQ244">
        <v>0</v>
      </c>
      <c r="DR244">
        <v>7.89167740740741</v>
      </c>
      <c r="DS244">
        <v>-27.9094407407407</v>
      </c>
      <c r="DT244">
        <v>546.836481481481</v>
      </c>
      <c r="DU244">
        <v>574.746407407407</v>
      </c>
      <c r="DV244">
        <v>1.24119666666667</v>
      </c>
      <c r="DW244">
        <v>560.756592592592</v>
      </c>
      <c r="DX244">
        <v>24.3409259259259</v>
      </c>
      <c r="DY244">
        <v>2.32187555555556</v>
      </c>
      <c r="DZ244">
        <v>2.20922222222222</v>
      </c>
      <c r="EA244">
        <v>19.8289666666667</v>
      </c>
      <c r="EB244">
        <v>19.0293407407407</v>
      </c>
      <c r="EC244">
        <v>1999.97518518518</v>
      </c>
      <c r="ED244">
        <v>0.979998518518519</v>
      </c>
      <c r="EE244">
        <v>0.0200014333333333</v>
      </c>
      <c r="EF244">
        <v>0</v>
      </c>
      <c r="EG244">
        <v>2.3004</v>
      </c>
      <c r="EH244">
        <v>0</v>
      </c>
      <c r="EI244">
        <v>4762.79481481481</v>
      </c>
      <c r="EJ244">
        <v>17299.9296296296</v>
      </c>
      <c r="EK244">
        <v>38.7936296296296</v>
      </c>
      <c r="EL244">
        <v>39.1341851851852</v>
      </c>
      <c r="EM244">
        <v>38.5137777777778</v>
      </c>
      <c r="EN244">
        <v>37.75</v>
      </c>
      <c r="EO244">
        <v>38.1801111111111</v>
      </c>
      <c r="EP244">
        <v>1959.97592592593</v>
      </c>
      <c r="EQ244">
        <v>39.9992592592593</v>
      </c>
      <c r="ER244">
        <v>0</v>
      </c>
      <c r="ES244">
        <v>1678815914.6</v>
      </c>
      <c r="ET244">
        <v>0</v>
      </c>
      <c r="EU244">
        <v>2.28341538461539</v>
      </c>
      <c r="EV244">
        <v>1.56911453808804</v>
      </c>
      <c r="EW244">
        <v>-47.8789743295818</v>
      </c>
      <c r="EX244">
        <v>4763.07</v>
      </c>
      <c r="EY244">
        <v>15</v>
      </c>
      <c r="EZ244">
        <v>0</v>
      </c>
      <c r="FA244" t="s">
        <v>409</v>
      </c>
      <c r="FB244">
        <v>1510781724.6</v>
      </c>
      <c r="FC244">
        <v>1510781718.6</v>
      </c>
      <c r="FD244">
        <v>0</v>
      </c>
      <c r="FE244">
        <v>0.193</v>
      </c>
      <c r="FF244">
        <v>0.167</v>
      </c>
      <c r="FG244">
        <v>6.707</v>
      </c>
      <c r="FH244">
        <v>0.869</v>
      </c>
      <c r="FI244">
        <v>420</v>
      </c>
      <c r="FJ244">
        <v>32</v>
      </c>
      <c r="FK244">
        <v>0.3</v>
      </c>
      <c r="FL244">
        <v>0.13</v>
      </c>
      <c r="FM244">
        <v>1.23948575</v>
      </c>
      <c r="FN244">
        <v>0.0271640150093795</v>
      </c>
      <c r="FO244">
        <v>0.00316422809504942</v>
      </c>
      <c r="FP244">
        <v>1</v>
      </c>
      <c r="FQ244">
        <v>1</v>
      </c>
      <c r="FR244">
        <v>1</v>
      </c>
      <c r="FS244" t="s">
        <v>410</v>
      </c>
      <c r="FT244">
        <v>2.97302</v>
      </c>
      <c r="FU244">
        <v>2.75396</v>
      </c>
      <c r="FV244">
        <v>0.112009</v>
      </c>
      <c r="FW244">
        <v>0.117139</v>
      </c>
      <c r="FX244">
        <v>0.108041</v>
      </c>
      <c r="FY244">
        <v>0.105543</v>
      </c>
      <c r="FZ244">
        <v>34565.5</v>
      </c>
      <c r="GA244">
        <v>37460.3</v>
      </c>
      <c r="GB244">
        <v>35276.1</v>
      </c>
      <c r="GC244">
        <v>38482.5</v>
      </c>
      <c r="GD244">
        <v>44567.6</v>
      </c>
      <c r="GE244">
        <v>49690.4</v>
      </c>
      <c r="GF244">
        <v>55092.7</v>
      </c>
      <c r="GG244">
        <v>61697.1</v>
      </c>
      <c r="GH244">
        <v>1.98692</v>
      </c>
      <c r="GI244">
        <v>1.82068</v>
      </c>
      <c r="GJ244">
        <v>0.121456</v>
      </c>
      <c r="GK244">
        <v>0</v>
      </c>
      <c r="GL244">
        <v>25.5003</v>
      </c>
      <c r="GM244">
        <v>999.9</v>
      </c>
      <c r="GN244">
        <v>52.863</v>
      </c>
      <c r="GO244">
        <v>32.921</v>
      </c>
      <c r="GP244">
        <v>29.296</v>
      </c>
      <c r="GQ244">
        <v>55.8257</v>
      </c>
      <c r="GR244">
        <v>48.8261</v>
      </c>
      <c r="GS244">
        <v>1</v>
      </c>
      <c r="GT244">
        <v>-0.0177693</v>
      </c>
      <c r="GU244">
        <v>-0.0630147</v>
      </c>
      <c r="GV244">
        <v>20.1151</v>
      </c>
      <c r="GW244">
        <v>5.19767</v>
      </c>
      <c r="GX244">
        <v>12.004</v>
      </c>
      <c r="GY244">
        <v>4.9753</v>
      </c>
      <c r="GZ244">
        <v>3.2933</v>
      </c>
      <c r="HA244">
        <v>9999</v>
      </c>
      <c r="HB244">
        <v>9999</v>
      </c>
      <c r="HC244">
        <v>9999</v>
      </c>
      <c r="HD244">
        <v>999.9</v>
      </c>
      <c r="HE244">
        <v>1.8634</v>
      </c>
      <c r="HF244">
        <v>1.86829</v>
      </c>
      <c r="HG244">
        <v>1.86804</v>
      </c>
      <c r="HH244">
        <v>1.8692</v>
      </c>
      <c r="HI244">
        <v>1.86996</v>
      </c>
      <c r="HJ244">
        <v>1.86602</v>
      </c>
      <c r="HK244">
        <v>1.86707</v>
      </c>
      <c r="HL244">
        <v>1.86844</v>
      </c>
      <c r="HM244">
        <v>5</v>
      </c>
      <c r="HN244">
        <v>0</v>
      </c>
      <c r="HO244">
        <v>0</v>
      </c>
      <c r="HP244">
        <v>0</v>
      </c>
      <c r="HQ244" t="s">
        <v>411</v>
      </c>
      <c r="HR244" t="s">
        <v>412</v>
      </c>
      <c r="HS244" t="s">
        <v>413</v>
      </c>
      <c r="HT244" t="s">
        <v>413</v>
      </c>
      <c r="HU244" t="s">
        <v>413</v>
      </c>
      <c r="HV244" t="s">
        <v>413</v>
      </c>
      <c r="HW244">
        <v>0</v>
      </c>
      <c r="HX244">
        <v>100</v>
      </c>
      <c r="HY244">
        <v>100</v>
      </c>
      <c r="HZ244">
        <v>7.363</v>
      </c>
      <c r="IA244">
        <v>0.5518</v>
      </c>
      <c r="IB244">
        <v>4.00718980108695</v>
      </c>
      <c r="IC244">
        <v>0.0057595372652325</v>
      </c>
      <c r="ID244">
        <v>9.86007892650461e-07</v>
      </c>
      <c r="IE244">
        <v>-6.54605500343952e-10</v>
      </c>
      <c r="IF244">
        <v>-0.00447537401453317</v>
      </c>
      <c r="IG244">
        <v>-0.0225030831772305</v>
      </c>
      <c r="IH244">
        <v>0.00251729176796863</v>
      </c>
      <c r="II244">
        <v>-2.92013266862578e-05</v>
      </c>
      <c r="IJ244">
        <v>-3</v>
      </c>
      <c r="IK244">
        <v>1614</v>
      </c>
      <c r="IL244">
        <v>1</v>
      </c>
      <c r="IM244">
        <v>27</v>
      </c>
      <c r="IN244">
        <v>176.4</v>
      </c>
      <c r="IO244">
        <v>176.6</v>
      </c>
      <c r="IP244">
        <v>1.37573</v>
      </c>
      <c r="IQ244">
        <v>2.63428</v>
      </c>
      <c r="IR244">
        <v>1.54785</v>
      </c>
      <c r="IS244">
        <v>2.30225</v>
      </c>
      <c r="IT244">
        <v>1.34644</v>
      </c>
      <c r="IU244">
        <v>2.44507</v>
      </c>
      <c r="IV244">
        <v>38.062</v>
      </c>
      <c r="IW244">
        <v>24.14</v>
      </c>
      <c r="IX244">
        <v>18</v>
      </c>
      <c r="IY244">
        <v>505.69</v>
      </c>
      <c r="IZ244">
        <v>399.982</v>
      </c>
      <c r="JA244">
        <v>25.3822</v>
      </c>
      <c r="JB244">
        <v>27.044</v>
      </c>
      <c r="JC244">
        <v>29.9998</v>
      </c>
      <c r="JD244">
        <v>27.0749</v>
      </c>
      <c r="JE244">
        <v>27.0258</v>
      </c>
      <c r="JF244">
        <v>27.7177</v>
      </c>
      <c r="JG244">
        <v>25.8407</v>
      </c>
      <c r="JH244">
        <v>100</v>
      </c>
      <c r="JI244">
        <v>25.3858</v>
      </c>
      <c r="JJ244">
        <v>608.194</v>
      </c>
      <c r="JK244">
        <v>24.367</v>
      </c>
      <c r="JL244">
        <v>102.235</v>
      </c>
      <c r="JM244">
        <v>102.713</v>
      </c>
    </row>
    <row r="245" spans="1:273">
      <c r="A245">
        <v>229</v>
      </c>
      <c r="B245">
        <v>1510792316.6</v>
      </c>
      <c r="C245">
        <v>3596</v>
      </c>
      <c r="D245" t="s">
        <v>870</v>
      </c>
      <c r="E245" t="s">
        <v>871</v>
      </c>
      <c r="F245">
        <v>5</v>
      </c>
      <c r="G245" t="s">
        <v>799</v>
      </c>
      <c r="H245" t="s">
        <v>406</v>
      </c>
      <c r="I245">
        <v>1510792308.81429</v>
      </c>
      <c r="J245">
        <f>(K245)/1000</f>
        <v>0</v>
      </c>
      <c r="K245">
        <f>IF(CZ245, AN245, AH245)</f>
        <v>0</v>
      </c>
      <c r="L245">
        <f>IF(CZ245, AI245, AG245)</f>
        <v>0</v>
      </c>
      <c r="M245">
        <f>DB245 - IF(AU245&gt;1, L245*CV245*100.0/(AW245*DP245), 0)</f>
        <v>0</v>
      </c>
      <c r="N245">
        <f>((T245-J245/2)*M245-L245)/(T245+J245/2)</f>
        <v>0</v>
      </c>
      <c r="O245">
        <f>N245*(DI245+DJ245)/1000.0</f>
        <v>0</v>
      </c>
      <c r="P245">
        <f>(DB245 - IF(AU245&gt;1, L245*CV245*100.0/(AW245*DP245), 0))*(DI245+DJ245)/1000.0</f>
        <v>0</v>
      </c>
      <c r="Q245">
        <f>2.0/((1/S245-1/R245)+SIGN(S245)*SQRT((1/S245-1/R245)*(1/S245-1/R245) + 4*CW245/((CW245+1)*(CW245+1))*(2*1/S245*1/R245-1/R245*1/R245)))</f>
        <v>0</v>
      </c>
      <c r="R245">
        <f>IF(LEFT(CX245,1)&lt;&gt;"0",IF(LEFT(CX245,1)="1",3.0,CY245),$D$5+$E$5*(DP245*DI245/($K$5*1000))+$F$5*(DP245*DI245/($K$5*1000))*MAX(MIN(CV245,$J$5),$I$5)*MAX(MIN(CV245,$J$5),$I$5)+$G$5*MAX(MIN(CV245,$J$5),$I$5)*(DP245*DI245/($K$5*1000))+$H$5*(DP245*DI245/($K$5*1000))*(DP245*DI245/($K$5*1000)))</f>
        <v>0</v>
      </c>
      <c r="S245">
        <f>J245*(1000-(1000*0.61365*exp(17.502*W245/(240.97+W245))/(DI245+DJ245)+DD245)/2)/(1000*0.61365*exp(17.502*W245/(240.97+W245))/(DI245+DJ245)-DD245)</f>
        <v>0</v>
      </c>
      <c r="T245">
        <f>1/((CW245+1)/(Q245/1.6)+1/(R245/1.37)) + CW245/((CW245+1)/(Q245/1.6) + CW245/(R245/1.37))</f>
        <v>0</v>
      </c>
      <c r="U245">
        <f>(CR245*CU245)</f>
        <v>0</v>
      </c>
      <c r="V245">
        <f>(DK245+(U245+2*0.95*5.67E-8*(((DK245+$B$7)+273)^4-(DK245+273)^4)-44100*J245)/(1.84*29.3*R245+8*0.95*5.67E-8*(DK245+273)^3))</f>
        <v>0</v>
      </c>
      <c r="W245">
        <f>($C$7*DL245+$D$7*DM245+$E$7*V245)</f>
        <v>0</v>
      </c>
      <c r="X245">
        <f>0.61365*exp(17.502*W245/(240.97+W245))</f>
        <v>0</v>
      </c>
      <c r="Y245">
        <f>(Z245/AA245*100)</f>
        <v>0</v>
      </c>
      <c r="Z245">
        <f>DD245*(DI245+DJ245)/1000</f>
        <v>0</v>
      </c>
      <c r="AA245">
        <f>0.61365*exp(17.502*DK245/(240.97+DK245))</f>
        <v>0</v>
      </c>
      <c r="AB245">
        <f>(X245-DD245*(DI245+DJ245)/1000)</f>
        <v>0</v>
      </c>
      <c r="AC245">
        <f>(-J245*44100)</f>
        <v>0</v>
      </c>
      <c r="AD245">
        <f>2*29.3*R245*0.92*(DK245-W245)</f>
        <v>0</v>
      </c>
      <c r="AE245">
        <f>2*0.95*5.67E-8*(((DK245+$B$7)+273)^4-(W245+273)^4)</f>
        <v>0</v>
      </c>
      <c r="AF245">
        <f>U245+AE245+AC245+AD245</f>
        <v>0</v>
      </c>
      <c r="AG245">
        <f>DH245*AU245*(DC245-DB245*(1000-AU245*DE245)/(1000-AU245*DD245))/(100*CV245)</f>
        <v>0</v>
      </c>
      <c r="AH245">
        <f>1000*DH245*AU245*(DD245-DE245)/(100*CV245*(1000-AU245*DD245))</f>
        <v>0</v>
      </c>
      <c r="AI245">
        <f>(AJ245 - AK245 - DI245*1E3/(8.314*(DK245+273.15)) * AM245/DH245 * AL245) * DH245/(100*CV245) * (1000 - DE245)/1000</f>
        <v>0</v>
      </c>
      <c r="AJ245">
        <v>607.76121797731</v>
      </c>
      <c r="AK245">
        <v>586.896563636364</v>
      </c>
      <c r="AL245">
        <v>3.34636875059704</v>
      </c>
      <c r="AM245">
        <v>64.3784820055096</v>
      </c>
      <c r="AN245">
        <f>(AP245 - AO245 + DI245*1E3/(8.314*(DK245+273.15)) * AR245/DH245 * AQ245) * DH245/(100*CV245) * 1000/(1000 - AP245)</f>
        <v>0</v>
      </c>
      <c r="AO245">
        <v>24.3422119381141</v>
      </c>
      <c r="AP245">
        <v>25.5939563636364</v>
      </c>
      <c r="AQ245">
        <v>2.04919965112227e-05</v>
      </c>
      <c r="AR245">
        <v>115.893148870308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MAX(0,($B$13+$C$13*DP245)/(1+$D$13*DP245)*DI245/(DK245+273)*$E$13)</f>
        <v>0</v>
      </c>
      <c r="AX245" t="s">
        <v>407</v>
      </c>
      <c r="AY245" t="s">
        <v>407</v>
      </c>
      <c r="AZ245">
        <v>0</v>
      </c>
      <c r="BA245">
        <v>0</v>
      </c>
      <c r="BB245">
        <f>1-AZ245/BA245</f>
        <v>0</v>
      </c>
      <c r="BC245">
        <v>0</v>
      </c>
      <c r="BD245" t="s">
        <v>407</v>
      </c>
      <c r="BE245" t="s">
        <v>407</v>
      </c>
      <c r="BF245">
        <v>0</v>
      </c>
      <c r="BG245">
        <v>0</v>
      </c>
      <c r="BH245">
        <f>1-BF245/BG245</f>
        <v>0</v>
      </c>
      <c r="BI245">
        <v>0.5</v>
      </c>
      <c r="BJ245">
        <f>CS245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407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f>$B$11*DQ245+$C$11*DR245+$F$11*EC245*(1-EF245)</f>
        <v>0</v>
      </c>
      <c r="CS245">
        <f>CR245*CT245</f>
        <v>0</v>
      </c>
      <c r="CT245">
        <f>($B$11*$D$9+$C$11*$D$9+$F$11*((EP245+EH245)/MAX(EP245+EH245+EQ245, 0.1)*$I$9+EQ245/MAX(EP245+EH245+EQ245, 0.1)*$J$9))/($B$11+$C$11+$F$11)</f>
        <v>0</v>
      </c>
      <c r="CU245">
        <f>($B$11*$K$9+$C$11*$K$9+$F$11*((EP245+EH245)/MAX(EP245+EH245+EQ245, 0.1)*$P$9+EQ245/MAX(EP245+EH245+EQ245, 0.1)*$Q$9))/($B$11+$C$11+$F$11)</f>
        <v>0</v>
      </c>
      <c r="CV245">
        <v>2.7</v>
      </c>
      <c r="CW245">
        <v>0.5</v>
      </c>
      <c r="CX245" t="s">
        <v>408</v>
      </c>
      <c r="CY245">
        <v>2</v>
      </c>
      <c r="CZ245" t="b">
        <v>1</v>
      </c>
      <c r="DA245">
        <v>1510792308.81429</v>
      </c>
      <c r="DB245">
        <v>548.192035714286</v>
      </c>
      <c r="DC245">
        <v>576.21</v>
      </c>
      <c r="DD245">
        <v>25.5862107142857</v>
      </c>
      <c r="DE245">
        <v>24.3414928571429</v>
      </c>
      <c r="DF245">
        <v>540.88475</v>
      </c>
      <c r="DG245">
        <v>25.0345571428571</v>
      </c>
      <c r="DH245">
        <v>500.089392857143</v>
      </c>
      <c r="DI245">
        <v>90.7614357142857</v>
      </c>
      <c r="DJ245">
        <v>0.0999475535714286</v>
      </c>
      <c r="DK245">
        <v>27.1412107142857</v>
      </c>
      <c r="DL245">
        <v>27.4910392857143</v>
      </c>
      <c r="DM245">
        <v>999.9</v>
      </c>
      <c r="DN245">
        <v>0</v>
      </c>
      <c r="DO245">
        <v>0</v>
      </c>
      <c r="DP245">
        <v>10006.3196428571</v>
      </c>
      <c r="DQ245">
        <v>0</v>
      </c>
      <c r="DR245">
        <v>7.89500964285715</v>
      </c>
      <c r="DS245">
        <v>-28.0179464285714</v>
      </c>
      <c r="DT245">
        <v>562.586642857143</v>
      </c>
      <c r="DU245">
        <v>590.585714285714</v>
      </c>
      <c r="DV245">
        <v>1.24472535714286</v>
      </c>
      <c r="DW245">
        <v>576.21</v>
      </c>
      <c r="DX245">
        <v>24.3414928571429</v>
      </c>
      <c r="DY245">
        <v>2.3222425</v>
      </c>
      <c r="DZ245">
        <v>2.20926857142857</v>
      </c>
      <c r="EA245">
        <v>19.8315214285714</v>
      </c>
      <c r="EB245">
        <v>19.0296785714286</v>
      </c>
      <c r="EC245">
        <v>1999.985</v>
      </c>
      <c r="ED245">
        <v>0.9799975</v>
      </c>
      <c r="EE245">
        <v>0.0200024321428571</v>
      </c>
      <c r="EF245">
        <v>0</v>
      </c>
      <c r="EG245">
        <v>2.32628571428571</v>
      </c>
      <c r="EH245">
        <v>0</v>
      </c>
      <c r="EI245">
        <v>4759.20285714286</v>
      </c>
      <c r="EJ245">
        <v>17300</v>
      </c>
      <c r="EK245">
        <v>38.7743571428571</v>
      </c>
      <c r="EL245">
        <v>39.125</v>
      </c>
      <c r="EM245">
        <v>38.48425</v>
      </c>
      <c r="EN245">
        <v>37.74775</v>
      </c>
      <c r="EO245">
        <v>38.1648571428571</v>
      </c>
      <c r="EP245">
        <v>1959.98357142857</v>
      </c>
      <c r="EQ245">
        <v>40.0014285714286</v>
      </c>
      <c r="ER245">
        <v>0</v>
      </c>
      <c r="ES245">
        <v>1678815920</v>
      </c>
      <c r="ET245">
        <v>0</v>
      </c>
      <c r="EU245">
        <v>2.29946</v>
      </c>
      <c r="EV245">
        <v>-0.349807691220125</v>
      </c>
      <c r="EW245">
        <v>-46.0946152833538</v>
      </c>
      <c r="EX245">
        <v>4758.7216</v>
      </c>
      <c r="EY245">
        <v>15</v>
      </c>
      <c r="EZ245">
        <v>0</v>
      </c>
      <c r="FA245" t="s">
        <v>409</v>
      </c>
      <c r="FB245">
        <v>1510781724.6</v>
      </c>
      <c r="FC245">
        <v>1510781718.6</v>
      </c>
      <c r="FD245">
        <v>0</v>
      </c>
      <c r="FE245">
        <v>0.193</v>
      </c>
      <c r="FF245">
        <v>0.167</v>
      </c>
      <c r="FG245">
        <v>6.707</v>
      </c>
      <c r="FH245">
        <v>0.869</v>
      </c>
      <c r="FI245">
        <v>420</v>
      </c>
      <c r="FJ245">
        <v>32</v>
      </c>
      <c r="FK245">
        <v>0.3</v>
      </c>
      <c r="FL245">
        <v>0.13</v>
      </c>
      <c r="FM245">
        <v>1.24252875</v>
      </c>
      <c r="FN245">
        <v>0.043967617260787</v>
      </c>
      <c r="FO245">
        <v>0.00463476384916212</v>
      </c>
      <c r="FP245">
        <v>1</v>
      </c>
      <c r="FQ245">
        <v>1</v>
      </c>
      <c r="FR245">
        <v>1</v>
      </c>
      <c r="FS245" t="s">
        <v>410</v>
      </c>
      <c r="FT245">
        <v>2.97309</v>
      </c>
      <c r="FU245">
        <v>2.75397</v>
      </c>
      <c r="FV245">
        <v>0.114363</v>
      </c>
      <c r="FW245">
        <v>0.119617</v>
      </c>
      <c r="FX245">
        <v>0.108057</v>
      </c>
      <c r="FY245">
        <v>0.105549</v>
      </c>
      <c r="FZ245">
        <v>34474</v>
      </c>
      <c r="GA245">
        <v>37355.1</v>
      </c>
      <c r="GB245">
        <v>35276.2</v>
      </c>
      <c r="GC245">
        <v>38482.4</v>
      </c>
      <c r="GD245">
        <v>44566.8</v>
      </c>
      <c r="GE245">
        <v>49689.9</v>
      </c>
      <c r="GF245">
        <v>55092.7</v>
      </c>
      <c r="GG245">
        <v>61696.9</v>
      </c>
      <c r="GH245">
        <v>1.98678</v>
      </c>
      <c r="GI245">
        <v>1.8207</v>
      </c>
      <c r="GJ245">
        <v>0.121903</v>
      </c>
      <c r="GK245">
        <v>0</v>
      </c>
      <c r="GL245">
        <v>25.5035</v>
      </c>
      <c r="GM245">
        <v>999.9</v>
      </c>
      <c r="GN245">
        <v>52.863</v>
      </c>
      <c r="GO245">
        <v>32.921</v>
      </c>
      <c r="GP245">
        <v>29.2936</v>
      </c>
      <c r="GQ245">
        <v>55.5957</v>
      </c>
      <c r="GR245">
        <v>49.0585</v>
      </c>
      <c r="GS245">
        <v>1</v>
      </c>
      <c r="GT245">
        <v>-0.0182673</v>
      </c>
      <c r="GU245">
        <v>-0.0578676</v>
      </c>
      <c r="GV245">
        <v>20.1153</v>
      </c>
      <c r="GW245">
        <v>5.19782</v>
      </c>
      <c r="GX245">
        <v>12.004</v>
      </c>
      <c r="GY245">
        <v>4.9752</v>
      </c>
      <c r="GZ245">
        <v>3.29315</v>
      </c>
      <c r="HA245">
        <v>9999</v>
      </c>
      <c r="HB245">
        <v>9999</v>
      </c>
      <c r="HC245">
        <v>9999</v>
      </c>
      <c r="HD245">
        <v>999.9</v>
      </c>
      <c r="HE245">
        <v>1.86339</v>
      </c>
      <c r="HF245">
        <v>1.86829</v>
      </c>
      <c r="HG245">
        <v>1.86802</v>
      </c>
      <c r="HH245">
        <v>1.8692</v>
      </c>
      <c r="HI245">
        <v>1.86996</v>
      </c>
      <c r="HJ245">
        <v>1.86601</v>
      </c>
      <c r="HK245">
        <v>1.86708</v>
      </c>
      <c r="HL245">
        <v>1.86844</v>
      </c>
      <c r="HM245">
        <v>5</v>
      </c>
      <c r="HN245">
        <v>0</v>
      </c>
      <c r="HO245">
        <v>0</v>
      </c>
      <c r="HP245">
        <v>0</v>
      </c>
      <c r="HQ245" t="s">
        <v>411</v>
      </c>
      <c r="HR245" t="s">
        <v>412</v>
      </c>
      <c r="HS245" t="s">
        <v>413</v>
      </c>
      <c r="HT245" t="s">
        <v>413</v>
      </c>
      <c r="HU245" t="s">
        <v>413</v>
      </c>
      <c r="HV245" t="s">
        <v>413</v>
      </c>
      <c r="HW245">
        <v>0</v>
      </c>
      <c r="HX245">
        <v>100</v>
      </c>
      <c r="HY245">
        <v>100</v>
      </c>
      <c r="HZ245">
        <v>7.465</v>
      </c>
      <c r="IA245">
        <v>0.552</v>
      </c>
      <c r="IB245">
        <v>4.00718980108695</v>
      </c>
      <c r="IC245">
        <v>0.0057595372652325</v>
      </c>
      <c r="ID245">
        <v>9.86007892650461e-07</v>
      </c>
      <c r="IE245">
        <v>-6.54605500343952e-10</v>
      </c>
      <c r="IF245">
        <v>-0.00447537401453317</v>
      </c>
      <c r="IG245">
        <v>-0.0225030831772305</v>
      </c>
      <c r="IH245">
        <v>0.00251729176796863</v>
      </c>
      <c r="II245">
        <v>-2.92013266862578e-05</v>
      </c>
      <c r="IJ245">
        <v>-3</v>
      </c>
      <c r="IK245">
        <v>1614</v>
      </c>
      <c r="IL245">
        <v>1</v>
      </c>
      <c r="IM245">
        <v>27</v>
      </c>
      <c r="IN245">
        <v>176.5</v>
      </c>
      <c r="IO245">
        <v>176.6</v>
      </c>
      <c r="IP245">
        <v>1.40869</v>
      </c>
      <c r="IQ245">
        <v>2.63916</v>
      </c>
      <c r="IR245">
        <v>1.54785</v>
      </c>
      <c r="IS245">
        <v>2.30103</v>
      </c>
      <c r="IT245">
        <v>1.34644</v>
      </c>
      <c r="IU245">
        <v>2.43408</v>
      </c>
      <c r="IV245">
        <v>38.062</v>
      </c>
      <c r="IW245">
        <v>24.14</v>
      </c>
      <c r="IX245">
        <v>18</v>
      </c>
      <c r="IY245">
        <v>505.553</v>
      </c>
      <c r="IZ245">
        <v>399.972</v>
      </c>
      <c r="JA245">
        <v>25.3875</v>
      </c>
      <c r="JB245">
        <v>27.0401</v>
      </c>
      <c r="JC245">
        <v>29.9998</v>
      </c>
      <c r="JD245">
        <v>27.0708</v>
      </c>
      <c r="JE245">
        <v>27.0224</v>
      </c>
      <c r="JF245">
        <v>28.3021</v>
      </c>
      <c r="JG245">
        <v>25.8407</v>
      </c>
      <c r="JH245">
        <v>100</v>
      </c>
      <c r="JI245">
        <v>25.3926</v>
      </c>
      <c r="JJ245">
        <v>621.668</v>
      </c>
      <c r="JK245">
        <v>24.3628</v>
      </c>
      <c r="JL245">
        <v>102.235</v>
      </c>
      <c r="JM245">
        <v>102.713</v>
      </c>
    </row>
    <row r="246" spans="1:273">
      <c r="A246">
        <v>230</v>
      </c>
      <c r="B246">
        <v>1510792321.6</v>
      </c>
      <c r="C246">
        <v>3601</v>
      </c>
      <c r="D246" t="s">
        <v>872</v>
      </c>
      <c r="E246" t="s">
        <v>873</v>
      </c>
      <c r="F246">
        <v>5</v>
      </c>
      <c r="G246" t="s">
        <v>799</v>
      </c>
      <c r="H246" t="s">
        <v>406</v>
      </c>
      <c r="I246">
        <v>1510792314.1</v>
      </c>
      <c r="J246">
        <f>(K246)/1000</f>
        <v>0</v>
      </c>
      <c r="K246">
        <f>IF(CZ246, AN246, AH246)</f>
        <v>0</v>
      </c>
      <c r="L246">
        <f>IF(CZ246, AI246, AG246)</f>
        <v>0</v>
      </c>
      <c r="M246">
        <f>DB246 - IF(AU246&gt;1, L246*CV246*100.0/(AW246*DP246), 0)</f>
        <v>0</v>
      </c>
      <c r="N246">
        <f>((T246-J246/2)*M246-L246)/(T246+J246/2)</f>
        <v>0</v>
      </c>
      <c r="O246">
        <f>N246*(DI246+DJ246)/1000.0</f>
        <v>0</v>
      </c>
      <c r="P246">
        <f>(DB246 - IF(AU246&gt;1, L246*CV246*100.0/(AW246*DP246), 0))*(DI246+DJ246)/1000.0</f>
        <v>0</v>
      </c>
      <c r="Q246">
        <f>2.0/((1/S246-1/R246)+SIGN(S246)*SQRT((1/S246-1/R246)*(1/S246-1/R246) + 4*CW246/((CW246+1)*(CW246+1))*(2*1/S246*1/R246-1/R246*1/R246)))</f>
        <v>0</v>
      </c>
      <c r="R246">
        <f>IF(LEFT(CX246,1)&lt;&gt;"0",IF(LEFT(CX246,1)="1",3.0,CY246),$D$5+$E$5*(DP246*DI246/($K$5*1000))+$F$5*(DP246*DI246/($K$5*1000))*MAX(MIN(CV246,$J$5),$I$5)*MAX(MIN(CV246,$J$5),$I$5)+$G$5*MAX(MIN(CV246,$J$5),$I$5)*(DP246*DI246/($K$5*1000))+$H$5*(DP246*DI246/($K$5*1000))*(DP246*DI246/($K$5*1000)))</f>
        <v>0</v>
      </c>
      <c r="S246">
        <f>J246*(1000-(1000*0.61365*exp(17.502*W246/(240.97+W246))/(DI246+DJ246)+DD246)/2)/(1000*0.61365*exp(17.502*W246/(240.97+W246))/(DI246+DJ246)-DD246)</f>
        <v>0</v>
      </c>
      <c r="T246">
        <f>1/((CW246+1)/(Q246/1.6)+1/(R246/1.37)) + CW246/((CW246+1)/(Q246/1.6) + CW246/(R246/1.37))</f>
        <v>0</v>
      </c>
      <c r="U246">
        <f>(CR246*CU246)</f>
        <v>0</v>
      </c>
      <c r="V246">
        <f>(DK246+(U246+2*0.95*5.67E-8*(((DK246+$B$7)+273)^4-(DK246+273)^4)-44100*J246)/(1.84*29.3*R246+8*0.95*5.67E-8*(DK246+273)^3))</f>
        <v>0</v>
      </c>
      <c r="W246">
        <f>($C$7*DL246+$D$7*DM246+$E$7*V246)</f>
        <v>0</v>
      </c>
      <c r="X246">
        <f>0.61365*exp(17.502*W246/(240.97+W246))</f>
        <v>0</v>
      </c>
      <c r="Y246">
        <f>(Z246/AA246*100)</f>
        <v>0</v>
      </c>
      <c r="Z246">
        <f>DD246*(DI246+DJ246)/1000</f>
        <v>0</v>
      </c>
      <c r="AA246">
        <f>0.61365*exp(17.502*DK246/(240.97+DK246))</f>
        <v>0</v>
      </c>
      <c r="AB246">
        <f>(X246-DD246*(DI246+DJ246)/1000)</f>
        <v>0</v>
      </c>
      <c r="AC246">
        <f>(-J246*44100)</f>
        <v>0</v>
      </c>
      <c r="AD246">
        <f>2*29.3*R246*0.92*(DK246-W246)</f>
        <v>0</v>
      </c>
      <c r="AE246">
        <f>2*0.95*5.67E-8*(((DK246+$B$7)+273)^4-(W246+273)^4)</f>
        <v>0</v>
      </c>
      <c r="AF246">
        <f>U246+AE246+AC246+AD246</f>
        <v>0</v>
      </c>
      <c r="AG246">
        <f>DH246*AU246*(DC246-DB246*(1000-AU246*DE246)/(1000-AU246*DD246))/(100*CV246)</f>
        <v>0</v>
      </c>
      <c r="AH246">
        <f>1000*DH246*AU246*(DD246-DE246)/(100*CV246*(1000-AU246*DD246))</f>
        <v>0</v>
      </c>
      <c r="AI246">
        <f>(AJ246 - AK246 - DI246*1E3/(8.314*(DK246+273.15)) * AM246/DH246 * AL246) * DH246/(100*CV246) * (1000 - DE246)/1000</f>
        <v>0</v>
      </c>
      <c r="AJ246">
        <v>625.698200679127</v>
      </c>
      <c r="AK246">
        <v>604.183775757576</v>
      </c>
      <c r="AL246">
        <v>3.45010502437357</v>
      </c>
      <c r="AM246">
        <v>64.3784820055096</v>
      </c>
      <c r="AN246">
        <f>(AP246 - AO246 + DI246*1E3/(8.314*(DK246+273.15)) * AR246/DH246 * AQ246) * DH246/(100*CV246) * 1000/(1000 - AP246)</f>
        <v>0</v>
      </c>
      <c r="AO246">
        <v>24.341911703518</v>
      </c>
      <c r="AP246">
        <v>25.5972218181818</v>
      </c>
      <c r="AQ246">
        <v>1.55624065170583e-05</v>
      </c>
      <c r="AR246">
        <v>115.893148870308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MAX(0,($B$13+$C$13*DP246)/(1+$D$13*DP246)*DI246/(DK246+273)*$E$13)</f>
        <v>0</v>
      </c>
      <c r="AX246" t="s">
        <v>407</v>
      </c>
      <c r="AY246" t="s">
        <v>407</v>
      </c>
      <c r="AZ246">
        <v>0</v>
      </c>
      <c r="BA246">
        <v>0</v>
      </c>
      <c r="BB246">
        <f>1-AZ246/BA246</f>
        <v>0</v>
      </c>
      <c r="BC246">
        <v>0</v>
      </c>
      <c r="BD246" t="s">
        <v>407</v>
      </c>
      <c r="BE246" t="s">
        <v>407</v>
      </c>
      <c r="BF246">
        <v>0</v>
      </c>
      <c r="BG246">
        <v>0</v>
      </c>
      <c r="BH246">
        <f>1-BF246/BG246</f>
        <v>0</v>
      </c>
      <c r="BI246">
        <v>0.5</v>
      </c>
      <c r="BJ246">
        <f>CS246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407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f>$B$11*DQ246+$C$11*DR246+$F$11*EC246*(1-EF246)</f>
        <v>0</v>
      </c>
      <c r="CS246">
        <f>CR246*CT246</f>
        <v>0</v>
      </c>
      <c r="CT246">
        <f>($B$11*$D$9+$C$11*$D$9+$F$11*((EP246+EH246)/MAX(EP246+EH246+EQ246, 0.1)*$I$9+EQ246/MAX(EP246+EH246+EQ246, 0.1)*$J$9))/($B$11+$C$11+$F$11)</f>
        <v>0</v>
      </c>
      <c r="CU246">
        <f>($B$11*$K$9+$C$11*$K$9+$F$11*((EP246+EH246)/MAX(EP246+EH246+EQ246, 0.1)*$P$9+EQ246/MAX(EP246+EH246+EQ246, 0.1)*$Q$9))/($B$11+$C$11+$F$11)</f>
        <v>0</v>
      </c>
      <c r="CV246">
        <v>2.7</v>
      </c>
      <c r="CW246">
        <v>0.5</v>
      </c>
      <c r="CX246" t="s">
        <v>408</v>
      </c>
      <c r="CY246">
        <v>2</v>
      </c>
      <c r="CZ246" t="b">
        <v>1</v>
      </c>
      <c r="DA246">
        <v>1510792314.1</v>
      </c>
      <c r="DB246">
        <v>565.49337037037</v>
      </c>
      <c r="DC246">
        <v>593.910518518519</v>
      </c>
      <c r="DD246">
        <v>25.5912259259259</v>
      </c>
      <c r="DE246">
        <v>24.341537037037</v>
      </c>
      <c r="DF246">
        <v>558.078666666667</v>
      </c>
      <c r="DG246">
        <v>25.039337037037</v>
      </c>
      <c r="DH246">
        <v>500.088592592593</v>
      </c>
      <c r="DI246">
        <v>90.7619333333333</v>
      </c>
      <c r="DJ246">
        <v>0.0999785777777778</v>
      </c>
      <c r="DK246">
        <v>27.1452407407407</v>
      </c>
      <c r="DL246">
        <v>27.4956814814815</v>
      </c>
      <c r="DM246">
        <v>999.9</v>
      </c>
      <c r="DN246">
        <v>0</v>
      </c>
      <c r="DO246">
        <v>0</v>
      </c>
      <c r="DP246">
        <v>10007.8055555556</v>
      </c>
      <c r="DQ246">
        <v>0</v>
      </c>
      <c r="DR246">
        <v>7.89892925925926</v>
      </c>
      <c r="DS246">
        <v>-28.4171555555555</v>
      </c>
      <c r="DT246">
        <v>580.345185185185</v>
      </c>
      <c r="DU246">
        <v>608.727888888889</v>
      </c>
      <c r="DV246">
        <v>1.24969074074074</v>
      </c>
      <c r="DW246">
        <v>593.910518518519</v>
      </c>
      <c r="DX246">
        <v>24.341537037037</v>
      </c>
      <c r="DY246">
        <v>2.32271037037037</v>
      </c>
      <c r="DZ246">
        <v>2.20928518518519</v>
      </c>
      <c r="EA246">
        <v>19.8347666666667</v>
      </c>
      <c r="EB246">
        <v>19.0298037037037</v>
      </c>
      <c r="EC246">
        <v>2000.00111111111</v>
      </c>
      <c r="ED246">
        <v>0.979997666666667</v>
      </c>
      <c r="EE246">
        <v>0.0200023</v>
      </c>
      <c r="EF246">
        <v>0</v>
      </c>
      <c r="EG246">
        <v>2.30775925925926</v>
      </c>
      <c r="EH246">
        <v>0</v>
      </c>
      <c r="EI246">
        <v>4755.40592592593</v>
      </c>
      <c r="EJ246">
        <v>17300.137037037</v>
      </c>
      <c r="EK246">
        <v>38.7522962962963</v>
      </c>
      <c r="EL246">
        <v>39.125</v>
      </c>
      <c r="EM246">
        <v>38.4626666666667</v>
      </c>
      <c r="EN246">
        <v>37.7313333333333</v>
      </c>
      <c r="EO246">
        <v>38.1433703703704</v>
      </c>
      <c r="EP246">
        <v>1959.99962962963</v>
      </c>
      <c r="EQ246">
        <v>40.0011111111111</v>
      </c>
      <c r="ER246">
        <v>0</v>
      </c>
      <c r="ES246">
        <v>1678815924.8</v>
      </c>
      <c r="ET246">
        <v>0</v>
      </c>
      <c r="EU246">
        <v>2.300388</v>
      </c>
      <c r="EV246">
        <v>-0.930776915334968</v>
      </c>
      <c r="EW246">
        <v>-41.7038461872516</v>
      </c>
      <c r="EX246">
        <v>4755.2552</v>
      </c>
      <c r="EY246">
        <v>15</v>
      </c>
      <c r="EZ246">
        <v>0</v>
      </c>
      <c r="FA246" t="s">
        <v>409</v>
      </c>
      <c r="FB246">
        <v>1510781724.6</v>
      </c>
      <c r="FC246">
        <v>1510781718.6</v>
      </c>
      <c r="FD246">
        <v>0</v>
      </c>
      <c r="FE246">
        <v>0.193</v>
      </c>
      <c r="FF246">
        <v>0.167</v>
      </c>
      <c r="FG246">
        <v>6.707</v>
      </c>
      <c r="FH246">
        <v>0.869</v>
      </c>
      <c r="FI246">
        <v>420</v>
      </c>
      <c r="FJ246">
        <v>32</v>
      </c>
      <c r="FK246">
        <v>0.3</v>
      </c>
      <c r="FL246">
        <v>0.13</v>
      </c>
      <c r="FM246">
        <v>1.24692175</v>
      </c>
      <c r="FN246">
        <v>0.0562839399624753</v>
      </c>
      <c r="FO246">
        <v>0.00550771907757649</v>
      </c>
      <c r="FP246">
        <v>1</v>
      </c>
      <c r="FQ246">
        <v>1</v>
      </c>
      <c r="FR246">
        <v>1</v>
      </c>
      <c r="FS246" t="s">
        <v>410</v>
      </c>
      <c r="FT246">
        <v>2.97284</v>
      </c>
      <c r="FU246">
        <v>2.75383</v>
      </c>
      <c r="FV246">
        <v>0.116759</v>
      </c>
      <c r="FW246">
        <v>0.121893</v>
      </c>
      <c r="FX246">
        <v>0.108067</v>
      </c>
      <c r="FY246">
        <v>0.10555</v>
      </c>
      <c r="FZ246">
        <v>34381.1</v>
      </c>
      <c r="GA246">
        <v>37258.9</v>
      </c>
      <c r="GB246">
        <v>35276.4</v>
      </c>
      <c r="GC246">
        <v>38482.8</v>
      </c>
      <c r="GD246">
        <v>44566.6</v>
      </c>
      <c r="GE246">
        <v>49690.6</v>
      </c>
      <c r="GF246">
        <v>55093</v>
      </c>
      <c r="GG246">
        <v>61697.7</v>
      </c>
      <c r="GH246">
        <v>1.98692</v>
      </c>
      <c r="GI246">
        <v>1.82055</v>
      </c>
      <c r="GJ246">
        <v>0.1214</v>
      </c>
      <c r="GK246">
        <v>0</v>
      </c>
      <c r="GL246">
        <v>25.5083</v>
      </c>
      <c r="GM246">
        <v>999.9</v>
      </c>
      <c r="GN246">
        <v>52.863</v>
      </c>
      <c r="GO246">
        <v>32.921</v>
      </c>
      <c r="GP246">
        <v>29.2976</v>
      </c>
      <c r="GQ246">
        <v>55.1257</v>
      </c>
      <c r="GR246">
        <v>49.359</v>
      </c>
      <c r="GS246">
        <v>1</v>
      </c>
      <c r="GT246">
        <v>-0.0183613</v>
      </c>
      <c r="GU246">
        <v>0.110147</v>
      </c>
      <c r="GV246">
        <v>20.1143</v>
      </c>
      <c r="GW246">
        <v>5.19692</v>
      </c>
      <c r="GX246">
        <v>12.004</v>
      </c>
      <c r="GY246">
        <v>4.9749</v>
      </c>
      <c r="GZ246">
        <v>3.29308</v>
      </c>
      <c r="HA246">
        <v>9999</v>
      </c>
      <c r="HB246">
        <v>9999</v>
      </c>
      <c r="HC246">
        <v>9999</v>
      </c>
      <c r="HD246">
        <v>999.9</v>
      </c>
      <c r="HE246">
        <v>1.86339</v>
      </c>
      <c r="HF246">
        <v>1.86829</v>
      </c>
      <c r="HG246">
        <v>1.86805</v>
      </c>
      <c r="HH246">
        <v>1.8692</v>
      </c>
      <c r="HI246">
        <v>1.86996</v>
      </c>
      <c r="HJ246">
        <v>1.86603</v>
      </c>
      <c r="HK246">
        <v>1.86708</v>
      </c>
      <c r="HL246">
        <v>1.86844</v>
      </c>
      <c r="HM246">
        <v>5</v>
      </c>
      <c r="HN246">
        <v>0</v>
      </c>
      <c r="HO246">
        <v>0</v>
      </c>
      <c r="HP246">
        <v>0</v>
      </c>
      <c r="HQ246" t="s">
        <v>411</v>
      </c>
      <c r="HR246" t="s">
        <v>412</v>
      </c>
      <c r="HS246" t="s">
        <v>413</v>
      </c>
      <c r="HT246" t="s">
        <v>413</v>
      </c>
      <c r="HU246" t="s">
        <v>413</v>
      </c>
      <c r="HV246" t="s">
        <v>413</v>
      </c>
      <c r="HW246">
        <v>0</v>
      </c>
      <c r="HX246">
        <v>100</v>
      </c>
      <c r="HY246">
        <v>100</v>
      </c>
      <c r="HZ246">
        <v>7.57</v>
      </c>
      <c r="IA246">
        <v>0.5521</v>
      </c>
      <c r="IB246">
        <v>4.00718980108695</v>
      </c>
      <c r="IC246">
        <v>0.0057595372652325</v>
      </c>
      <c r="ID246">
        <v>9.86007892650461e-07</v>
      </c>
      <c r="IE246">
        <v>-6.54605500343952e-10</v>
      </c>
      <c r="IF246">
        <v>-0.00447537401453317</v>
      </c>
      <c r="IG246">
        <v>-0.0225030831772305</v>
      </c>
      <c r="IH246">
        <v>0.00251729176796863</v>
      </c>
      <c r="II246">
        <v>-2.92013266862578e-05</v>
      </c>
      <c r="IJ246">
        <v>-3</v>
      </c>
      <c r="IK246">
        <v>1614</v>
      </c>
      <c r="IL246">
        <v>1</v>
      </c>
      <c r="IM246">
        <v>27</v>
      </c>
      <c r="IN246">
        <v>176.6</v>
      </c>
      <c r="IO246">
        <v>176.7</v>
      </c>
      <c r="IP246">
        <v>1.43799</v>
      </c>
      <c r="IQ246">
        <v>2.63916</v>
      </c>
      <c r="IR246">
        <v>1.54785</v>
      </c>
      <c r="IS246">
        <v>2.30103</v>
      </c>
      <c r="IT246">
        <v>1.34644</v>
      </c>
      <c r="IU246">
        <v>2.41699</v>
      </c>
      <c r="IV246">
        <v>38.062</v>
      </c>
      <c r="IW246">
        <v>24.14</v>
      </c>
      <c r="IX246">
        <v>18</v>
      </c>
      <c r="IY246">
        <v>505.622</v>
      </c>
      <c r="IZ246">
        <v>399.865</v>
      </c>
      <c r="JA246">
        <v>25.393</v>
      </c>
      <c r="JB246">
        <v>27.0355</v>
      </c>
      <c r="JC246">
        <v>29.9998</v>
      </c>
      <c r="JD246">
        <v>27.0674</v>
      </c>
      <c r="JE246">
        <v>27.019</v>
      </c>
      <c r="JF246">
        <v>28.9596</v>
      </c>
      <c r="JG246">
        <v>25.8407</v>
      </c>
      <c r="JH246">
        <v>100</v>
      </c>
      <c r="JI246">
        <v>25.0793</v>
      </c>
      <c r="JJ246">
        <v>641.936</v>
      </c>
      <c r="JK246">
        <v>24.362</v>
      </c>
      <c r="JL246">
        <v>102.235</v>
      </c>
      <c r="JM246">
        <v>102.714</v>
      </c>
    </row>
    <row r="247" spans="1:273">
      <c r="A247">
        <v>231</v>
      </c>
      <c r="B247">
        <v>1510792326.6</v>
      </c>
      <c r="C247">
        <v>3606</v>
      </c>
      <c r="D247" t="s">
        <v>874</v>
      </c>
      <c r="E247" t="s">
        <v>875</v>
      </c>
      <c r="F247">
        <v>5</v>
      </c>
      <c r="G247" t="s">
        <v>799</v>
      </c>
      <c r="H247" t="s">
        <v>406</v>
      </c>
      <c r="I247">
        <v>1510792318.81429</v>
      </c>
      <c r="J247">
        <f>(K247)/1000</f>
        <v>0</v>
      </c>
      <c r="K247">
        <f>IF(CZ247, AN247, AH247)</f>
        <v>0</v>
      </c>
      <c r="L247">
        <f>IF(CZ247, AI247, AG247)</f>
        <v>0</v>
      </c>
      <c r="M247">
        <f>DB247 - IF(AU247&gt;1, L247*CV247*100.0/(AW247*DP247), 0)</f>
        <v>0</v>
      </c>
      <c r="N247">
        <f>((T247-J247/2)*M247-L247)/(T247+J247/2)</f>
        <v>0</v>
      </c>
      <c r="O247">
        <f>N247*(DI247+DJ247)/1000.0</f>
        <v>0</v>
      </c>
      <c r="P247">
        <f>(DB247 - IF(AU247&gt;1, L247*CV247*100.0/(AW247*DP247), 0))*(DI247+DJ247)/1000.0</f>
        <v>0</v>
      </c>
      <c r="Q247">
        <f>2.0/((1/S247-1/R247)+SIGN(S247)*SQRT((1/S247-1/R247)*(1/S247-1/R247) + 4*CW247/((CW247+1)*(CW247+1))*(2*1/S247*1/R247-1/R247*1/R247)))</f>
        <v>0</v>
      </c>
      <c r="R247">
        <f>IF(LEFT(CX247,1)&lt;&gt;"0",IF(LEFT(CX247,1)="1",3.0,CY247),$D$5+$E$5*(DP247*DI247/($K$5*1000))+$F$5*(DP247*DI247/($K$5*1000))*MAX(MIN(CV247,$J$5),$I$5)*MAX(MIN(CV247,$J$5),$I$5)+$G$5*MAX(MIN(CV247,$J$5),$I$5)*(DP247*DI247/($K$5*1000))+$H$5*(DP247*DI247/($K$5*1000))*(DP247*DI247/($K$5*1000)))</f>
        <v>0</v>
      </c>
      <c r="S247">
        <f>J247*(1000-(1000*0.61365*exp(17.502*W247/(240.97+W247))/(DI247+DJ247)+DD247)/2)/(1000*0.61365*exp(17.502*W247/(240.97+W247))/(DI247+DJ247)-DD247)</f>
        <v>0</v>
      </c>
      <c r="T247">
        <f>1/((CW247+1)/(Q247/1.6)+1/(R247/1.37)) + CW247/((CW247+1)/(Q247/1.6) + CW247/(R247/1.37))</f>
        <v>0</v>
      </c>
      <c r="U247">
        <f>(CR247*CU247)</f>
        <v>0</v>
      </c>
      <c r="V247">
        <f>(DK247+(U247+2*0.95*5.67E-8*(((DK247+$B$7)+273)^4-(DK247+273)^4)-44100*J247)/(1.84*29.3*R247+8*0.95*5.67E-8*(DK247+273)^3))</f>
        <v>0</v>
      </c>
      <c r="W247">
        <f>($C$7*DL247+$D$7*DM247+$E$7*V247)</f>
        <v>0</v>
      </c>
      <c r="X247">
        <f>0.61365*exp(17.502*W247/(240.97+W247))</f>
        <v>0</v>
      </c>
      <c r="Y247">
        <f>(Z247/AA247*100)</f>
        <v>0</v>
      </c>
      <c r="Z247">
        <f>DD247*(DI247+DJ247)/1000</f>
        <v>0</v>
      </c>
      <c r="AA247">
        <f>0.61365*exp(17.502*DK247/(240.97+DK247))</f>
        <v>0</v>
      </c>
      <c r="AB247">
        <f>(X247-DD247*(DI247+DJ247)/1000)</f>
        <v>0</v>
      </c>
      <c r="AC247">
        <f>(-J247*44100)</f>
        <v>0</v>
      </c>
      <c r="AD247">
        <f>2*29.3*R247*0.92*(DK247-W247)</f>
        <v>0</v>
      </c>
      <c r="AE247">
        <f>2*0.95*5.67E-8*(((DK247+$B$7)+273)^4-(W247+273)^4)</f>
        <v>0</v>
      </c>
      <c r="AF247">
        <f>U247+AE247+AC247+AD247</f>
        <v>0</v>
      </c>
      <c r="AG247">
        <f>DH247*AU247*(DC247-DB247*(1000-AU247*DE247)/(1000-AU247*DD247))/(100*CV247)</f>
        <v>0</v>
      </c>
      <c r="AH247">
        <f>1000*DH247*AU247*(DD247-DE247)/(100*CV247*(1000-AU247*DD247))</f>
        <v>0</v>
      </c>
      <c r="AI247">
        <f>(AJ247 - AK247 - DI247*1E3/(8.314*(DK247+273.15)) * AM247/DH247 * AL247) * DH247/(100*CV247) * (1000 - DE247)/1000</f>
        <v>0</v>
      </c>
      <c r="AJ247">
        <v>642.719876049558</v>
      </c>
      <c r="AK247">
        <v>621.231333333333</v>
      </c>
      <c r="AL247">
        <v>3.4160047887974</v>
      </c>
      <c r="AM247">
        <v>64.3784820055096</v>
      </c>
      <c r="AN247">
        <f>(AP247 - AO247 + DI247*1E3/(8.314*(DK247+273.15)) * AR247/DH247 * AQ247) * DH247/(100*CV247) * 1000/(1000 - AP247)</f>
        <v>0</v>
      </c>
      <c r="AO247">
        <v>24.3418811701695</v>
      </c>
      <c r="AP247">
        <v>25.5924375757576</v>
      </c>
      <c r="AQ247">
        <v>-3.47944091815332e-05</v>
      </c>
      <c r="AR247">
        <v>115.893148870308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MAX(0,($B$13+$C$13*DP247)/(1+$D$13*DP247)*DI247/(DK247+273)*$E$13)</f>
        <v>0</v>
      </c>
      <c r="AX247" t="s">
        <v>407</v>
      </c>
      <c r="AY247" t="s">
        <v>407</v>
      </c>
      <c r="AZ247">
        <v>0</v>
      </c>
      <c r="BA247">
        <v>0</v>
      </c>
      <c r="BB247">
        <f>1-AZ247/BA247</f>
        <v>0</v>
      </c>
      <c r="BC247">
        <v>0</v>
      </c>
      <c r="BD247" t="s">
        <v>407</v>
      </c>
      <c r="BE247" t="s">
        <v>407</v>
      </c>
      <c r="BF247">
        <v>0</v>
      </c>
      <c r="BG247">
        <v>0</v>
      </c>
      <c r="BH247">
        <f>1-BF247/BG247</f>
        <v>0</v>
      </c>
      <c r="BI247">
        <v>0.5</v>
      </c>
      <c r="BJ247">
        <f>CS247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407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f>$B$11*DQ247+$C$11*DR247+$F$11*EC247*(1-EF247)</f>
        <v>0</v>
      </c>
      <c r="CS247">
        <f>CR247*CT247</f>
        <v>0</v>
      </c>
      <c r="CT247">
        <f>($B$11*$D$9+$C$11*$D$9+$F$11*((EP247+EH247)/MAX(EP247+EH247+EQ247, 0.1)*$I$9+EQ247/MAX(EP247+EH247+EQ247, 0.1)*$J$9))/($B$11+$C$11+$F$11)</f>
        <v>0</v>
      </c>
      <c r="CU247">
        <f>($B$11*$K$9+$C$11*$K$9+$F$11*((EP247+EH247)/MAX(EP247+EH247+EQ247, 0.1)*$P$9+EQ247/MAX(EP247+EH247+EQ247, 0.1)*$Q$9))/($B$11+$C$11+$F$11)</f>
        <v>0</v>
      </c>
      <c r="CV247">
        <v>2.7</v>
      </c>
      <c r="CW247">
        <v>0.5</v>
      </c>
      <c r="CX247" t="s">
        <v>408</v>
      </c>
      <c r="CY247">
        <v>2</v>
      </c>
      <c r="CZ247" t="b">
        <v>1</v>
      </c>
      <c r="DA247">
        <v>1510792318.81429</v>
      </c>
      <c r="DB247">
        <v>581.060071428571</v>
      </c>
      <c r="DC247">
        <v>609.817071428571</v>
      </c>
      <c r="DD247">
        <v>25.5942035714286</v>
      </c>
      <c r="DE247">
        <v>24.3420357142857</v>
      </c>
      <c r="DF247">
        <v>573.548714285714</v>
      </c>
      <c r="DG247">
        <v>25.0421678571429</v>
      </c>
      <c r="DH247">
        <v>500.087142857143</v>
      </c>
      <c r="DI247">
        <v>90.7625</v>
      </c>
      <c r="DJ247">
        <v>0.0999849071428571</v>
      </c>
      <c r="DK247">
        <v>27.1487928571429</v>
      </c>
      <c r="DL247">
        <v>27.494325</v>
      </c>
      <c r="DM247">
        <v>999.9</v>
      </c>
      <c r="DN247">
        <v>0</v>
      </c>
      <c r="DO247">
        <v>0</v>
      </c>
      <c r="DP247">
        <v>10008.1446428571</v>
      </c>
      <c r="DQ247">
        <v>0</v>
      </c>
      <c r="DR247">
        <v>7.90382535714286</v>
      </c>
      <c r="DS247">
        <v>-28.7570892857143</v>
      </c>
      <c r="DT247">
        <v>596.322464285714</v>
      </c>
      <c r="DU247">
        <v>625.031642857143</v>
      </c>
      <c r="DV247">
        <v>1.25216357142857</v>
      </c>
      <c r="DW247">
        <v>609.817071428571</v>
      </c>
      <c r="DX247">
        <v>24.3420357142857</v>
      </c>
      <c r="DY247">
        <v>2.32299464285714</v>
      </c>
      <c r="DZ247">
        <v>2.20934357142857</v>
      </c>
      <c r="EA247">
        <v>19.8367428571429</v>
      </c>
      <c r="EB247">
        <v>19.0302357142857</v>
      </c>
      <c r="EC247">
        <v>2000.00107142857</v>
      </c>
      <c r="ED247">
        <v>0.97999825</v>
      </c>
      <c r="EE247">
        <v>0.0200017178571429</v>
      </c>
      <c r="EF247">
        <v>0</v>
      </c>
      <c r="EG247">
        <v>2.21786428571429</v>
      </c>
      <c r="EH247">
        <v>0</v>
      </c>
      <c r="EI247">
        <v>4752.52321428571</v>
      </c>
      <c r="EJ247">
        <v>17300.1392857143</v>
      </c>
      <c r="EK247">
        <v>38.73425</v>
      </c>
      <c r="EL247">
        <v>39.10475</v>
      </c>
      <c r="EM247">
        <v>38.44375</v>
      </c>
      <c r="EN247">
        <v>37.71175</v>
      </c>
      <c r="EO247">
        <v>38.1294285714286</v>
      </c>
      <c r="EP247">
        <v>1959.99928571429</v>
      </c>
      <c r="EQ247">
        <v>40.0003571428571</v>
      </c>
      <c r="ER247">
        <v>0</v>
      </c>
      <c r="ES247">
        <v>1678815929.6</v>
      </c>
      <c r="ET247">
        <v>0</v>
      </c>
      <c r="EU247">
        <v>2.207796</v>
      </c>
      <c r="EV247">
        <v>0.213923070961152</v>
      </c>
      <c r="EW247">
        <v>-33.8507693108246</v>
      </c>
      <c r="EX247">
        <v>4752.3272</v>
      </c>
      <c r="EY247">
        <v>15</v>
      </c>
      <c r="EZ247">
        <v>0</v>
      </c>
      <c r="FA247" t="s">
        <v>409</v>
      </c>
      <c r="FB247">
        <v>1510781724.6</v>
      </c>
      <c r="FC247">
        <v>1510781718.6</v>
      </c>
      <c r="FD247">
        <v>0</v>
      </c>
      <c r="FE247">
        <v>0.193</v>
      </c>
      <c r="FF247">
        <v>0.167</v>
      </c>
      <c r="FG247">
        <v>6.707</v>
      </c>
      <c r="FH247">
        <v>0.869</v>
      </c>
      <c r="FI247">
        <v>420</v>
      </c>
      <c r="FJ247">
        <v>32</v>
      </c>
      <c r="FK247">
        <v>0.3</v>
      </c>
      <c r="FL247">
        <v>0.13</v>
      </c>
      <c r="FM247">
        <v>1.25012975</v>
      </c>
      <c r="FN247">
        <v>0.0413812007504679</v>
      </c>
      <c r="FO247">
        <v>0.00420465009691651</v>
      </c>
      <c r="FP247">
        <v>1</v>
      </c>
      <c r="FQ247">
        <v>1</v>
      </c>
      <c r="FR247">
        <v>1</v>
      </c>
      <c r="FS247" t="s">
        <v>410</v>
      </c>
      <c r="FT247">
        <v>2.97295</v>
      </c>
      <c r="FU247">
        <v>2.75398</v>
      </c>
      <c r="FV247">
        <v>0.119096</v>
      </c>
      <c r="FW247">
        <v>0.124293</v>
      </c>
      <c r="FX247">
        <v>0.108048</v>
      </c>
      <c r="FY247">
        <v>0.105551</v>
      </c>
      <c r="FZ247">
        <v>34290.2</v>
      </c>
      <c r="GA247">
        <v>37157.6</v>
      </c>
      <c r="GB247">
        <v>35276.4</v>
      </c>
      <c r="GC247">
        <v>38483.2</v>
      </c>
      <c r="GD247">
        <v>44567.6</v>
      </c>
      <c r="GE247">
        <v>49690.8</v>
      </c>
      <c r="GF247">
        <v>55093</v>
      </c>
      <c r="GG247">
        <v>61698</v>
      </c>
      <c r="GH247">
        <v>1.98682</v>
      </c>
      <c r="GI247">
        <v>1.82092</v>
      </c>
      <c r="GJ247">
        <v>0.121191</v>
      </c>
      <c r="GK247">
        <v>0</v>
      </c>
      <c r="GL247">
        <v>25.5121</v>
      </c>
      <c r="GM247">
        <v>999.9</v>
      </c>
      <c r="GN247">
        <v>52.863</v>
      </c>
      <c r="GO247">
        <v>32.921</v>
      </c>
      <c r="GP247">
        <v>29.2955</v>
      </c>
      <c r="GQ247">
        <v>55.6157</v>
      </c>
      <c r="GR247">
        <v>49.2748</v>
      </c>
      <c r="GS247">
        <v>1</v>
      </c>
      <c r="GT247">
        <v>-0.0164964</v>
      </c>
      <c r="GU247">
        <v>1.04235</v>
      </c>
      <c r="GV247">
        <v>20.1109</v>
      </c>
      <c r="GW247">
        <v>5.19737</v>
      </c>
      <c r="GX247">
        <v>12.004</v>
      </c>
      <c r="GY247">
        <v>4.97535</v>
      </c>
      <c r="GZ247">
        <v>3.29323</v>
      </c>
      <c r="HA247">
        <v>9999</v>
      </c>
      <c r="HB247">
        <v>9999</v>
      </c>
      <c r="HC247">
        <v>9999</v>
      </c>
      <c r="HD247">
        <v>999.9</v>
      </c>
      <c r="HE247">
        <v>1.8634</v>
      </c>
      <c r="HF247">
        <v>1.86829</v>
      </c>
      <c r="HG247">
        <v>1.86804</v>
      </c>
      <c r="HH247">
        <v>1.8692</v>
      </c>
      <c r="HI247">
        <v>1.86996</v>
      </c>
      <c r="HJ247">
        <v>1.86602</v>
      </c>
      <c r="HK247">
        <v>1.86709</v>
      </c>
      <c r="HL247">
        <v>1.86845</v>
      </c>
      <c r="HM247">
        <v>5</v>
      </c>
      <c r="HN247">
        <v>0</v>
      </c>
      <c r="HO247">
        <v>0</v>
      </c>
      <c r="HP247">
        <v>0</v>
      </c>
      <c r="HQ247" t="s">
        <v>411</v>
      </c>
      <c r="HR247" t="s">
        <v>412</v>
      </c>
      <c r="HS247" t="s">
        <v>413</v>
      </c>
      <c r="HT247" t="s">
        <v>413</v>
      </c>
      <c r="HU247" t="s">
        <v>413</v>
      </c>
      <c r="HV247" t="s">
        <v>413</v>
      </c>
      <c r="HW247">
        <v>0</v>
      </c>
      <c r="HX247">
        <v>100</v>
      </c>
      <c r="HY247">
        <v>100</v>
      </c>
      <c r="HZ247">
        <v>7.672</v>
      </c>
      <c r="IA247">
        <v>0.5518</v>
      </c>
      <c r="IB247">
        <v>4.00718980108695</v>
      </c>
      <c r="IC247">
        <v>0.0057595372652325</v>
      </c>
      <c r="ID247">
        <v>9.86007892650461e-07</v>
      </c>
      <c r="IE247">
        <v>-6.54605500343952e-10</v>
      </c>
      <c r="IF247">
        <v>-0.00447537401453317</v>
      </c>
      <c r="IG247">
        <v>-0.0225030831772305</v>
      </c>
      <c r="IH247">
        <v>0.00251729176796863</v>
      </c>
      <c r="II247">
        <v>-2.92013266862578e-05</v>
      </c>
      <c r="IJ247">
        <v>-3</v>
      </c>
      <c r="IK247">
        <v>1614</v>
      </c>
      <c r="IL247">
        <v>1</v>
      </c>
      <c r="IM247">
        <v>27</v>
      </c>
      <c r="IN247">
        <v>176.7</v>
      </c>
      <c r="IO247">
        <v>176.8</v>
      </c>
      <c r="IP247">
        <v>1.46973</v>
      </c>
      <c r="IQ247">
        <v>2.64282</v>
      </c>
      <c r="IR247">
        <v>1.54785</v>
      </c>
      <c r="IS247">
        <v>2.30225</v>
      </c>
      <c r="IT247">
        <v>1.34644</v>
      </c>
      <c r="IU247">
        <v>2.28516</v>
      </c>
      <c r="IV247">
        <v>38.062</v>
      </c>
      <c r="IW247">
        <v>24.14</v>
      </c>
      <c r="IX247">
        <v>18</v>
      </c>
      <c r="IY247">
        <v>505.519</v>
      </c>
      <c r="IZ247">
        <v>400.044</v>
      </c>
      <c r="JA247">
        <v>25.179</v>
      </c>
      <c r="JB247">
        <v>27.032</v>
      </c>
      <c r="JC247">
        <v>30.0013</v>
      </c>
      <c r="JD247">
        <v>27.0634</v>
      </c>
      <c r="JE247">
        <v>27.015</v>
      </c>
      <c r="JF247">
        <v>29.5359</v>
      </c>
      <c r="JG247">
        <v>25.8407</v>
      </c>
      <c r="JH247">
        <v>100</v>
      </c>
      <c r="JI247">
        <v>25.1463</v>
      </c>
      <c r="JJ247">
        <v>655.378</v>
      </c>
      <c r="JK247">
        <v>24.3639</v>
      </c>
      <c r="JL247">
        <v>102.235</v>
      </c>
      <c r="JM247">
        <v>102.715</v>
      </c>
    </row>
    <row r="248" spans="1:273">
      <c r="A248">
        <v>232</v>
      </c>
      <c r="B248">
        <v>1510792331.6</v>
      </c>
      <c r="C248">
        <v>3611</v>
      </c>
      <c r="D248" t="s">
        <v>876</v>
      </c>
      <c r="E248" t="s">
        <v>877</v>
      </c>
      <c r="F248">
        <v>5</v>
      </c>
      <c r="G248" t="s">
        <v>799</v>
      </c>
      <c r="H248" t="s">
        <v>406</v>
      </c>
      <c r="I248">
        <v>1510792324.1</v>
      </c>
      <c r="J248">
        <f>(K248)/1000</f>
        <v>0</v>
      </c>
      <c r="K248">
        <f>IF(CZ248, AN248, AH248)</f>
        <v>0</v>
      </c>
      <c r="L248">
        <f>IF(CZ248, AI248, AG248)</f>
        <v>0</v>
      </c>
      <c r="M248">
        <f>DB248 - IF(AU248&gt;1, L248*CV248*100.0/(AW248*DP248), 0)</f>
        <v>0</v>
      </c>
      <c r="N248">
        <f>((T248-J248/2)*M248-L248)/(T248+J248/2)</f>
        <v>0</v>
      </c>
      <c r="O248">
        <f>N248*(DI248+DJ248)/1000.0</f>
        <v>0</v>
      </c>
      <c r="P248">
        <f>(DB248 - IF(AU248&gt;1, L248*CV248*100.0/(AW248*DP248), 0))*(DI248+DJ248)/1000.0</f>
        <v>0</v>
      </c>
      <c r="Q248">
        <f>2.0/((1/S248-1/R248)+SIGN(S248)*SQRT((1/S248-1/R248)*(1/S248-1/R248) + 4*CW248/((CW248+1)*(CW248+1))*(2*1/S248*1/R248-1/R248*1/R248)))</f>
        <v>0</v>
      </c>
      <c r="R248">
        <f>IF(LEFT(CX248,1)&lt;&gt;"0",IF(LEFT(CX248,1)="1",3.0,CY248),$D$5+$E$5*(DP248*DI248/($K$5*1000))+$F$5*(DP248*DI248/($K$5*1000))*MAX(MIN(CV248,$J$5),$I$5)*MAX(MIN(CV248,$J$5),$I$5)+$G$5*MAX(MIN(CV248,$J$5),$I$5)*(DP248*DI248/($K$5*1000))+$H$5*(DP248*DI248/($K$5*1000))*(DP248*DI248/($K$5*1000)))</f>
        <v>0</v>
      </c>
      <c r="S248">
        <f>J248*(1000-(1000*0.61365*exp(17.502*W248/(240.97+W248))/(DI248+DJ248)+DD248)/2)/(1000*0.61365*exp(17.502*W248/(240.97+W248))/(DI248+DJ248)-DD248)</f>
        <v>0</v>
      </c>
      <c r="T248">
        <f>1/((CW248+1)/(Q248/1.6)+1/(R248/1.37)) + CW248/((CW248+1)/(Q248/1.6) + CW248/(R248/1.37))</f>
        <v>0</v>
      </c>
      <c r="U248">
        <f>(CR248*CU248)</f>
        <v>0</v>
      </c>
      <c r="V248">
        <f>(DK248+(U248+2*0.95*5.67E-8*(((DK248+$B$7)+273)^4-(DK248+273)^4)-44100*J248)/(1.84*29.3*R248+8*0.95*5.67E-8*(DK248+273)^3))</f>
        <v>0</v>
      </c>
      <c r="W248">
        <f>($C$7*DL248+$D$7*DM248+$E$7*V248)</f>
        <v>0</v>
      </c>
      <c r="X248">
        <f>0.61365*exp(17.502*W248/(240.97+W248))</f>
        <v>0</v>
      </c>
      <c r="Y248">
        <f>(Z248/AA248*100)</f>
        <v>0</v>
      </c>
      <c r="Z248">
        <f>DD248*(DI248+DJ248)/1000</f>
        <v>0</v>
      </c>
      <c r="AA248">
        <f>0.61365*exp(17.502*DK248/(240.97+DK248))</f>
        <v>0</v>
      </c>
      <c r="AB248">
        <f>(X248-DD248*(DI248+DJ248)/1000)</f>
        <v>0</v>
      </c>
      <c r="AC248">
        <f>(-J248*44100)</f>
        <v>0</v>
      </c>
      <c r="AD248">
        <f>2*29.3*R248*0.92*(DK248-W248)</f>
        <v>0</v>
      </c>
      <c r="AE248">
        <f>2*0.95*5.67E-8*(((DK248+$B$7)+273)^4-(W248+273)^4)</f>
        <v>0</v>
      </c>
      <c r="AF248">
        <f>U248+AE248+AC248+AD248</f>
        <v>0</v>
      </c>
      <c r="AG248">
        <f>DH248*AU248*(DC248-DB248*(1000-AU248*DE248)/(1000-AU248*DD248))/(100*CV248)</f>
        <v>0</v>
      </c>
      <c r="AH248">
        <f>1000*DH248*AU248*(DD248-DE248)/(100*CV248*(1000-AU248*DD248))</f>
        <v>0</v>
      </c>
      <c r="AI248">
        <f>(AJ248 - AK248 - DI248*1E3/(8.314*(DK248+273.15)) * AM248/DH248 * AL248) * DH248/(100*CV248) * (1000 - DE248)/1000</f>
        <v>0</v>
      </c>
      <c r="AJ248">
        <v>660.369170471274</v>
      </c>
      <c r="AK248">
        <v>638.611521212121</v>
      </c>
      <c r="AL248">
        <v>3.46471499642164</v>
      </c>
      <c r="AM248">
        <v>64.3784820055096</v>
      </c>
      <c r="AN248">
        <f>(AP248 - AO248 + DI248*1E3/(8.314*(DK248+273.15)) * AR248/DH248 * AQ248) * DH248/(100*CV248) * 1000/(1000 - AP248)</f>
        <v>0</v>
      </c>
      <c r="AO248">
        <v>24.3407266148039</v>
      </c>
      <c r="AP248">
        <v>25.5666509090909</v>
      </c>
      <c r="AQ248">
        <v>-0.00367696323642962</v>
      </c>
      <c r="AR248">
        <v>115.893148870308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MAX(0,($B$13+$C$13*DP248)/(1+$D$13*DP248)*DI248/(DK248+273)*$E$13)</f>
        <v>0</v>
      </c>
      <c r="AX248" t="s">
        <v>407</v>
      </c>
      <c r="AY248" t="s">
        <v>407</v>
      </c>
      <c r="AZ248">
        <v>0</v>
      </c>
      <c r="BA248">
        <v>0</v>
      </c>
      <c r="BB248">
        <f>1-AZ248/BA248</f>
        <v>0</v>
      </c>
      <c r="BC248">
        <v>0</v>
      </c>
      <c r="BD248" t="s">
        <v>407</v>
      </c>
      <c r="BE248" t="s">
        <v>407</v>
      </c>
      <c r="BF248">
        <v>0</v>
      </c>
      <c r="BG248">
        <v>0</v>
      </c>
      <c r="BH248">
        <f>1-BF248/BG248</f>
        <v>0</v>
      </c>
      <c r="BI248">
        <v>0.5</v>
      </c>
      <c r="BJ248">
        <f>CS248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407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f>$B$11*DQ248+$C$11*DR248+$F$11*EC248*(1-EF248)</f>
        <v>0</v>
      </c>
      <c r="CS248">
        <f>CR248*CT248</f>
        <v>0</v>
      </c>
      <c r="CT248">
        <f>($B$11*$D$9+$C$11*$D$9+$F$11*((EP248+EH248)/MAX(EP248+EH248+EQ248, 0.1)*$I$9+EQ248/MAX(EP248+EH248+EQ248, 0.1)*$J$9))/($B$11+$C$11+$F$11)</f>
        <v>0</v>
      </c>
      <c r="CU248">
        <f>($B$11*$K$9+$C$11*$K$9+$F$11*((EP248+EH248)/MAX(EP248+EH248+EQ248, 0.1)*$P$9+EQ248/MAX(EP248+EH248+EQ248, 0.1)*$Q$9))/($B$11+$C$11+$F$11)</f>
        <v>0</v>
      </c>
      <c r="CV248">
        <v>2.7</v>
      </c>
      <c r="CW248">
        <v>0.5</v>
      </c>
      <c r="CX248" t="s">
        <v>408</v>
      </c>
      <c r="CY248">
        <v>2</v>
      </c>
      <c r="CZ248" t="b">
        <v>1</v>
      </c>
      <c r="DA248">
        <v>1510792324.1</v>
      </c>
      <c r="DB248">
        <v>598.732925925926</v>
      </c>
      <c r="DC248">
        <v>627.833814814815</v>
      </c>
      <c r="DD248">
        <v>25.5892962962963</v>
      </c>
      <c r="DE248">
        <v>24.3417037037037</v>
      </c>
      <c r="DF248">
        <v>591.111851851852</v>
      </c>
      <c r="DG248">
        <v>25.0374740740741</v>
      </c>
      <c r="DH248">
        <v>500.088333333333</v>
      </c>
      <c r="DI248">
        <v>90.7632333333333</v>
      </c>
      <c r="DJ248">
        <v>0.0999560111111111</v>
      </c>
      <c r="DK248">
        <v>27.1496333333333</v>
      </c>
      <c r="DL248">
        <v>27.4946925925926</v>
      </c>
      <c r="DM248">
        <v>999.9</v>
      </c>
      <c r="DN248">
        <v>0</v>
      </c>
      <c r="DO248">
        <v>0</v>
      </c>
      <c r="DP248">
        <v>10014.0255555556</v>
      </c>
      <c r="DQ248">
        <v>0</v>
      </c>
      <c r="DR248">
        <v>7.53035148148148</v>
      </c>
      <c r="DS248">
        <v>-29.1009740740741</v>
      </c>
      <c r="DT248">
        <v>614.456222222222</v>
      </c>
      <c r="DU248">
        <v>643.497740740741</v>
      </c>
      <c r="DV248">
        <v>1.24756666666667</v>
      </c>
      <c r="DW248">
        <v>627.833814814815</v>
      </c>
      <c r="DX248">
        <v>24.3417037037037</v>
      </c>
      <c r="DY248">
        <v>2.3225662962963</v>
      </c>
      <c r="DZ248">
        <v>2.20933222222222</v>
      </c>
      <c r="EA248">
        <v>19.8337703703704</v>
      </c>
      <c r="EB248">
        <v>19.0301518518519</v>
      </c>
      <c r="EC248">
        <v>1999.99148148148</v>
      </c>
      <c r="ED248">
        <v>0.979999481481482</v>
      </c>
      <c r="EE248">
        <v>0.0200004925925926</v>
      </c>
      <c r="EF248">
        <v>0</v>
      </c>
      <c r="EG248">
        <v>2.20794814814815</v>
      </c>
      <c r="EH248">
        <v>0</v>
      </c>
      <c r="EI248">
        <v>4750.01037037037</v>
      </c>
      <c r="EJ248">
        <v>17300.0740740741</v>
      </c>
      <c r="EK248">
        <v>38.7126666666667</v>
      </c>
      <c r="EL248">
        <v>39.083</v>
      </c>
      <c r="EM248">
        <v>38.4255185185185</v>
      </c>
      <c r="EN248">
        <v>37.6916666666667</v>
      </c>
      <c r="EO248">
        <v>38.1086666666667</v>
      </c>
      <c r="EP248">
        <v>1959.99148148148</v>
      </c>
      <c r="EQ248">
        <v>40</v>
      </c>
      <c r="ER248">
        <v>0</v>
      </c>
      <c r="ES248">
        <v>1678815935</v>
      </c>
      <c r="ET248">
        <v>0</v>
      </c>
      <c r="EU248">
        <v>2.19287307692308</v>
      </c>
      <c r="EV248">
        <v>-0.277890614686473</v>
      </c>
      <c r="EW248">
        <v>-20.3377777155533</v>
      </c>
      <c r="EX248">
        <v>4750.05076923077</v>
      </c>
      <c r="EY248">
        <v>15</v>
      </c>
      <c r="EZ248">
        <v>0</v>
      </c>
      <c r="FA248" t="s">
        <v>409</v>
      </c>
      <c r="FB248">
        <v>1510781724.6</v>
      </c>
      <c r="FC248">
        <v>1510781718.6</v>
      </c>
      <c r="FD248">
        <v>0</v>
      </c>
      <c r="FE248">
        <v>0.193</v>
      </c>
      <c r="FF248">
        <v>0.167</v>
      </c>
      <c r="FG248">
        <v>6.707</v>
      </c>
      <c r="FH248">
        <v>0.869</v>
      </c>
      <c r="FI248">
        <v>420</v>
      </c>
      <c r="FJ248">
        <v>32</v>
      </c>
      <c r="FK248">
        <v>0.3</v>
      </c>
      <c r="FL248">
        <v>0.13</v>
      </c>
      <c r="FM248">
        <v>1.24839225</v>
      </c>
      <c r="FN248">
        <v>-0.0466686303939984</v>
      </c>
      <c r="FO248">
        <v>0.00795042529915852</v>
      </c>
      <c r="FP248">
        <v>1</v>
      </c>
      <c r="FQ248">
        <v>1</v>
      </c>
      <c r="FR248">
        <v>1</v>
      </c>
      <c r="FS248" t="s">
        <v>410</v>
      </c>
      <c r="FT248">
        <v>2.97304</v>
      </c>
      <c r="FU248">
        <v>2.75411</v>
      </c>
      <c r="FV248">
        <v>0.121428</v>
      </c>
      <c r="FW248">
        <v>0.126439</v>
      </c>
      <c r="FX248">
        <v>0.107977</v>
      </c>
      <c r="FY248">
        <v>0.105545</v>
      </c>
      <c r="FZ248">
        <v>34199.4</v>
      </c>
      <c r="GA248">
        <v>37066.9</v>
      </c>
      <c r="GB248">
        <v>35276.4</v>
      </c>
      <c r="GC248">
        <v>38483.5</v>
      </c>
      <c r="GD248">
        <v>44571.3</v>
      </c>
      <c r="GE248">
        <v>49691.8</v>
      </c>
      <c r="GF248">
        <v>55093</v>
      </c>
      <c r="GG248">
        <v>61698.7</v>
      </c>
      <c r="GH248">
        <v>1.9871</v>
      </c>
      <c r="GI248">
        <v>1.82097</v>
      </c>
      <c r="GJ248">
        <v>0.120219</v>
      </c>
      <c r="GK248">
        <v>0</v>
      </c>
      <c r="GL248">
        <v>25.5147</v>
      </c>
      <c r="GM248">
        <v>999.9</v>
      </c>
      <c r="GN248">
        <v>52.863</v>
      </c>
      <c r="GO248">
        <v>32.921</v>
      </c>
      <c r="GP248">
        <v>29.2968</v>
      </c>
      <c r="GQ248">
        <v>55.8057</v>
      </c>
      <c r="GR248">
        <v>48.9944</v>
      </c>
      <c r="GS248">
        <v>1</v>
      </c>
      <c r="GT248">
        <v>-0.0175838</v>
      </c>
      <c r="GU248">
        <v>0.243287</v>
      </c>
      <c r="GV248">
        <v>20.1147</v>
      </c>
      <c r="GW248">
        <v>5.19707</v>
      </c>
      <c r="GX248">
        <v>12.004</v>
      </c>
      <c r="GY248">
        <v>4.97515</v>
      </c>
      <c r="GZ248">
        <v>3.29313</v>
      </c>
      <c r="HA248">
        <v>9999</v>
      </c>
      <c r="HB248">
        <v>9999</v>
      </c>
      <c r="HC248">
        <v>9999</v>
      </c>
      <c r="HD248">
        <v>999.9</v>
      </c>
      <c r="HE248">
        <v>1.8634</v>
      </c>
      <c r="HF248">
        <v>1.86829</v>
      </c>
      <c r="HG248">
        <v>1.86803</v>
      </c>
      <c r="HH248">
        <v>1.8692</v>
      </c>
      <c r="HI248">
        <v>1.86996</v>
      </c>
      <c r="HJ248">
        <v>1.86602</v>
      </c>
      <c r="HK248">
        <v>1.86708</v>
      </c>
      <c r="HL248">
        <v>1.86844</v>
      </c>
      <c r="HM248">
        <v>5</v>
      </c>
      <c r="HN248">
        <v>0</v>
      </c>
      <c r="HO248">
        <v>0</v>
      </c>
      <c r="HP248">
        <v>0</v>
      </c>
      <c r="HQ248" t="s">
        <v>411</v>
      </c>
      <c r="HR248" t="s">
        <v>412</v>
      </c>
      <c r="HS248" t="s">
        <v>413</v>
      </c>
      <c r="HT248" t="s">
        <v>413</v>
      </c>
      <c r="HU248" t="s">
        <v>413</v>
      </c>
      <c r="HV248" t="s">
        <v>413</v>
      </c>
      <c r="HW248">
        <v>0</v>
      </c>
      <c r="HX248">
        <v>100</v>
      </c>
      <c r="HY248">
        <v>100</v>
      </c>
      <c r="HZ248">
        <v>7.777</v>
      </c>
      <c r="IA248">
        <v>0.5507</v>
      </c>
      <c r="IB248">
        <v>4.00718980108695</v>
      </c>
      <c r="IC248">
        <v>0.0057595372652325</v>
      </c>
      <c r="ID248">
        <v>9.86007892650461e-07</v>
      </c>
      <c r="IE248">
        <v>-6.54605500343952e-10</v>
      </c>
      <c r="IF248">
        <v>-0.00447537401453317</v>
      </c>
      <c r="IG248">
        <v>-0.0225030831772305</v>
      </c>
      <c r="IH248">
        <v>0.00251729176796863</v>
      </c>
      <c r="II248">
        <v>-2.92013266862578e-05</v>
      </c>
      <c r="IJ248">
        <v>-3</v>
      </c>
      <c r="IK248">
        <v>1614</v>
      </c>
      <c r="IL248">
        <v>1</v>
      </c>
      <c r="IM248">
        <v>27</v>
      </c>
      <c r="IN248">
        <v>176.8</v>
      </c>
      <c r="IO248">
        <v>176.9</v>
      </c>
      <c r="IP248">
        <v>1.4978</v>
      </c>
      <c r="IQ248">
        <v>2.63306</v>
      </c>
      <c r="IR248">
        <v>1.54785</v>
      </c>
      <c r="IS248">
        <v>2.30103</v>
      </c>
      <c r="IT248">
        <v>1.34644</v>
      </c>
      <c r="IU248">
        <v>2.38037</v>
      </c>
      <c r="IV248">
        <v>38.062</v>
      </c>
      <c r="IW248">
        <v>24.14</v>
      </c>
      <c r="IX248">
        <v>18</v>
      </c>
      <c r="IY248">
        <v>505.666</v>
      </c>
      <c r="IZ248">
        <v>400.044</v>
      </c>
      <c r="JA248">
        <v>25.0909</v>
      </c>
      <c r="JB248">
        <v>27.0286</v>
      </c>
      <c r="JC248">
        <v>29.9998</v>
      </c>
      <c r="JD248">
        <v>27.0594</v>
      </c>
      <c r="JE248">
        <v>27.0111</v>
      </c>
      <c r="JF248">
        <v>30.177</v>
      </c>
      <c r="JG248">
        <v>25.8407</v>
      </c>
      <c r="JH248">
        <v>100</v>
      </c>
      <c r="JI248">
        <v>25.1522</v>
      </c>
      <c r="JJ248">
        <v>675.458</v>
      </c>
      <c r="JK248">
        <v>24.3639</v>
      </c>
      <c r="JL248">
        <v>102.235</v>
      </c>
      <c r="JM248">
        <v>102.716</v>
      </c>
    </row>
    <row r="249" spans="1:273">
      <c r="A249">
        <v>233</v>
      </c>
      <c r="B249">
        <v>1510792336.6</v>
      </c>
      <c r="C249">
        <v>3616</v>
      </c>
      <c r="D249" t="s">
        <v>878</v>
      </c>
      <c r="E249" t="s">
        <v>879</v>
      </c>
      <c r="F249">
        <v>5</v>
      </c>
      <c r="G249" t="s">
        <v>799</v>
      </c>
      <c r="H249" t="s">
        <v>406</v>
      </c>
      <c r="I249">
        <v>1510792328.81429</v>
      </c>
      <c r="J249">
        <f>(K249)/1000</f>
        <v>0</v>
      </c>
      <c r="K249">
        <f>IF(CZ249, AN249, AH249)</f>
        <v>0</v>
      </c>
      <c r="L249">
        <f>IF(CZ249, AI249, AG249)</f>
        <v>0</v>
      </c>
      <c r="M249">
        <f>DB249 - IF(AU249&gt;1, L249*CV249*100.0/(AW249*DP249), 0)</f>
        <v>0</v>
      </c>
      <c r="N249">
        <f>((T249-J249/2)*M249-L249)/(T249+J249/2)</f>
        <v>0</v>
      </c>
      <c r="O249">
        <f>N249*(DI249+DJ249)/1000.0</f>
        <v>0</v>
      </c>
      <c r="P249">
        <f>(DB249 - IF(AU249&gt;1, L249*CV249*100.0/(AW249*DP249), 0))*(DI249+DJ249)/1000.0</f>
        <v>0</v>
      </c>
      <c r="Q249">
        <f>2.0/((1/S249-1/R249)+SIGN(S249)*SQRT((1/S249-1/R249)*(1/S249-1/R249) + 4*CW249/((CW249+1)*(CW249+1))*(2*1/S249*1/R249-1/R249*1/R249)))</f>
        <v>0</v>
      </c>
      <c r="R249">
        <f>IF(LEFT(CX249,1)&lt;&gt;"0",IF(LEFT(CX249,1)="1",3.0,CY249),$D$5+$E$5*(DP249*DI249/($K$5*1000))+$F$5*(DP249*DI249/($K$5*1000))*MAX(MIN(CV249,$J$5),$I$5)*MAX(MIN(CV249,$J$5),$I$5)+$G$5*MAX(MIN(CV249,$J$5),$I$5)*(DP249*DI249/($K$5*1000))+$H$5*(DP249*DI249/($K$5*1000))*(DP249*DI249/($K$5*1000)))</f>
        <v>0</v>
      </c>
      <c r="S249">
        <f>J249*(1000-(1000*0.61365*exp(17.502*W249/(240.97+W249))/(DI249+DJ249)+DD249)/2)/(1000*0.61365*exp(17.502*W249/(240.97+W249))/(DI249+DJ249)-DD249)</f>
        <v>0</v>
      </c>
      <c r="T249">
        <f>1/((CW249+1)/(Q249/1.6)+1/(R249/1.37)) + CW249/((CW249+1)/(Q249/1.6) + CW249/(R249/1.37))</f>
        <v>0</v>
      </c>
      <c r="U249">
        <f>(CR249*CU249)</f>
        <v>0</v>
      </c>
      <c r="V249">
        <f>(DK249+(U249+2*0.95*5.67E-8*(((DK249+$B$7)+273)^4-(DK249+273)^4)-44100*J249)/(1.84*29.3*R249+8*0.95*5.67E-8*(DK249+273)^3))</f>
        <v>0</v>
      </c>
      <c r="W249">
        <f>($C$7*DL249+$D$7*DM249+$E$7*V249)</f>
        <v>0</v>
      </c>
      <c r="X249">
        <f>0.61365*exp(17.502*W249/(240.97+W249))</f>
        <v>0</v>
      </c>
      <c r="Y249">
        <f>(Z249/AA249*100)</f>
        <v>0</v>
      </c>
      <c r="Z249">
        <f>DD249*(DI249+DJ249)/1000</f>
        <v>0</v>
      </c>
      <c r="AA249">
        <f>0.61365*exp(17.502*DK249/(240.97+DK249))</f>
        <v>0</v>
      </c>
      <c r="AB249">
        <f>(X249-DD249*(DI249+DJ249)/1000)</f>
        <v>0</v>
      </c>
      <c r="AC249">
        <f>(-J249*44100)</f>
        <v>0</v>
      </c>
      <c r="AD249">
        <f>2*29.3*R249*0.92*(DK249-W249)</f>
        <v>0</v>
      </c>
      <c r="AE249">
        <f>2*0.95*5.67E-8*(((DK249+$B$7)+273)^4-(W249+273)^4)</f>
        <v>0</v>
      </c>
      <c r="AF249">
        <f>U249+AE249+AC249+AD249</f>
        <v>0</v>
      </c>
      <c r="AG249">
        <f>DH249*AU249*(DC249-DB249*(1000-AU249*DE249)/(1000-AU249*DD249))/(100*CV249)</f>
        <v>0</v>
      </c>
      <c r="AH249">
        <f>1000*DH249*AU249*(DD249-DE249)/(100*CV249*(1000-AU249*DD249))</f>
        <v>0</v>
      </c>
      <c r="AI249">
        <f>(AJ249 - AK249 - DI249*1E3/(8.314*(DK249+273.15)) * AM249/DH249 * AL249) * DH249/(100*CV249) * (1000 - DE249)/1000</f>
        <v>0</v>
      </c>
      <c r="AJ249">
        <v>676.587960131095</v>
      </c>
      <c r="AK249">
        <v>655.355739393939</v>
      </c>
      <c r="AL249">
        <v>3.35226619912836</v>
      </c>
      <c r="AM249">
        <v>64.3784820055096</v>
      </c>
      <c r="AN249">
        <f>(AP249 - AO249 + DI249*1E3/(8.314*(DK249+273.15)) * AR249/DH249 * AQ249) * DH249/(100*CV249) * 1000/(1000 - AP249)</f>
        <v>0</v>
      </c>
      <c r="AO249">
        <v>24.3392261068567</v>
      </c>
      <c r="AP249">
        <v>25.562823030303</v>
      </c>
      <c r="AQ249">
        <v>2.77434266944192e-06</v>
      </c>
      <c r="AR249">
        <v>115.893148870308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MAX(0,($B$13+$C$13*DP249)/(1+$D$13*DP249)*DI249/(DK249+273)*$E$13)</f>
        <v>0</v>
      </c>
      <c r="AX249" t="s">
        <v>407</v>
      </c>
      <c r="AY249" t="s">
        <v>407</v>
      </c>
      <c r="AZ249">
        <v>0</v>
      </c>
      <c r="BA249">
        <v>0</v>
      </c>
      <c r="BB249">
        <f>1-AZ249/BA249</f>
        <v>0</v>
      </c>
      <c r="BC249">
        <v>0</v>
      </c>
      <c r="BD249" t="s">
        <v>407</v>
      </c>
      <c r="BE249" t="s">
        <v>407</v>
      </c>
      <c r="BF249">
        <v>0</v>
      </c>
      <c r="BG249">
        <v>0</v>
      </c>
      <c r="BH249">
        <f>1-BF249/BG249</f>
        <v>0</v>
      </c>
      <c r="BI249">
        <v>0.5</v>
      </c>
      <c r="BJ249">
        <f>CS249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407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f>$B$11*DQ249+$C$11*DR249+$F$11*EC249*(1-EF249)</f>
        <v>0</v>
      </c>
      <c r="CS249">
        <f>CR249*CT249</f>
        <v>0</v>
      </c>
      <c r="CT249">
        <f>($B$11*$D$9+$C$11*$D$9+$F$11*((EP249+EH249)/MAX(EP249+EH249+EQ249, 0.1)*$I$9+EQ249/MAX(EP249+EH249+EQ249, 0.1)*$J$9))/($B$11+$C$11+$F$11)</f>
        <v>0</v>
      </c>
      <c r="CU249">
        <f>($B$11*$K$9+$C$11*$K$9+$F$11*((EP249+EH249)/MAX(EP249+EH249+EQ249, 0.1)*$P$9+EQ249/MAX(EP249+EH249+EQ249, 0.1)*$Q$9))/($B$11+$C$11+$F$11)</f>
        <v>0</v>
      </c>
      <c r="CV249">
        <v>2.7</v>
      </c>
      <c r="CW249">
        <v>0.5</v>
      </c>
      <c r="CX249" t="s">
        <v>408</v>
      </c>
      <c r="CY249">
        <v>2</v>
      </c>
      <c r="CZ249" t="b">
        <v>1</v>
      </c>
      <c r="DA249">
        <v>1510792328.81429</v>
      </c>
      <c r="DB249">
        <v>614.466071428572</v>
      </c>
      <c r="DC249">
        <v>643.517178571429</v>
      </c>
      <c r="DD249">
        <v>25.5790714285714</v>
      </c>
      <c r="DE249">
        <v>24.340675</v>
      </c>
      <c r="DF249">
        <v>606.747428571429</v>
      </c>
      <c r="DG249">
        <v>25.0277321428571</v>
      </c>
      <c r="DH249">
        <v>500.08925</v>
      </c>
      <c r="DI249">
        <v>90.7627607142857</v>
      </c>
      <c r="DJ249">
        <v>0.0999528607142857</v>
      </c>
      <c r="DK249">
        <v>27.1441107142857</v>
      </c>
      <c r="DL249">
        <v>27.4845178571429</v>
      </c>
      <c r="DM249">
        <v>999.9</v>
      </c>
      <c r="DN249">
        <v>0</v>
      </c>
      <c r="DO249">
        <v>0</v>
      </c>
      <c r="DP249">
        <v>10013.6589285714</v>
      </c>
      <c r="DQ249">
        <v>0</v>
      </c>
      <c r="DR249">
        <v>6.89614571428571</v>
      </c>
      <c r="DS249">
        <v>-29.0512</v>
      </c>
      <c r="DT249">
        <v>630.59575</v>
      </c>
      <c r="DU249">
        <v>659.571714285714</v>
      </c>
      <c r="DV249">
        <v>1.23837928571429</v>
      </c>
      <c r="DW249">
        <v>643.517178571429</v>
      </c>
      <c r="DX249">
        <v>24.340675</v>
      </c>
      <c r="DY249">
        <v>2.32162714285714</v>
      </c>
      <c r="DZ249">
        <v>2.20922678571429</v>
      </c>
      <c r="EA249">
        <v>19.8272464285714</v>
      </c>
      <c r="EB249">
        <v>19.0293857142857</v>
      </c>
      <c r="EC249">
        <v>1999.97821428571</v>
      </c>
      <c r="ED249">
        <v>0.980000535714286</v>
      </c>
      <c r="EE249">
        <v>0.0199994571428571</v>
      </c>
      <c r="EF249">
        <v>0</v>
      </c>
      <c r="EG249">
        <v>2.18115357142857</v>
      </c>
      <c r="EH249">
        <v>0</v>
      </c>
      <c r="EI249">
        <v>4748.5775</v>
      </c>
      <c r="EJ249">
        <v>17299.9607142857</v>
      </c>
      <c r="EK249">
        <v>38.6848928571429</v>
      </c>
      <c r="EL249">
        <v>39.0620357142857</v>
      </c>
      <c r="EM249">
        <v>38.406</v>
      </c>
      <c r="EN249">
        <v>37.68925</v>
      </c>
      <c r="EO249">
        <v>38.089</v>
      </c>
      <c r="EP249">
        <v>1959.97785714286</v>
      </c>
      <c r="EQ249">
        <v>40.0003571428571</v>
      </c>
      <c r="ER249">
        <v>0</v>
      </c>
      <c r="ES249">
        <v>1678815939.8</v>
      </c>
      <c r="ET249">
        <v>0</v>
      </c>
      <c r="EU249">
        <v>2.16273076923077</v>
      </c>
      <c r="EV249">
        <v>0.0118632280925489</v>
      </c>
      <c r="EW249">
        <v>-12.965811949801</v>
      </c>
      <c r="EX249">
        <v>4748.52038461538</v>
      </c>
      <c r="EY249">
        <v>15</v>
      </c>
      <c r="EZ249">
        <v>0</v>
      </c>
      <c r="FA249" t="s">
        <v>409</v>
      </c>
      <c r="FB249">
        <v>1510781724.6</v>
      </c>
      <c r="FC249">
        <v>1510781718.6</v>
      </c>
      <c r="FD249">
        <v>0</v>
      </c>
      <c r="FE249">
        <v>0.193</v>
      </c>
      <c r="FF249">
        <v>0.167</v>
      </c>
      <c r="FG249">
        <v>6.707</v>
      </c>
      <c r="FH249">
        <v>0.869</v>
      </c>
      <c r="FI249">
        <v>420</v>
      </c>
      <c r="FJ249">
        <v>32</v>
      </c>
      <c r="FK249">
        <v>0.3</v>
      </c>
      <c r="FL249">
        <v>0.13</v>
      </c>
      <c r="FM249">
        <v>1.2420425</v>
      </c>
      <c r="FN249">
        <v>-0.123324878048783</v>
      </c>
      <c r="FO249">
        <v>0.0130065863603791</v>
      </c>
      <c r="FP249">
        <v>1</v>
      </c>
      <c r="FQ249">
        <v>1</v>
      </c>
      <c r="FR249">
        <v>1</v>
      </c>
      <c r="FS249" t="s">
        <v>410</v>
      </c>
      <c r="FT249">
        <v>2.97309</v>
      </c>
      <c r="FU249">
        <v>2.75387</v>
      </c>
      <c r="FV249">
        <v>0.123664</v>
      </c>
      <c r="FW249">
        <v>0.128754</v>
      </c>
      <c r="FX249">
        <v>0.107971</v>
      </c>
      <c r="FY249">
        <v>0.105544</v>
      </c>
      <c r="FZ249">
        <v>34112.8</v>
      </c>
      <c r="GA249">
        <v>36968.8</v>
      </c>
      <c r="GB249">
        <v>35276.7</v>
      </c>
      <c r="GC249">
        <v>38483.6</v>
      </c>
      <c r="GD249">
        <v>44572</v>
      </c>
      <c r="GE249">
        <v>49691.9</v>
      </c>
      <c r="GF249">
        <v>55093.6</v>
      </c>
      <c r="GG249">
        <v>61698.7</v>
      </c>
      <c r="GH249">
        <v>1.98675</v>
      </c>
      <c r="GI249">
        <v>1.82097</v>
      </c>
      <c r="GJ249">
        <v>0.119306</v>
      </c>
      <c r="GK249">
        <v>0</v>
      </c>
      <c r="GL249">
        <v>25.5153</v>
      </c>
      <c r="GM249">
        <v>999.9</v>
      </c>
      <c r="GN249">
        <v>52.863</v>
      </c>
      <c r="GO249">
        <v>32.901</v>
      </c>
      <c r="GP249">
        <v>29.2655</v>
      </c>
      <c r="GQ249">
        <v>55.4857</v>
      </c>
      <c r="GR249">
        <v>48.7901</v>
      </c>
      <c r="GS249">
        <v>1</v>
      </c>
      <c r="GT249">
        <v>-0.0187856</v>
      </c>
      <c r="GU249">
        <v>0.106879</v>
      </c>
      <c r="GV249">
        <v>20.1152</v>
      </c>
      <c r="GW249">
        <v>5.19767</v>
      </c>
      <c r="GX249">
        <v>12.004</v>
      </c>
      <c r="GY249">
        <v>4.97515</v>
      </c>
      <c r="GZ249">
        <v>3.2933</v>
      </c>
      <c r="HA249">
        <v>9999</v>
      </c>
      <c r="HB249">
        <v>9999</v>
      </c>
      <c r="HC249">
        <v>9999</v>
      </c>
      <c r="HD249">
        <v>999.9</v>
      </c>
      <c r="HE249">
        <v>1.8634</v>
      </c>
      <c r="HF249">
        <v>1.86829</v>
      </c>
      <c r="HG249">
        <v>1.86804</v>
      </c>
      <c r="HH249">
        <v>1.8692</v>
      </c>
      <c r="HI249">
        <v>1.86997</v>
      </c>
      <c r="HJ249">
        <v>1.86603</v>
      </c>
      <c r="HK249">
        <v>1.86708</v>
      </c>
      <c r="HL249">
        <v>1.86845</v>
      </c>
      <c r="HM249">
        <v>5</v>
      </c>
      <c r="HN249">
        <v>0</v>
      </c>
      <c r="HO249">
        <v>0</v>
      </c>
      <c r="HP249">
        <v>0</v>
      </c>
      <c r="HQ249" t="s">
        <v>411</v>
      </c>
      <c r="HR249" t="s">
        <v>412</v>
      </c>
      <c r="HS249" t="s">
        <v>413</v>
      </c>
      <c r="HT249" t="s">
        <v>413</v>
      </c>
      <c r="HU249" t="s">
        <v>413</v>
      </c>
      <c r="HV249" t="s">
        <v>413</v>
      </c>
      <c r="HW249">
        <v>0</v>
      </c>
      <c r="HX249">
        <v>100</v>
      </c>
      <c r="HY249">
        <v>100</v>
      </c>
      <c r="HZ249">
        <v>7.879</v>
      </c>
      <c r="IA249">
        <v>0.5506</v>
      </c>
      <c r="IB249">
        <v>4.00718980108695</v>
      </c>
      <c r="IC249">
        <v>0.0057595372652325</v>
      </c>
      <c r="ID249">
        <v>9.86007892650461e-07</v>
      </c>
      <c r="IE249">
        <v>-6.54605500343952e-10</v>
      </c>
      <c r="IF249">
        <v>-0.00447537401453317</v>
      </c>
      <c r="IG249">
        <v>-0.0225030831772305</v>
      </c>
      <c r="IH249">
        <v>0.00251729176796863</v>
      </c>
      <c r="II249">
        <v>-2.92013266862578e-05</v>
      </c>
      <c r="IJ249">
        <v>-3</v>
      </c>
      <c r="IK249">
        <v>1614</v>
      </c>
      <c r="IL249">
        <v>1</v>
      </c>
      <c r="IM249">
        <v>27</v>
      </c>
      <c r="IN249">
        <v>176.9</v>
      </c>
      <c r="IO249">
        <v>177</v>
      </c>
      <c r="IP249">
        <v>1.53076</v>
      </c>
      <c r="IQ249">
        <v>2.62573</v>
      </c>
      <c r="IR249">
        <v>1.54785</v>
      </c>
      <c r="IS249">
        <v>2.30225</v>
      </c>
      <c r="IT249">
        <v>1.34644</v>
      </c>
      <c r="IU249">
        <v>2.45972</v>
      </c>
      <c r="IV249">
        <v>38.062</v>
      </c>
      <c r="IW249">
        <v>24.1488</v>
      </c>
      <c r="IX249">
        <v>18</v>
      </c>
      <c r="IY249">
        <v>505.401</v>
      </c>
      <c r="IZ249">
        <v>400.016</v>
      </c>
      <c r="JA249">
        <v>25.1154</v>
      </c>
      <c r="JB249">
        <v>27.0246</v>
      </c>
      <c r="JC249">
        <v>29.9992</v>
      </c>
      <c r="JD249">
        <v>27.0559</v>
      </c>
      <c r="JE249">
        <v>27.0071</v>
      </c>
      <c r="JF249">
        <v>30.7536</v>
      </c>
      <c r="JG249">
        <v>25.8407</v>
      </c>
      <c r="JH249">
        <v>100</v>
      </c>
      <c r="JI249">
        <v>25.1721</v>
      </c>
      <c r="JJ249">
        <v>688.837</v>
      </c>
      <c r="JK249">
        <v>24.3639</v>
      </c>
      <c r="JL249">
        <v>102.236</v>
      </c>
      <c r="JM249">
        <v>102.716</v>
      </c>
    </row>
    <row r="250" spans="1:273">
      <c r="A250">
        <v>234</v>
      </c>
      <c r="B250">
        <v>1510792341.1</v>
      </c>
      <c r="C250">
        <v>3620.5</v>
      </c>
      <c r="D250" t="s">
        <v>880</v>
      </c>
      <c r="E250" t="s">
        <v>881</v>
      </c>
      <c r="F250">
        <v>5</v>
      </c>
      <c r="G250" t="s">
        <v>799</v>
      </c>
      <c r="H250" t="s">
        <v>406</v>
      </c>
      <c r="I250">
        <v>1510792333.26071</v>
      </c>
      <c r="J250">
        <f>(K250)/1000</f>
        <v>0</v>
      </c>
      <c r="K250">
        <f>IF(CZ250, AN250, AH250)</f>
        <v>0</v>
      </c>
      <c r="L250">
        <f>IF(CZ250, AI250, AG250)</f>
        <v>0</v>
      </c>
      <c r="M250">
        <f>DB250 - IF(AU250&gt;1, L250*CV250*100.0/(AW250*DP250), 0)</f>
        <v>0</v>
      </c>
      <c r="N250">
        <f>((T250-J250/2)*M250-L250)/(T250+J250/2)</f>
        <v>0</v>
      </c>
      <c r="O250">
        <f>N250*(DI250+DJ250)/1000.0</f>
        <v>0</v>
      </c>
      <c r="P250">
        <f>(DB250 - IF(AU250&gt;1, L250*CV250*100.0/(AW250*DP250), 0))*(DI250+DJ250)/1000.0</f>
        <v>0</v>
      </c>
      <c r="Q250">
        <f>2.0/((1/S250-1/R250)+SIGN(S250)*SQRT((1/S250-1/R250)*(1/S250-1/R250) + 4*CW250/((CW250+1)*(CW250+1))*(2*1/S250*1/R250-1/R250*1/R250)))</f>
        <v>0</v>
      </c>
      <c r="R250">
        <f>IF(LEFT(CX250,1)&lt;&gt;"0",IF(LEFT(CX250,1)="1",3.0,CY250),$D$5+$E$5*(DP250*DI250/($K$5*1000))+$F$5*(DP250*DI250/($K$5*1000))*MAX(MIN(CV250,$J$5),$I$5)*MAX(MIN(CV250,$J$5),$I$5)+$G$5*MAX(MIN(CV250,$J$5),$I$5)*(DP250*DI250/($K$5*1000))+$H$5*(DP250*DI250/($K$5*1000))*(DP250*DI250/($K$5*1000)))</f>
        <v>0</v>
      </c>
      <c r="S250">
        <f>J250*(1000-(1000*0.61365*exp(17.502*W250/(240.97+W250))/(DI250+DJ250)+DD250)/2)/(1000*0.61365*exp(17.502*W250/(240.97+W250))/(DI250+DJ250)-DD250)</f>
        <v>0</v>
      </c>
      <c r="T250">
        <f>1/((CW250+1)/(Q250/1.6)+1/(R250/1.37)) + CW250/((CW250+1)/(Q250/1.6) + CW250/(R250/1.37))</f>
        <v>0</v>
      </c>
      <c r="U250">
        <f>(CR250*CU250)</f>
        <v>0</v>
      </c>
      <c r="V250">
        <f>(DK250+(U250+2*0.95*5.67E-8*(((DK250+$B$7)+273)^4-(DK250+273)^4)-44100*J250)/(1.84*29.3*R250+8*0.95*5.67E-8*(DK250+273)^3))</f>
        <v>0</v>
      </c>
      <c r="W250">
        <f>($C$7*DL250+$D$7*DM250+$E$7*V250)</f>
        <v>0</v>
      </c>
      <c r="X250">
        <f>0.61365*exp(17.502*W250/(240.97+W250))</f>
        <v>0</v>
      </c>
      <c r="Y250">
        <f>(Z250/AA250*100)</f>
        <v>0</v>
      </c>
      <c r="Z250">
        <f>DD250*(DI250+DJ250)/1000</f>
        <v>0</v>
      </c>
      <c r="AA250">
        <f>0.61365*exp(17.502*DK250/(240.97+DK250))</f>
        <v>0</v>
      </c>
      <c r="AB250">
        <f>(X250-DD250*(DI250+DJ250)/1000)</f>
        <v>0</v>
      </c>
      <c r="AC250">
        <f>(-J250*44100)</f>
        <v>0</v>
      </c>
      <c r="AD250">
        <f>2*29.3*R250*0.92*(DK250-W250)</f>
        <v>0</v>
      </c>
      <c r="AE250">
        <f>2*0.95*5.67E-8*(((DK250+$B$7)+273)^4-(W250+273)^4)</f>
        <v>0</v>
      </c>
      <c r="AF250">
        <f>U250+AE250+AC250+AD250</f>
        <v>0</v>
      </c>
      <c r="AG250">
        <f>DH250*AU250*(DC250-DB250*(1000-AU250*DE250)/(1000-AU250*DD250))/(100*CV250)</f>
        <v>0</v>
      </c>
      <c r="AH250">
        <f>1000*DH250*AU250*(DD250-DE250)/(100*CV250*(1000-AU250*DD250))</f>
        <v>0</v>
      </c>
      <c r="AI250">
        <f>(AJ250 - AK250 - DI250*1E3/(8.314*(DK250+273.15)) * AM250/DH250 * AL250) * DH250/(100*CV250) * (1000 - DE250)/1000</f>
        <v>0</v>
      </c>
      <c r="AJ250">
        <v>693.162713280341</v>
      </c>
      <c r="AK250">
        <v>671.073515151515</v>
      </c>
      <c r="AL250">
        <v>3.49910722335279</v>
      </c>
      <c r="AM250">
        <v>64.3784820055096</v>
      </c>
      <c r="AN250">
        <f>(AP250 - AO250 + DI250*1E3/(8.314*(DK250+273.15)) * AR250/DH250 * AQ250) * DH250/(100*CV250) * 1000/(1000 - AP250)</f>
        <v>0</v>
      </c>
      <c r="AO250">
        <v>24.3406128863342</v>
      </c>
      <c r="AP250">
        <v>25.5690460606061</v>
      </c>
      <c r="AQ250">
        <v>0.000277141600721748</v>
      </c>
      <c r="AR250">
        <v>115.893148870308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MAX(0,($B$13+$C$13*DP250)/(1+$D$13*DP250)*DI250/(DK250+273)*$E$13)</f>
        <v>0</v>
      </c>
      <c r="AX250" t="s">
        <v>407</v>
      </c>
      <c r="AY250" t="s">
        <v>407</v>
      </c>
      <c r="AZ250">
        <v>0</v>
      </c>
      <c r="BA250">
        <v>0</v>
      </c>
      <c r="BB250">
        <f>1-AZ250/BA250</f>
        <v>0</v>
      </c>
      <c r="BC250">
        <v>0</v>
      </c>
      <c r="BD250" t="s">
        <v>407</v>
      </c>
      <c r="BE250" t="s">
        <v>407</v>
      </c>
      <c r="BF250">
        <v>0</v>
      </c>
      <c r="BG250">
        <v>0</v>
      </c>
      <c r="BH250">
        <f>1-BF250/BG250</f>
        <v>0</v>
      </c>
      <c r="BI250">
        <v>0.5</v>
      </c>
      <c r="BJ250">
        <f>CS250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407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f>$B$11*DQ250+$C$11*DR250+$F$11*EC250*(1-EF250)</f>
        <v>0</v>
      </c>
      <c r="CS250">
        <f>CR250*CT250</f>
        <v>0</v>
      </c>
      <c r="CT250">
        <f>($B$11*$D$9+$C$11*$D$9+$F$11*((EP250+EH250)/MAX(EP250+EH250+EQ250, 0.1)*$I$9+EQ250/MAX(EP250+EH250+EQ250, 0.1)*$J$9))/($B$11+$C$11+$F$11)</f>
        <v>0</v>
      </c>
      <c r="CU250">
        <f>($B$11*$K$9+$C$11*$K$9+$F$11*((EP250+EH250)/MAX(EP250+EH250+EQ250, 0.1)*$P$9+EQ250/MAX(EP250+EH250+EQ250, 0.1)*$Q$9))/($B$11+$C$11+$F$11)</f>
        <v>0</v>
      </c>
      <c r="CV250">
        <v>2.7</v>
      </c>
      <c r="CW250">
        <v>0.5</v>
      </c>
      <c r="CX250" t="s">
        <v>408</v>
      </c>
      <c r="CY250">
        <v>2</v>
      </c>
      <c r="CZ250" t="b">
        <v>1</v>
      </c>
      <c r="DA250">
        <v>1510792333.26071</v>
      </c>
      <c r="DB250">
        <v>629.318214285714</v>
      </c>
      <c r="DC250">
        <v>658.5875</v>
      </c>
      <c r="DD250">
        <v>25.5704678571429</v>
      </c>
      <c r="DE250">
        <v>24.3402214285714</v>
      </c>
      <c r="DF250">
        <v>621.507607142857</v>
      </c>
      <c r="DG250">
        <v>25.0195321428571</v>
      </c>
      <c r="DH250">
        <v>500.094678571429</v>
      </c>
      <c r="DI250">
        <v>90.7615821428572</v>
      </c>
      <c r="DJ250">
        <v>0.100101071428571</v>
      </c>
      <c r="DK250">
        <v>27.1365964285714</v>
      </c>
      <c r="DL250">
        <v>27.4793392857143</v>
      </c>
      <c r="DM250">
        <v>999.9</v>
      </c>
      <c r="DN250">
        <v>0</v>
      </c>
      <c r="DO250">
        <v>0</v>
      </c>
      <c r="DP250">
        <v>9991.54071428571</v>
      </c>
      <c r="DQ250">
        <v>0</v>
      </c>
      <c r="DR250">
        <v>6.34741107142857</v>
      </c>
      <c r="DS250">
        <v>-29.2694071428571</v>
      </c>
      <c r="DT250">
        <v>645.832178571429</v>
      </c>
      <c r="DU250">
        <v>675.017678571429</v>
      </c>
      <c r="DV250">
        <v>1.23023714285714</v>
      </c>
      <c r="DW250">
        <v>658.5875</v>
      </c>
      <c r="DX250">
        <v>24.3402214285714</v>
      </c>
      <c r="DY250">
        <v>2.32081571428571</v>
      </c>
      <c r="DZ250">
        <v>2.20915714285714</v>
      </c>
      <c r="EA250">
        <v>19.8216071428571</v>
      </c>
      <c r="EB250">
        <v>19.028875</v>
      </c>
      <c r="EC250">
        <v>1999.99142857143</v>
      </c>
      <c r="ED250">
        <v>0.980000892857143</v>
      </c>
      <c r="EE250">
        <v>0.0199991392857143</v>
      </c>
      <c r="EF250">
        <v>0</v>
      </c>
      <c r="EG250">
        <v>2.19777857142857</v>
      </c>
      <c r="EH250">
        <v>0</v>
      </c>
      <c r="EI250">
        <v>4747.46178571429</v>
      </c>
      <c r="EJ250">
        <v>17300.0857142857</v>
      </c>
      <c r="EK250">
        <v>38.6604285714286</v>
      </c>
      <c r="EL250">
        <v>39.0487142857143</v>
      </c>
      <c r="EM250">
        <v>38.3882857142857</v>
      </c>
      <c r="EN250">
        <v>37.6759285714286</v>
      </c>
      <c r="EO250">
        <v>38.071</v>
      </c>
      <c r="EP250">
        <v>1959.99142857143</v>
      </c>
      <c r="EQ250">
        <v>40.0014285714286</v>
      </c>
      <c r="ER250">
        <v>0</v>
      </c>
      <c r="ES250">
        <v>1678815944.6</v>
      </c>
      <c r="ET250">
        <v>0</v>
      </c>
      <c r="EU250">
        <v>2.18727692307692</v>
      </c>
      <c r="EV250">
        <v>-0.0730871936512698</v>
      </c>
      <c r="EW250">
        <v>-14.5555555139425</v>
      </c>
      <c r="EX250">
        <v>4747.40576923077</v>
      </c>
      <c r="EY250">
        <v>15</v>
      </c>
      <c r="EZ250">
        <v>0</v>
      </c>
      <c r="FA250" t="s">
        <v>409</v>
      </c>
      <c r="FB250">
        <v>1510781724.6</v>
      </c>
      <c r="FC250">
        <v>1510781718.6</v>
      </c>
      <c r="FD250">
        <v>0</v>
      </c>
      <c r="FE250">
        <v>0.193</v>
      </c>
      <c r="FF250">
        <v>0.167</v>
      </c>
      <c r="FG250">
        <v>6.707</v>
      </c>
      <c r="FH250">
        <v>0.869</v>
      </c>
      <c r="FI250">
        <v>420</v>
      </c>
      <c r="FJ250">
        <v>32</v>
      </c>
      <c r="FK250">
        <v>0.3</v>
      </c>
      <c r="FL250">
        <v>0.13</v>
      </c>
      <c r="FM250">
        <v>1.2366165</v>
      </c>
      <c r="FN250">
        <v>-0.12365200750469</v>
      </c>
      <c r="FO250">
        <v>0.0130391436739534</v>
      </c>
      <c r="FP250">
        <v>1</v>
      </c>
      <c r="FQ250">
        <v>1</v>
      </c>
      <c r="FR250">
        <v>1</v>
      </c>
      <c r="FS250" t="s">
        <v>410</v>
      </c>
      <c r="FT250">
        <v>2.97294</v>
      </c>
      <c r="FU250">
        <v>2.75343</v>
      </c>
      <c r="FV250">
        <v>0.125724</v>
      </c>
      <c r="FW250">
        <v>0.130706</v>
      </c>
      <c r="FX250">
        <v>0.107986</v>
      </c>
      <c r="FY250">
        <v>0.105549</v>
      </c>
      <c r="FZ250">
        <v>34032.9</v>
      </c>
      <c r="GA250">
        <v>36886.3</v>
      </c>
      <c r="GB250">
        <v>35277</v>
      </c>
      <c r="GC250">
        <v>38483.9</v>
      </c>
      <c r="GD250">
        <v>44571.4</v>
      </c>
      <c r="GE250">
        <v>49691.9</v>
      </c>
      <c r="GF250">
        <v>55093.6</v>
      </c>
      <c r="GG250">
        <v>61699.1</v>
      </c>
      <c r="GH250">
        <v>1.98703</v>
      </c>
      <c r="GI250">
        <v>1.82125</v>
      </c>
      <c r="GJ250">
        <v>0.119336</v>
      </c>
      <c r="GK250">
        <v>0</v>
      </c>
      <c r="GL250">
        <v>25.5153</v>
      </c>
      <c r="GM250">
        <v>999.9</v>
      </c>
      <c r="GN250">
        <v>52.863</v>
      </c>
      <c r="GO250">
        <v>32.921</v>
      </c>
      <c r="GP250">
        <v>29.2976</v>
      </c>
      <c r="GQ250">
        <v>55.7957</v>
      </c>
      <c r="GR250">
        <v>49.3189</v>
      </c>
      <c r="GS250">
        <v>1</v>
      </c>
      <c r="GT250">
        <v>-0.0198628</v>
      </c>
      <c r="GU250">
        <v>-0.00386983</v>
      </c>
      <c r="GV250">
        <v>20.1153</v>
      </c>
      <c r="GW250">
        <v>5.19797</v>
      </c>
      <c r="GX250">
        <v>12.004</v>
      </c>
      <c r="GY250">
        <v>4.97535</v>
      </c>
      <c r="GZ250">
        <v>3.29318</v>
      </c>
      <c r="HA250">
        <v>9999</v>
      </c>
      <c r="HB250">
        <v>9999</v>
      </c>
      <c r="HC250">
        <v>9999</v>
      </c>
      <c r="HD250">
        <v>999.9</v>
      </c>
      <c r="HE250">
        <v>1.8634</v>
      </c>
      <c r="HF250">
        <v>1.86829</v>
      </c>
      <c r="HG250">
        <v>1.86804</v>
      </c>
      <c r="HH250">
        <v>1.8692</v>
      </c>
      <c r="HI250">
        <v>1.86996</v>
      </c>
      <c r="HJ250">
        <v>1.86603</v>
      </c>
      <c r="HK250">
        <v>1.8671</v>
      </c>
      <c r="HL250">
        <v>1.86845</v>
      </c>
      <c r="HM250">
        <v>5</v>
      </c>
      <c r="HN250">
        <v>0</v>
      </c>
      <c r="HO250">
        <v>0</v>
      </c>
      <c r="HP250">
        <v>0</v>
      </c>
      <c r="HQ250" t="s">
        <v>411</v>
      </c>
      <c r="HR250" t="s">
        <v>412</v>
      </c>
      <c r="HS250" t="s">
        <v>413</v>
      </c>
      <c r="HT250" t="s">
        <v>413</v>
      </c>
      <c r="HU250" t="s">
        <v>413</v>
      </c>
      <c r="HV250" t="s">
        <v>413</v>
      </c>
      <c r="HW250">
        <v>0</v>
      </c>
      <c r="HX250">
        <v>100</v>
      </c>
      <c r="HY250">
        <v>100</v>
      </c>
      <c r="HZ250">
        <v>7.973</v>
      </c>
      <c r="IA250">
        <v>0.5509</v>
      </c>
      <c r="IB250">
        <v>4.00718980108695</v>
      </c>
      <c r="IC250">
        <v>0.0057595372652325</v>
      </c>
      <c r="ID250">
        <v>9.86007892650461e-07</v>
      </c>
      <c r="IE250">
        <v>-6.54605500343952e-10</v>
      </c>
      <c r="IF250">
        <v>-0.00447537401453317</v>
      </c>
      <c r="IG250">
        <v>-0.0225030831772305</v>
      </c>
      <c r="IH250">
        <v>0.00251729176796863</v>
      </c>
      <c r="II250">
        <v>-2.92013266862578e-05</v>
      </c>
      <c r="IJ250">
        <v>-3</v>
      </c>
      <c r="IK250">
        <v>1614</v>
      </c>
      <c r="IL250">
        <v>1</v>
      </c>
      <c r="IM250">
        <v>27</v>
      </c>
      <c r="IN250">
        <v>176.9</v>
      </c>
      <c r="IO250">
        <v>177</v>
      </c>
      <c r="IP250">
        <v>1.56006</v>
      </c>
      <c r="IQ250">
        <v>2.62939</v>
      </c>
      <c r="IR250">
        <v>1.54785</v>
      </c>
      <c r="IS250">
        <v>2.30103</v>
      </c>
      <c r="IT250">
        <v>1.34644</v>
      </c>
      <c r="IU250">
        <v>2.46216</v>
      </c>
      <c r="IV250">
        <v>38.062</v>
      </c>
      <c r="IW250">
        <v>24.1488</v>
      </c>
      <c r="IX250">
        <v>18</v>
      </c>
      <c r="IY250">
        <v>505.549</v>
      </c>
      <c r="IZ250">
        <v>400.141</v>
      </c>
      <c r="JA250">
        <v>25.1427</v>
      </c>
      <c r="JB250">
        <v>27.0213</v>
      </c>
      <c r="JC250">
        <v>29.9991</v>
      </c>
      <c r="JD250">
        <v>27.0522</v>
      </c>
      <c r="JE250">
        <v>27.0033</v>
      </c>
      <c r="JF250">
        <v>31.3518</v>
      </c>
      <c r="JG250">
        <v>25.8407</v>
      </c>
      <c r="JH250">
        <v>100</v>
      </c>
      <c r="JI250">
        <v>25.1922</v>
      </c>
      <c r="JJ250">
        <v>709.109</v>
      </c>
      <c r="JK250">
        <v>24.3639</v>
      </c>
      <c r="JL250">
        <v>102.237</v>
      </c>
      <c r="JM250">
        <v>102.717</v>
      </c>
    </row>
    <row r="251" spans="1:273">
      <c r="A251">
        <v>235</v>
      </c>
      <c r="B251">
        <v>1510792346.6</v>
      </c>
      <c r="C251">
        <v>3626</v>
      </c>
      <c r="D251" t="s">
        <v>882</v>
      </c>
      <c r="E251" t="s">
        <v>883</v>
      </c>
      <c r="F251">
        <v>5</v>
      </c>
      <c r="G251" t="s">
        <v>799</v>
      </c>
      <c r="H251" t="s">
        <v>406</v>
      </c>
      <c r="I251">
        <v>1510792338.83214</v>
      </c>
      <c r="J251">
        <f>(K251)/1000</f>
        <v>0</v>
      </c>
      <c r="K251">
        <f>IF(CZ251, AN251, AH251)</f>
        <v>0</v>
      </c>
      <c r="L251">
        <f>IF(CZ251, AI251, AG251)</f>
        <v>0</v>
      </c>
      <c r="M251">
        <f>DB251 - IF(AU251&gt;1, L251*CV251*100.0/(AW251*DP251), 0)</f>
        <v>0</v>
      </c>
      <c r="N251">
        <f>((T251-J251/2)*M251-L251)/(T251+J251/2)</f>
        <v>0</v>
      </c>
      <c r="O251">
        <f>N251*(DI251+DJ251)/1000.0</f>
        <v>0</v>
      </c>
      <c r="P251">
        <f>(DB251 - IF(AU251&gt;1, L251*CV251*100.0/(AW251*DP251), 0))*(DI251+DJ251)/1000.0</f>
        <v>0</v>
      </c>
      <c r="Q251">
        <f>2.0/((1/S251-1/R251)+SIGN(S251)*SQRT((1/S251-1/R251)*(1/S251-1/R251) + 4*CW251/((CW251+1)*(CW251+1))*(2*1/S251*1/R251-1/R251*1/R251)))</f>
        <v>0</v>
      </c>
      <c r="R251">
        <f>IF(LEFT(CX251,1)&lt;&gt;"0",IF(LEFT(CX251,1)="1",3.0,CY251),$D$5+$E$5*(DP251*DI251/($K$5*1000))+$F$5*(DP251*DI251/($K$5*1000))*MAX(MIN(CV251,$J$5),$I$5)*MAX(MIN(CV251,$J$5),$I$5)+$G$5*MAX(MIN(CV251,$J$5),$I$5)*(DP251*DI251/($K$5*1000))+$H$5*(DP251*DI251/($K$5*1000))*(DP251*DI251/($K$5*1000)))</f>
        <v>0</v>
      </c>
      <c r="S251">
        <f>J251*(1000-(1000*0.61365*exp(17.502*W251/(240.97+W251))/(DI251+DJ251)+DD251)/2)/(1000*0.61365*exp(17.502*W251/(240.97+W251))/(DI251+DJ251)-DD251)</f>
        <v>0</v>
      </c>
      <c r="T251">
        <f>1/((CW251+1)/(Q251/1.6)+1/(R251/1.37)) + CW251/((CW251+1)/(Q251/1.6) + CW251/(R251/1.37))</f>
        <v>0</v>
      </c>
      <c r="U251">
        <f>(CR251*CU251)</f>
        <v>0</v>
      </c>
      <c r="V251">
        <f>(DK251+(U251+2*0.95*5.67E-8*(((DK251+$B$7)+273)^4-(DK251+273)^4)-44100*J251)/(1.84*29.3*R251+8*0.95*5.67E-8*(DK251+273)^3))</f>
        <v>0</v>
      </c>
      <c r="W251">
        <f>($C$7*DL251+$D$7*DM251+$E$7*V251)</f>
        <v>0</v>
      </c>
      <c r="X251">
        <f>0.61365*exp(17.502*W251/(240.97+W251))</f>
        <v>0</v>
      </c>
      <c r="Y251">
        <f>(Z251/AA251*100)</f>
        <v>0</v>
      </c>
      <c r="Z251">
        <f>DD251*(DI251+DJ251)/1000</f>
        <v>0</v>
      </c>
      <c r="AA251">
        <f>0.61365*exp(17.502*DK251/(240.97+DK251))</f>
        <v>0</v>
      </c>
      <c r="AB251">
        <f>(X251-DD251*(DI251+DJ251)/1000)</f>
        <v>0</v>
      </c>
      <c r="AC251">
        <f>(-J251*44100)</f>
        <v>0</v>
      </c>
      <c r="AD251">
        <f>2*29.3*R251*0.92*(DK251-W251)</f>
        <v>0</v>
      </c>
      <c r="AE251">
        <f>2*0.95*5.67E-8*(((DK251+$B$7)+273)^4-(W251+273)^4)</f>
        <v>0</v>
      </c>
      <c r="AF251">
        <f>U251+AE251+AC251+AD251</f>
        <v>0</v>
      </c>
      <c r="AG251">
        <f>DH251*AU251*(DC251-DB251*(1000-AU251*DE251)/(1000-AU251*DD251))/(100*CV251)</f>
        <v>0</v>
      </c>
      <c r="AH251">
        <f>1000*DH251*AU251*(DD251-DE251)/(100*CV251*(1000-AU251*DD251))</f>
        <v>0</v>
      </c>
      <c r="AI251">
        <f>(AJ251 - AK251 - DI251*1E3/(8.314*(DK251+273.15)) * AM251/DH251 * AL251) * DH251/(100*CV251) * (1000 - DE251)/1000</f>
        <v>0</v>
      </c>
      <c r="AJ251">
        <v>711.669067746838</v>
      </c>
      <c r="AK251">
        <v>689.862266666666</v>
      </c>
      <c r="AL251">
        <v>3.41797806149421</v>
      </c>
      <c r="AM251">
        <v>64.3784820055096</v>
      </c>
      <c r="AN251">
        <f>(AP251 - AO251 + DI251*1E3/(8.314*(DK251+273.15)) * AR251/DH251 * AQ251) * DH251/(100*CV251) * 1000/(1000 - AP251)</f>
        <v>0</v>
      </c>
      <c r="AO251">
        <v>24.3403012789439</v>
      </c>
      <c r="AP251">
        <v>25.5775854545455</v>
      </c>
      <c r="AQ251">
        <v>0.000244799632610678</v>
      </c>
      <c r="AR251">
        <v>115.893148870308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MAX(0,($B$13+$C$13*DP251)/(1+$D$13*DP251)*DI251/(DK251+273)*$E$13)</f>
        <v>0</v>
      </c>
      <c r="AX251" t="s">
        <v>407</v>
      </c>
      <c r="AY251" t="s">
        <v>407</v>
      </c>
      <c r="AZ251">
        <v>0</v>
      </c>
      <c r="BA251">
        <v>0</v>
      </c>
      <c r="BB251">
        <f>1-AZ251/BA251</f>
        <v>0</v>
      </c>
      <c r="BC251">
        <v>0</v>
      </c>
      <c r="BD251" t="s">
        <v>407</v>
      </c>
      <c r="BE251" t="s">
        <v>407</v>
      </c>
      <c r="BF251">
        <v>0</v>
      </c>
      <c r="BG251">
        <v>0</v>
      </c>
      <c r="BH251">
        <f>1-BF251/BG251</f>
        <v>0</v>
      </c>
      <c r="BI251">
        <v>0.5</v>
      </c>
      <c r="BJ251">
        <f>CS251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407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f>$B$11*DQ251+$C$11*DR251+$F$11*EC251*(1-EF251)</f>
        <v>0</v>
      </c>
      <c r="CS251">
        <f>CR251*CT251</f>
        <v>0</v>
      </c>
      <c r="CT251">
        <f>($B$11*$D$9+$C$11*$D$9+$F$11*((EP251+EH251)/MAX(EP251+EH251+EQ251, 0.1)*$I$9+EQ251/MAX(EP251+EH251+EQ251, 0.1)*$J$9))/($B$11+$C$11+$F$11)</f>
        <v>0</v>
      </c>
      <c r="CU251">
        <f>($B$11*$K$9+$C$11*$K$9+$F$11*((EP251+EH251)/MAX(EP251+EH251+EQ251, 0.1)*$P$9+EQ251/MAX(EP251+EH251+EQ251, 0.1)*$Q$9))/($B$11+$C$11+$F$11)</f>
        <v>0</v>
      </c>
      <c r="CV251">
        <v>2.7</v>
      </c>
      <c r="CW251">
        <v>0.5</v>
      </c>
      <c r="CX251" t="s">
        <v>408</v>
      </c>
      <c r="CY251">
        <v>2</v>
      </c>
      <c r="CZ251" t="b">
        <v>1</v>
      </c>
      <c r="DA251">
        <v>1510792338.83214</v>
      </c>
      <c r="DB251">
        <v>647.915142857143</v>
      </c>
      <c r="DC251">
        <v>677.226107142857</v>
      </c>
      <c r="DD251">
        <v>25.5678</v>
      </c>
      <c r="DE251">
        <v>24.3401285714286</v>
      </c>
      <c r="DF251">
        <v>639.989607142857</v>
      </c>
      <c r="DG251">
        <v>25.017</v>
      </c>
      <c r="DH251">
        <v>500.092178571429</v>
      </c>
      <c r="DI251">
        <v>90.7600107142857</v>
      </c>
      <c r="DJ251">
        <v>0.100107571428571</v>
      </c>
      <c r="DK251">
        <v>27.1269642857143</v>
      </c>
      <c r="DL251">
        <v>27.4681678571429</v>
      </c>
      <c r="DM251">
        <v>999.9</v>
      </c>
      <c r="DN251">
        <v>0</v>
      </c>
      <c r="DO251">
        <v>0</v>
      </c>
      <c r="DP251">
        <v>9974.46642857143</v>
      </c>
      <c r="DQ251">
        <v>0</v>
      </c>
      <c r="DR251">
        <v>5.98190035714286</v>
      </c>
      <c r="DS251">
        <v>-29.3110928571429</v>
      </c>
      <c r="DT251">
        <v>664.9155</v>
      </c>
      <c r="DU251">
        <v>694.121107142857</v>
      </c>
      <c r="DV251">
        <v>1.227675</v>
      </c>
      <c r="DW251">
        <v>677.226107142857</v>
      </c>
      <c r="DX251">
        <v>24.3401285714286</v>
      </c>
      <c r="DY251">
        <v>2.32053464285714</v>
      </c>
      <c r="DZ251">
        <v>2.20911107142857</v>
      </c>
      <c r="EA251">
        <v>19.8196535714286</v>
      </c>
      <c r="EB251">
        <v>19.0285357142857</v>
      </c>
      <c r="EC251">
        <v>1999.97571428571</v>
      </c>
      <c r="ED251">
        <v>0.980002214285714</v>
      </c>
      <c r="EE251">
        <v>0.0199978285714286</v>
      </c>
      <c r="EF251">
        <v>0</v>
      </c>
      <c r="EG251">
        <v>2.18199285714286</v>
      </c>
      <c r="EH251">
        <v>0</v>
      </c>
      <c r="EI251">
        <v>4746.34071428571</v>
      </c>
      <c r="EJ251">
        <v>17299.9464285714</v>
      </c>
      <c r="EK251">
        <v>38.6382857142857</v>
      </c>
      <c r="EL251">
        <v>39.0265714285714</v>
      </c>
      <c r="EM251">
        <v>38.37275</v>
      </c>
      <c r="EN251">
        <v>37.6537857142857</v>
      </c>
      <c r="EO251">
        <v>38.0553571428571</v>
      </c>
      <c r="EP251">
        <v>1959.97714285714</v>
      </c>
      <c r="EQ251">
        <v>39.9985714285714</v>
      </c>
      <c r="ER251">
        <v>0</v>
      </c>
      <c r="ES251">
        <v>1678815950</v>
      </c>
      <c r="ET251">
        <v>0</v>
      </c>
      <c r="EU251">
        <v>2.186224</v>
      </c>
      <c r="EV251">
        <v>-0.233115386174548</v>
      </c>
      <c r="EW251">
        <v>-12.49999996921</v>
      </c>
      <c r="EX251">
        <v>4746.1864</v>
      </c>
      <c r="EY251">
        <v>15</v>
      </c>
      <c r="EZ251">
        <v>0</v>
      </c>
      <c r="FA251" t="s">
        <v>409</v>
      </c>
      <c r="FB251">
        <v>1510781724.6</v>
      </c>
      <c r="FC251">
        <v>1510781718.6</v>
      </c>
      <c r="FD251">
        <v>0</v>
      </c>
      <c r="FE251">
        <v>0.193</v>
      </c>
      <c r="FF251">
        <v>0.167</v>
      </c>
      <c r="FG251">
        <v>6.707</v>
      </c>
      <c r="FH251">
        <v>0.869</v>
      </c>
      <c r="FI251">
        <v>420</v>
      </c>
      <c r="FJ251">
        <v>32</v>
      </c>
      <c r="FK251">
        <v>0.3</v>
      </c>
      <c r="FL251">
        <v>0.13</v>
      </c>
      <c r="FM251">
        <v>1.2298405</v>
      </c>
      <c r="FN251">
        <v>-0.015122476547842</v>
      </c>
      <c r="FO251">
        <v>0.00646206930866575</v>
      </c>
      <c r="FP251">
        <v>1</v>
      </c>
      <c r="FQ251">
        <v>1</v>
      </c>
      <c r="FR251">
        <v>1</v>
      </c>
      <c r="FS251" t="s">
        <v>410</v>
      </c>
      <c r="FT251">
        <v>2.97302</v>
      </c>
      <c r="FU251">
        <v>2.75377</v>
      </c>
      <c r="FV251">
        <v>0.128161</v>
      </c>
      <c r="FW251">
        <v>0.133173</v>
      </c>
      <c r="FX251">
        <v>0.108015</v>
      </c>
      <c r="FY251">
        <v>0.105545</v>
      </c>
      <c r="FZ251">
        <v>33938.6</v>
      </c>
      <c r="GA251">
        <v>36782</v>
      </c>
      <c r="GB251">
        <v>35277.5</v>
      </c>
      <c r="GC251">
        <v>38484.2</v>
      </c>
      <c r="GD251">
        <v>44570.7</v>
      </c>
      <c r="GE251">
        <v>49692.6</v>
      </c>
      <c r="GF251">
        <v>55094.5</v>
      </c>
      <c r="GG251">
        <v>61699.4</v>
      </c>
      <c r="GH251">
        <v>1.9873</v>
      </c>
      <c r="GI251">
        <v>1.82127</v>
      </c>
      <c r="GJ251">
        <v>0.118703</v>
      </c>
      <c r="GK251">
        <v>0</v>
      </c>
      <c r="GL251">
        <v>25.5143</v>
      </c>
      <c r="GM251">
        <v>999.9</v>
      </c>
      <c r="GN251">
        <v>52.863</v>
      </c>
      <c r="GO251">
        <v>32.921</v>
      </c>
      <c r="GP251">
        <v>29.2973</v>
      </c>
      <c r="GQ251">
        <v>56.0457</v>
      </c>
      <c r="GR251">
        <v>49.2067</v>
      </c>
      <c r="GS251">
        <v>1</v>
      </c>
      <c r="GT251">
        <v>-0.0201118</v>
      </c>
      <c r="GU251">
        <v>-0.0496187</v>
      </c>
      <c r="GV251">
        <v>20.1153</v>
      </c>
      <c r="GW251">
        <v>5.19737</v>
      </c>
      <c r="GX251">
        <v>12.004</v>
      </c>
      <c r="GY251">
        <v>4.9751</v>
      </c>
      <c r="GZ251">
        <v>3.29305</v>
      </c>
      <c r="HA251">
        <v>9999</v>
      </c>
      <c r="HB251">
        <v>9999</v>
      </c>
      <c r="HC251">
        <v>9999</v>
      </c>
      <c r="HD251">
        <v>999.9</v>
      </c>
      <c r="HE251">
        <v>1.8634</v>
      </c>
      <c r="HF251">
        <v>1.86829</v>
      </c>
      <c r="HG251">
        <v>1.86803</v>
      </c>
      <c r="HH251">
        <v>1.8692</v>
      </c>
      <c r="HI251">
        <v>1.86996</v>
      </c>
      <c r="HJ251">
        <v>1.86606</v>
      </c>
      <c r="HK251">
        <v>1.86708</v>
      </c>
      <c r="HL251">
        <v>1.86846</v>
      </c>
      <c r="HM251">
        <v>5</v>
      </c>
      <c r="HN251">
        <v>0</v>
      </c>
      <c r="HO251">
        <v>0</v>
      </c>
      <c r="HP251">
        <v>0</v>
      </c>
      <c r="HQ251" t="s">
        <v>411</v>
      </c>
      <c r="HR251" t="s">
        <v>412</v>
      </c>
      <c r="HS251" t="s">
        <v>413</v>
      </c>
      <c r="HT251" t="s">
        <v>413</v>
      </c>
      <c r="HU251" t="s">
        <v>413</v>
      </c>
      <c r="HV251" t="s">
        <v>413</v>
      </c>
      <c r="HW251">
        <v>0</v>
      </c>
      <c r="HX251">
        <v>100</v>
      </c>
      <c r="HY251">
        <v>100</v>
      </c>
      <c r="HZ251">
        <v>8.087</v>
      </c>
      <c r="IA251">
        <v>0.5513</v>
      </c>
      <c r="IB251">
        <v>4.00718980108695</v>
      </c>
      <c r="IC251">
        <v>0.0057595372652325</v>
      </c>
      <c r="ID251">
        <v>9.86007892650461e-07</v>
      </c>
      <c r="IE251">
        <v>-6.54605500343952e-10</v>
      </c>
      <c r="IF251">
        <v>-0.00447537401453317</v>
      </c>
      <c r="IG251">
        <v>-0.0225030831772305</v>
      </c>
      <c r="IH251">
        <v>0.00251729176796863</v>
      </c>
      <c r="II251">
        <v>-2.92013266862578e-05</v>
      </c>
      <c r="IJ251">
        <v>-3</v>
      </c>
      <c r="IK251">
        <v>1614</v>
      </c>
      <c r="IL251">
        <v>1</v>
      </c>
      <c r="IM251">
        <v>27</v>
      </c>
      <c r="IN251">
        <v>177</v>
      </c>
      <c r="IO251">
        <v>177.1</v>
      </c>
      <c r="IP251">
        <v>1.59302</v>
      </c>
      <c r="IQ251">
        <v>2.63306</v>
      </c>
      <c r="IR251">
        <v>1.54785</v>
      </c>
      <c r="IS251">
        <v>2.30225</v>
      </c>
      <c r="IT251">
        <v>1.34644</v>
      </c>
      <c r="IU251">
        <v>2.45117</v>
      </c>
      <c r="IV251">
        <v>38.062</v>
      </c>
      <c r="IW251">
        <v>24.1313</v>
      </c>
      <c r="IX251">
        <v>18</v>
      </c>
      <c r="IY251">
        <v>505.695</v>
      </c>
      <c r="IZ251">
        <v>400.125</v>
      </c>
      <c r="JA251">
        <v>25.1809</v>
      </c>
      <c r="JB251">
        <v>27.0172</v>
      </c>
      <c r="JC251">
        <v>29.9995</v>
      </c>
      <c r="JD251">
        <v>27.048</v>
      </c>
      <c r="JE251">
        <v>26.9991</v>
      </c>
      <c r="JF251">
        <v>31.9692</v>
      </c>
      <c r="JG251">
        <v>25.8407</v>
      </c>
      <c r="JH251">
        <v>100</v>
      </c>
      <c r="JI251">
        <v>25.2193</v>
      </c>
      <c r="JJ251">
        <v>722.546</v>
      </c>
      <c r="JK251">
        <v>24.3639</v>
      </c>
      <c r="JL251">
        <v>102.238</v>
      </c>
      <c r="JM251">
        <v>102.717</v>
      </c>
    </row>
    <row r="252" spans="1:273">
      <c r="A252">
        <v>236</v>
      </c>
      <c r="B252">
        <v>1510792351.6</v>
      </c>
      <c r="C252">
        <v>3631</v>
      </c>
      <c r="D252" t="s">
        <v>884</v>
      </c>
      <c r="E252" t="s">
        <v>885</v>
      </c>
      <c r="F252">
        <v>5</v>
      </c>
      <c r="G252" t="s">
        <v>799</v>
      </c>
      <c r="H252" t="s">
        <v>406</v>
      </c>
      <c r="I252">
        <v>1510792344.11852</v>
      </c>
      <c r="J252">
        <f>(K252)/1000</f>
        <v>0</v>
      </c>
      <c r="K252">
        <f>IF(CZ252, AN252, AH252)</f>
        <v>0</v>
      </c>
      <c r="L252">
        <f>IF(CZ252, AI252, AG252)</f>
        <v>0</v>
      </c>
      <c r="M252">
        <f>DB252 - IF(AU252&gt;1, L252*CV252*100.0/(AW252*DP252), 0)</f>
        <v>0</v>
      </c>
      <c r="N252">
        <f>((T252-J252/2)*M252-L252)/(T252+J252/2)</f>
        <v>0</v>
      </c>
      <c r="O252">
        <f>N252*(DI252+DJ252)/1000.0</f>
        <v>0</v>
      </c>
      <c r="P252">
        <f>(DB252 - IF(AU252&gt;1, L252*CV252*100.0/(AW252*DP252), 0))*(DI252+DJ252)/1000.0</f>
        <v>0</v>
      </c>
      <c r="Q252">
        <f>2.0/((1/S252-1/R252)+SIGN(S252)*SQRT((1/S252-1/R252)*(1/S252-1/R252) + 4*CW252/((CW252+1)*(CW252+1))*(2*1/S252*1/R252-1/R252*1/R252)))</f>
        <v>0</v>
      </c>
      <c r="R252">
        <f>IF(LEFT(CX252,1)&lt;&gt;"0",IF(LEFT(CX252,1)="1",3.0,CY252),$D$5+$E$5*(DP252*DI252/($K$5*1000))+$F$5*(DP252*DI252/($K$5*1000))*MAX(MIN(CV252,$J$5),$I$5)*MAX(MIN(CV252,$J$5),$I$5)+$G$5*MAX(MIN(CV252,$J$5),$I$5)*(DP252*DI252/($K$5*1000))+$H$5*(DP252*DI252/($K$5*1000))*(DP252*DI252/($K$5*1000)))</f>
        <v>0</v>
      </c>
      <c r="S252">
        <f>J252*(1000-(1000*0.61365*exp(17.502*W252/(240.97+W252))/(DI252+DJ252)+DD252)/2)/(1000*0.61365*exp(17.502*W252/(240.97+W252))/(DI252+DJ252)-DD252)</f>
        <v>0</v>
      </c>
      <c r="T252">
        <f>1/((CW252+1)/(Q252/1.6)+1/(R252/1.37)) + CW252/((CW252+1)/(Q252/1.6) + CW252/(R252/1.37))</f>
        <v>0</v>
      </c>
      <c r="U252">
        <f>(CR252*CU252)</f>
        <v>0</v>
      </c>
      <c r="V252">
        <f>(DK252+(U252+2*0.95*5.67E-8*(((DK252+$B$7)+273)^4-(DK252+273)^4)-44100*J252)/(1.84*29.3*R252+8*0.95*5.67E-8*(DK252+273)^3))</f>
        <v>0</v>
      </c>
      <c r="W252">
        <f>($C$7*DL252+$D$7*DM252+$E$7*V252)</f>
        <v>0</v>
      </c>
      <c r="X252">
        <f>0.61365*exp(17.502*W252/(240.97+W252))</f>
        <v>0</v>
      </c>
      <c r="Y252">
        <f>(Z252/AA252*100)</f>
        <v>0</v>
      </c>
      <c r="Z252">
        <f>DD252*(DI252+DJ252)/1000</f>
        <v>0</v>
      </c>
      <c r="AA252">
        <f>0.61365*exp(17.502*DK252/(240.97+DK252))</f>
        <v>0</v>
      </c>
      <c r="AB252">
        <f>(X252-DD252*(DI252+DJ252)/1000)</f>
        <v>0</v>
      </c>
      <c r="AC252">
        <f>(-J252*44100)</f>
        <v>0</v>
      </c>
      <c r="AD252">
        <f>2*29.3*R252*0.92*(DK252-W252)</f>
        <v>0</v>
      </c>
      <c r="AE252">
        <f>2*0.95*5.67E-8*(((DK252+$B$7)+273)^4-(W252+273)^4)</f>
        <v>0</v>
      </c>
      <c r="AF252">
        <f>U252+AE252+AC252+AD252</f>
        <v>0</v>
      </c>
      <c r="AG252">
        <f>DH252*AU252*(DC252-DB252*(1000-AU252*DE252)/(1000-AU252*DD252))/(100*CV252)</f>
        <v>0</v>
      </c>
      <c r="AH252">
        <f>1000*DH252*AU252*(DD252-DE252)/(100*CV252*(1000-AU252*DD252))</f>
        <v>0</v>
      </c>
      <c r="AI252">
        <f>(AJ252 - AK252 - DI252*1E3/(8.314*(DK252+273.15)) * AM252/DH252 * AL252) * DH252/(100*CV252) * (1000 - DE252)/1000</f>
        <v>0</v>
      </c>
      <c r="AJ252">
        <v>729.509653725288</v>
      </c>
      <c r="AK252">
        <v>707.364072727273</v>
      </c>
      <c r="AL252">
        <v>3.49218553138013</v>
      </c>
      <c r="AM252">
        <v>64.3784820055096</v>
      </c>
      <c r="AN252">
        <f>(AP252 - AO252 + DI252*1E3/(8.314*(DK252+273.15)) * AR252/DH252 * AQ252) * DH252/(100*CV252) * 1000/(1000 - AP252)</f>
        <v>0</v>
      </c>
      <c r="AO252">
        <v>24.340122660411</v>
      </c>
      <c r="AP252">
        <v>25.5872327272727</v>
      </c>
      <c r="AQ252">
        <v>0.000109078336813976</v>
      </c>
      <c r="AR252">
        <v>115.893148870308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MAX(0,($B$13+$C$13*DP252)/(1+$D$13*DP252)*DI252/(DK252+273)*$E$13)</f>
        <v>0</v>
      </c>
      <c r="AX252" t="s">
        <v>407</v>
      </c>
      <c r="AY252" t="s">
        <v>407</v>
      </c>
      <c r="AZ252">
        <v>0</v>
      </c>
      <c r="BA252">
        <v>0</v>
      </c>
      <c r="BB252">
        <f>1-AZ252/BA252</f>
        <v>0</v>
      </c>
      <c r="BC252">
        <v>0</v>
      </c>
      <c r="BD252" t="s">
        <v>407</v>
      </c>
      <c r="BE252" t="s">
        <v>407</v>
      </c>
      <c r="BF252">
        <v>0</v>
      </c>
      <c r="BG252">
        <v>0</v>
      </c>
      <c r="BH252">
        <f>1-BF252/BG252</f>
        <v>0</v>
      </c>
      <c r="BI252">
        <v>0.5</v>
      </c>
      <c r="BJ252">
        <f>CS252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407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f>$B$11*DQ252+$C$11*DR252+$F$11*EC252*(1-EF252)</f>
        <v>0</v>
      </c>
      <c r="CS252">
        <f>CR252*CT252</f>
        <v>0</v>
      </c>
      <c r="CT252">
        <f>($B$11*$D$9+$C$11*$D$9+$F$11*((EP252+EH252)/MAX(EP252+EH252+EQ252, 0.1)*$I$9+EQ252/MAX(EP252+EH252+EQ252, 0.1)*$J$9))/($B$11+$C$11+$F$11)</f>
        <v>0</v>
      </c>
      <c r="CU252">
        <f>($B$11*$K$9+$C$11*$K$9+$F$11*((EP252+EH252)/MAX(EP252+EH252+EQ252, 0.1)*$P$9+EQ252/MAX(EP252+EH252+EQ252, 0.1)*$Q$9))/($B$11+$C$11+$F$11)</f>
        <v>0</v>
      </c>
      <c r="CV252">
        <v>2.7</v>
      </c>
      <c r="CW252">
        <v>0.5</v>
      </c>
      <c r="CX252" t="s">
        <v>408</v>
      </c>
      <c r="CY252">
        <v>2</v>
      </c>
      <c r="CZ252" t="b">
        <v>1</v>
      </c>
      <c r="DA252">
        <v>1510792344.11852</v>
      </c>
      <c r="DB252">
        <v>665.665333333333</v>
      </c>
      <c r="DC252">
        <v>695.312074074074</v>
      </c>
      <c r="DD252">
        <v>25.5749703703704</v>
      </c>
      <c r="DE252">
        <v>24.3405148148148</v>
      </c>
      <c r="DF252">
        <v>657.630185185185</v>
      </c>
      <c r="DG252">
        <v>25.0238296296296</v>
      </c>
      <c r="DH252">
        <v>500.443851851852</v>
      </c>
      <c r="DI252">
        <v>90.7585481481482</v>
      </c>
      <c r="DJ252">
        <v>0.0999688740740741</v>
      </c>
      <c r="DK252">
        <v>27.1224925925926</v>
      </c>
      <c r="DL252">
        <v>27.4602703703704</v>
      </c>
      <c r="DM252">
        <v>999.9</v>
      </c>
      <c r="DN252">
        <v>0</v>
      </c>
      <c r="DO252">
        <v>0</v>
      </c>
      <c r="DP252">
        <v>9980.49111111111</v>
      </c>
      <c r="DQ252">
        <v>0</v>
      </c>
      <c r="DR252">
        <v>5.88120222222222</v>
      </c>
      <c r="DS252">
        <v>-29.6468111111111</v>
      </c>
      <c r="DT252">
        <v>683.136592592593</v>
      </c>
      <c r="DU252">
        <v>712.658481481482</v>
      </c>
      <c r="DV252">
        <v>1.23446148148148</v>
      </c>
      <c r="DW252">
        <v>695.312074074074</v>
      </c>
      <c r="DX252">
        <v>24.3405148148148</v>
      </c>
      <c r="DY252">
        <v>2.32114777777778</v>
      </c>
      <c r="DZ252">
        <v>2.20911</v>
      </c>
      <c r="EA252">
        <v>19.8239148148148</v>
      </c>
      <c r="EB252">
        <v>19.0285333333333</v>
      </c>
      <c r="EC252">
        <v>2000.01777777778</v>
      </c>
      <c r="ED252">
        <v>0.980001481481481</v>
      </c>
      <c r="EE252">
        <v>0.0199985111111111</v>
      </c>
      <c r="EF252">
        <v>0</v>
      </c>
      <c r="EG252">
        <v>2.26611851851852</v>
      </c>
      <c r="EH252">
        <v>0</v>
      </c>
      <c r="EI252">
        <v>4752.47888888889</v>
      </c>
      <c r="EJ252">
        <v>17300.3074074074</v>
      </c>
      <c r="EK252">
        <v>38.618</v>
      </c>
      <c r="EL252">
        <v>39.0068888888889</v>
      </c>
      <c r="EM252">
        <v>38.3516666666667</v>
      </c>
      <c r="EN252">
        <v>37.6318888888889</v>
      </c>
      <c r="EO252">
        <v>38.0344444444444</v>
      </c>
      <c r="EP252">
        <v>1960.01814814815</v>
      </c>
      <c r="EQ252">
        <v>40</v>
      </c>
      <c r="ER252">
        <v>0</v>
      </c>
      <c r="ES252">
        <v>1678815954.8</v>
      </c>
      <c r="ET252">
        <v>0</v>
      </c>
      <c r="EU252">
        <v>2.258168</v>
      </c>
      <c r="EV252">
        <v>0.535207695185856</v>
      </c>
      <c r="EW252">
        <v>223.402307953729</v>
      </c>
      <c r="EX252">
        <v>4756.0536</v>
      </c>
      <c r="EY252">
        <v>15</v>
      </c>
      <c r="EZ252">
        <v>0</v>
      </c>
      <c r="FA252" t="s">
        <v>409</v>
      </c>
      <c r="FB252">
        <v>1510781724.6</v>
      </c>
      <c r="FC252">
        <v>1510781718.6</v>
      </c>
      <c r="FD252">
        <v>0</v>
      </c>
      <c r="FE252">
        <v>0.193</v>
      </c>
      <c r="FF252">
        <v>0.167</v>
      </c>
      <c r="FG252">
        <v>6.707</v>
      </c>
      <c r="FH252">
        <v>0.869</v>
      </c>
      <c r="FI252">
        <v>420</v>
      </c>
      <c r="FJ252">
        <v>32</v>
      </c>
      <c r="FK252">
        <v>0.3</v>
      </c>
      <c r="FL252">
        <v>0.13</v>
      </c>
      <c r="FM252">
        <v>1.230575</v>
      </c>
      <c r="FN252">
        <v>0.0663183489681042</v>
      </c>
      <c r="FO252">
        <v>0.00713101360256732</v>
      </c>
      <c r="FP252">
        <v>1</v>
      </c>
      <c r="FQ252">
        <v>1</v>
      </c>
      <c r="FR252">
        <v>1</v>
      </c>
      <c r="FS252" t="s">
        <v>410</v>
      </c>
      <c r="FT252">
        <v>2.98118</v>
      </c>
      <c r="FU252">
        <v>2.7523</v>
      </c>
      <c r="FV252">
        <v>0.13039</v>
      </c>
      <c r="FW252">
        <v>0.135278</v>
      </c>
      <c r="FX252">
        <v>0.108041</v>
      </c>
      <c r="FY252">
        <v>0.105544</v>
      </c>
      <c r="FZ252">
        <v>33852.4</v>
      </c>
      <c r="GA252">
        <v>36694.3</v>
      </c>
      <c r="GB252">
        <v>35278.1</v>
      </c>
      <c r="GC252">
        <v>38485.8</v>
      </c>
      <c r="GD252">
        <v>44569.1</v>
      </c>
      <c r="GE252">
        <v>49694.9</v>
      </c>
      <c r="GF252">
        <v>55094.2</v>
      </c>
      <c r="GG252">
        <v>61702.2</v>
      </c>
      <c r="GH252">
        <v>1.99872</v>
      </c>
      <c r="GI252">
        <v>1.81925</v>
      </c>
      <c r="GJ252">
        <v>0.117086</v>
      </c>
      <c r="GK252">
        <v>0</v>
      </c>
      <c r="GL252">
        <v>25.5127</v>
      </c>
      <c r="GM252">
        <v>999.9</v>
      </c>
      <c r="GN252">
        <v>52.863</v>
      </c>
      <c r="GO252">
        <v>32.921</v>
      </c>
      <c r="GP252">
        <v>29.298</v>
      </c>
      <c r="GQ252">
        <v>55.5157</v>
      </c>
      <c r="GR252">
        <v>46.2059</v>
      </c>
      <c r="GS252">
        <v>1</v>
      </c>
      <c r="GT252">
        <v>-0.020343</v>
      </c>
      <c r="GU252">
        <v>-0.0790877</v>
      </c>
      <c r="GV252">
        <v>20.1151</v>
      </c>
      <c r="GW252">
        <v>5.19722</v>
      </c>
      <c r="GX252">
        <v>12.004</v>
      </c>
      <c r="GY252">
        <v>4.97495</v>
      </c>
      <c r="GZ252">
        <v>3.29308</v>
      </c>
      <c r="HA252">
        <v>9999</v>
      </c>
      <c r="HB252">
        <v>9999</v>
      </c>
      <c r="HC252">
        <v>9999</v>
      </c>
      <c r="HD252">
        <v>999.9</v>
      </c>
      <c r="HE252">
        <v>1.8634</v>
      </c>
      <c r="HF252">
        <v>1.86829</v>
      </c>
      <c r="HG252">
        <v>1.86803</v>
      </c>
      <c r="HH252">
        <v>1.8692</v>
      </c>
      <c r="HI252">
        <v>1.86996</v>
      </c>
      <c r="HJ252">
        <v>1.86605</v>
      </c>
      <c r="HK252">
        <v>1.86707</v>
      </c>
      <c r="HL252">
        <v>1.86844</v>
      </c>
      <c r="HM252">
        <v>5</v>
      </c>
      <c r="HN252">
        <v>0</v>
      </c>
      <c r="HO252">
        <v>0</v>
      </c>
      <c r="HP252">
        <v>0</v>
      </c>
      <c r="HQ252" t="s">
        <v>411</v>
      </c>
      <c r="HR252" t="s">
        <v>412</v>
      </c>
      <c r="HS252" t="s">
        <v>413</v>
      </c>
      <c r="HT252" t="s">
        <v>413</v>
      </c>
      <c r="HU252" t="s">
        <v>413</v>
      </c>
      <c r="HV252" t="s">
        <v>413</v>
      </c>
      <c r="HW252">
        <v>0</v>
      </c>
      <c r="HX252">
        <v>100</v>
      </c>
      <c r="HY252">
        <v>100</v>
      </c>
      <c r="HZ252">
        <v>8.191</v>
      </c>
      <c r="IA252">
        <v>0.5518</v>
      </c>
      <c r="IB252">
        <v>4.00718980108695</v>
      </c>
      <c r="IC252">
        <v>0.0057595372652325</v>
      </c>
      <c r="ID252">
        <v>9.86007892650461e-07</v>
      </c>
      <c r="IE252">
        <v>-6.54605500343952e-10</v>
      </c>
      <c r="IF252">
        <v>-0.00447537401453317</v>
      </c>
      <c r="IG252">
        <v>-0.0225030831772305</v>
      </c>
      <c r="IH252">
        <v>0.00251729176796863</v>
      </c>
      <c r="II252">
        <v>-2.92013266862578e-05</v>
      </c>
      <c r="IJ252">
        <v>-3</v>
      </c>
      <c r="IK252">
        <v>1614</v>
      </c>
      <c r="IL252">
        <v>1</v>
      </c>
      <c r="IM252">
        <v>27</v>
      </c>
      <c r="IN252">
        <v>177.1</v>
      </c>
      <c r="IO252">
        <v>177.2</v>
      </c>
      <c r="IP252">
        <v>1.62231</v>
      </c>
      <c r="IQ252">
        <v>2.63062</v>
      </c>
      <c r="IR252">
        <v>1.54785</v>
      </c>
      <c r="IS252">
        <v>2.30103</v>
      </c>
      <c r="IT252">
        <v>1.34644</v>
      </c>
      <c r="IU252">
        <v>2.4646</v>
      </c>
      <c r="IV252">
        <v>38.062</v>
      </c>
      <c r="IW252">
        <v>24.14</v>
      </c>
      <c r="IX252">
        <v>18</v>
      </c>
      <c r="IY252">
        <v>513.564</v>
      </c>
      <c r="IZ252">
        <v>399.005</v>
      </c>
      <c r="JA252">
        <v>25.2158</v>
      </c>
      <c r="JB252">
        <v>27.0132</v>
      </c>
      <c r="JC252">
        <v>29.9998</v>
      </c>
      <c r="JD252">
        <v>27.044</v>
      </c>
      <c r="JE252">
        <v>26.9946</v>
      </c>
      <c r="JF252">
        <v>32.5827</v>
      </c>
      <c r="JG252">
        <v>25.8407</v>
      </c>
      <c r="JH252">
        <v>100</v>
      </c>
      <c r="JI252">
        <v>25.2546</v>
      </c>
      <c r="JJ252">
        <v>742.621</v>
      </c>
      <c r="JK252">
        <v>24.3639</v>
      </c>
      <c r="JL252">
        <v>102.238</v>
      </c>
      <c r="JM252">
        <v>102.722</v>
      </c>
    </row>
    <row r="253" spans="1:273">
      <c r="A253">
        <v>237</v>
      </c>
      <c r="B253">
        <v>1510792356.6</v>
      </c>
      <c r="C253">
        <v>3636</v>
      </c>
      <c r="D253" t="s">
        <v>886</v>
      </c>
      <c r="E253" t="s">
        <v>887</v>
      </c>
      <c r="F253">
        <v>5</v>
      </c>
      <c r="G253" t="s">
        <v>799</v>
      </c>
      <c r="H253" t="s">
        <v>406</v>
      </c>
      <c r="I253">
        <v>1510792348.83214</v>
      </c>
      <c r="J253">
        <f>(K253)/1000</f>
        <v>0</v>
      </c>
      <c r="K253">
        <f>IF(CZ253, AN253, AH253)</f>
        <v>0</v>
      </c>
      <c r="L253">
        <f>IF(CZ253, AI253, AG253)</f>
        <v>0</v>
      </c>
      <c r="M253">
        <f>DB253 - IF(AU253&gt;1, L253*CV253*100.0/(AW253*DP253), 0)</f>
        <v>0</v>
      </c>
      <c r="N253">
        <f>((T253-J253/2)*M253-L253)/(T253+J253/2)</f>
        <v>0</v>
      </c>
      <c r="O253">
        <f>N253*(DI253+DJ253)/1000.0</f>
        <v>0</v>
      </c>
      <c r="P253">
        <f>(DB253 - IF(AU253&gt;1, L253*CV253*100.0/(AW253*DP253), 0))*(DI253+DJ253)/1000.0</f>
        <v>0</v>
      </c>
      <c r="Q253">
        <f>2.0/((1/S253-1/R253)+SIGN(S253)*SQRT((1/S253-1/R253)*(1/S253-1/R253) + 4*CW253/((CW253+1)*(CW253+1))*(2*1/S253*1/R253-1/R253*1/R253)))</f>
        <v>0</v>
      </c>
      <c r="R253">
        <f>IF(LEFT(CX253,1)&lt;&gt;"0",IF(LEFT(CX253,1)="1",3.0,CY253),$D$5+$E$5*(DP253*DI253/($K$5*1000))+$F$5*(DP253*DI253/($K$5*1000))*MAX(MIN(CV253,$J$5),$I$5)*MAX(MIN(CV253,$J$5),$I$5)+$G$5*MAX(MIN(CV253,$J$5),$I$5)*(DP253*DI253/($K$5*1000))+$H$5*(DP253*DI253/($K$5*1000))*(DP253*DI253/($K$5*1000)))</f>
        <v>0</v>
      </c>
      <c r="S253">
        <f>J253*(1000-(1000*0.61365*exp(17.502*W253/(240.97+W253))/(DI253+DJ253)+DD253)/2)/(1000*0.61365*exp(17.502*W253/(240.97+W253))/(DI253+DJ253)-DD253)</f>
        <v>0</v>
      </c>
      <c r="T253">
        <f>1/((CW253+1)/(Q253/1.6)+1/(R253/1.37)) + CW253/((CW253+1)/(Q253/1.6) + CW253/(R253/1.37))</f>
        <v>0</v>
      </c>
      <c r="U253">
        <f>(CR253*CU253)</f>
        <v>0</v>
      </c>
      <c r="V253">
        <f>(DK253+(U253+2*0.95*5.67E-8*(((DK253+$B$7)+273)^4-(DK253+273)^4)-44100*J253)/(1.84*29.3*R253+8*0.95*5.67E-8*(DK253+273)^3))</f>
        <v>0</v>
      </c>
      <c r="W253">
        <f>($C$7*DL253+$D$7*DM253+$E$7*V253)</f>
        <v>0</v>
      </c>
      <c r="X253">
        <f>0.61365*exp(17.502*W253/(240.97+W253))</f>
        <v>0</v>
      </c>
      <c r="Y253">
        <f>(Z253/AA253*100)</f>
        <v>0</v>
      </c>
      <c r="Z253">
        <f>DD253*(DI253+DJ253)/1000</f>
        <v>0</v>
      </c>
      <c r="AA253">
        <f>0.61365*exp(17.502*DK253/(240.97+DK253))</f>
        <v>0</v>
      </c>
      <c r="AB253">
        <f>(X253-DD253*(DI253+DJ253)/1000)</f>
        <v>0</v>
      </c>
      <c r="AC253">
        <f>(-J253*44100)</f>
        <v>0</v>
      </c>
      <c r="AD253">
        <f>2*29.3*R253*0.92*(DK253-W253)</f>
        <v>0</v>
      </c>
      <c r="AE253">
        <f>2*0.95*5.67E-8*(((DK253+$B$7)+273)^4-(W253+273)^4)</f>
        <v>0</v>
      </c>
      <c r="AF253">
        <f>U253+AE253+AC253+AD253</f>
        <v>0</v>
      </c>
      <c r="AG253">
        <f>DH253*AU253*(DC253-DB253*(1000-AU253*DE253)/(1000-AU253*DD253))/(100*CV253)</f>
        <v>0</v>
      </c>
      <c r="AH253">
        <f>1000*DH253*AU253*(DD253-DE253)/(100*CV253*(1000-AU253*DD253))</f>
        <v>0</v>
      </c>
      <c r="AI253">
        <f>(AJ253 - AK253 - DI253*1E3/(8.314*(DK253+273.15)) * AM253/DH253 * AL253) * DH253/(100*CV253) * (1000 - DE253)/1000</f>
        <v>0</v>
      </c>
      <c r="AJ253">
        <v>746.194993673521</v>
      </c>
      <c r="AK253">
        <v>724.195054545455</v>
      </c>
      <c r="AL253">
        <v>3.36104081604097</v>
      </c>
      <c r="AM253">
        <v>64.3784820055096</v>
      </c>
      <c r="AN253">
        <f>(AP253 - AO253 + DI253*1E3/(8.314*(DK253+273.15)) * AR253/DH253 * AQ253) * DH253/(100*CV253) * 1000/(1000 - AP253)</f>
        <v>0</v>
      </c>
      <c r="AO253">
        <v>24.3375846324308</v>
      </c>
      <c r="AP253">
        <v>25.587056969697</v>
      </c>
      <c r="AQ253">
        <v>2.49844352100955e-05</v>
      </c>
      <c r="AR253">
        <v>115.893148870308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MAX(0,($B$13+$C$13*DP253)/(1+$D$13*DP253)*DI253/(DK253+273)*$E$13)</f>
        <v>0</v>
      </c>
      <c r="AX253" t="s">
        <v>407</v>
      </c>
      <c r="AY253" t="s">
        <v>407</v>
      </c>
      <c r="AZ253">
        <v>0</v>
      </c>
      <c r="BA253">
        <v>0</v>
      </c>
      <c r="BB253">
        <f>1-AZ253/BA253</f>
        <v>0</v>
      </c>
      <c r="BC253">
        <v>0</v>
      </c>
      <c r="BD253" t="s">
        <v>407</v>
      </c>
      <c r="BE253" t="s">
        <v>407</v>
      </c>
      <c r="BF253">
        <v>0</v>
      </c>
      <c r="BG253">
        <v>0</v>
      </c>
      <c r="BH253">
        <f>1-BF253/BG253</f>
        <v>0</v>
      </c>
      <c r="BI253">
        <v>0.5</v>
      </c>
      <c r="BJ253">
        <f>CS253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407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f>$B$11*DQ253+$C$11*DR253+$F$11*EC253*(1-EF253)</f>
        <v>0</v>
      </c>
      <c r="CS253">
        <f>CR253*CT253</f>
        <v>0</v>
      </c>
      <c r="CT253">
        <f>($B$11*$D$9+$C$11*$D$9+$F$11*((EP253+EH253)/MAX(EP253+EH253+EQ253, 0.1)*$I$9+EQ253/MAX(EP253+EH253+EQ253, 0.1)*$J$9))/($B$11+$C$11+$F$11)</f>
        <v>0</v>
      </c>
      <c r="CU253">
        <f>($B$11*$K$9+$C$11*$K$9+$F$11*((EP253+EH253)/MAX(EP253+EH253+EQ253, 0.1)*$P$9+EQ253/MAX(EP253+EH253+EQ253, 0.1)*$Q$9))/($B$11+$C$11+$F$11)</f>
        <v>0</v>
      </c>
      <c r="CV253">
        <v>2.7</v>
      </c>
      <c r="CW253">
        <v>0.5</v>
      </c>
      <c r="CX253" t="s">
        <v>408</v>
      </c>
      <c r="CY253">
        <v>2</v>
      </c>
      <c r="CZ253" t="b">
        <v>1</v>
      </c>
      <c r="DA253">
        <v>1510792348.83214</v>
      </c>
      <c r="DB253">
        <v>681.477892857143</v>
      </c>
      <c r="DC253">
        <v>711.073178571429</v>
      </c>
      <c r="DD253">
        <v>25.5812607142857</v>
      </c>
      <c r="DE253">
        <v>24.3399571428571</v>
      </c>
      <c r="DF253">
        <v>673.345392857143</v>
      </c>
      <c r="DG253">
        <v>25.029825</v>
      </c>
      <c r="DH253">
        <v>500.899678571429</v>
      </c>
      <c r="DI253">
        <v>90.7582964285714</v>
      </c>
      <c r="DJ253">
        <v>0.0992430678571428</v>
      </c>
      <c r="DK253">
        <v>27.1196714285714</v>
      </c>
      <c r="DL253">
        <v>27.4419678571429</v>
      </c>
      <c r="DM253">
        <v>999.9</v>
      </c>
      <c r="DN253">
        <v>0</v>
      </c>
      <c r="DO253">
        <v>0</v>
      </c>
      <c r="DP253">
        <v>9999.58107142857</v>
      </c>
      <c r="DQ253">
        <v>0</v>
      </c>
      <c r="DR253">
        <v>4.8484275</v>
      </c>
      <c r="DS253">
        <v>-29.5952714285714</v>
      </c>
      <c r="DT253">
        <v>699.36875</v>
      </c>
      <c r="DU253">
        <v>728.812428571428</v>
      </c>
      <c r="DV253">
        <v>1.24131142857143</v>
      </c>
      <c r="DW253">
        <v>711.073178571429</v>
      </c>
      <c r="DX253">
        <v>24.3399571428571</v>
      </c>
      <c r="DY253">
        <v>2.32171214285714</v>
      </c>
      <c r="DZ253">
        <v>2.20905285714286</v>
      </c>
      <c r="EA253">
        <v>19.8278428571429</v>
      </c>
      <c r="EB253">
        <v>19.0281214285714</v>
      </c>
      <c r="EC253">
        <v>1999.99392857143</v>
      </c>
      <c r="ED253">
        <v>0.980003</v>
      </c>
      <c r="EE253">
        <v>0.0199970428571429</v>
      </c>
      <c r="EF253">
        <v>0</v>
      </c>
      <c r="EG253">
        <v>2.29991071428571</v>
      </c>
      <c r="EH253">
        <v>0</v>
      </c>
      <c r="EI253">
        <v>4769.51892857143</v>
      </c>
      <c r="EJ253">
        <v>17300.1107142857</v>
      </c>
      <c r="EK253">
        <v>38.598</v>
      </c>
      <c r="EL253">
        <v>38.99325</v>
      </c>
      <c r="EM253">
        <v>38.33225</v>
      </c>
      <c r="EN253">
        <v>37.61375</v>
      </c>
      <c r="EO253">
        <v>38.0155</v>
      </c>
      <c r="EP253">
        <v>1959.99785714286</v>
      </c>
      <c r="EQ253">
        <v>39.9964285714286</v>
      </c>
      <c r="ER253">
        <v>0</v>
      </c>
      <c r="ES253">
        <v>1678815959.6</v>
      </c>
      <c r="ET253">
        <v>0</v>
      </c>
      <c r="EU253">
        <v>2.299152</v>
      </c>
      <c r="EV253">
        <v>0.681730765675682</v>
      </c>
      <c r="EW253">
        <v>313.544616500239</v>
      </c>
      <c r="EX253">
        <v>4772.9036</v>
      </c>
      <c r="EY253">
        <v>15</v>
      </c>
      <c r="EZ253">
        <v>0</v>
      </c>
      <c r="FA253" t="s">
        <v>409</v>
      </c>
      <c r="FB253">
        <v>1510781724.6</v>
      </c>
      <c r="FC253">
        <v>1510781718.6</v>
      </c>
      <c r="FD253">
        <v>0</v>
      </c>
      <c r="FE253">
        <v>0.193</v>
      </c>
      <c r="FF253">
        <v>0.167</v>
      </c>
      <c r="FG253">
        <v>6.707</v>
      </c>
      <c r="FH253">
        <v>0.869</v>
      </c>
      <c r="FI253">
        <v>420</v>
      </c>
      <c r="FJ253">
        <v>32</v>
      </c>
      <c r="FK253">
        <v>0.3</v>
      </c>
      <c r="FL253">
        <v>0.13</v>
      </c>
      <c r="FM253">
        <v>1.236312</v>
      </c>
      <c r="FN253">
        <v>0.0938082551594737</v>
      </c>
      <c r="FO253">
        <v>0.00918314031255105</v>
      </c>
      <c r="FP253">
        <v>1</v>
      </c>
      <c r="FQ253">
        <v>1</v>
      </c>
      <c r="FR253">
        <v>1</v>
      </c>
      <c r="FS253" t="s">
        <v>410</v>
      </c>
      <c r="FT253">
        <v>2.97259</v>
      </c>
      <c r="FU253">
        <v>2.75318</v>
      </c>
      <c r="FV253">
        <v>0.132517</v>
      </c>
      <c r="FW253">
        <v>0.137366</v>
      </c>
      <c r="FX253">
        <v>0.108048</v>
      </c>
      <c r="FY253">
        <v>0.105539</v>
      </c>
      <c r="FZ253">
        <v>33769.7</v>
      </c>
      <c r="GA253">
        <v>36607.2</v>
      </c>
      <c r="GB253">
        <v>35278.1</v>
      </c>
      <c r="GC253">
        <v>38487.4</v>
      </c>
      <c r="GD253">
        <v>44568.3</v>
      </c>
      <c r="GE253">
        <v>49697.1</v>
      </c>
      <c r="GF253">
        <v>55093.6</v>
      </c>
      <c r="GG253">
        <v>61704.6</v>
      </c>
      <c r="GH253">
        <v>1.98825</v>
      </c>
      <c r="GI253">
        <v>1.81957</v>
      </c>
      <c r="GJ253">
        <v>0.117738</v>
      </c>
      <c r="GK253">
        <v>0</v>
      </c>
      <c r="GL253">
        <v>25.511</v>
      </c>
      <c r="GM253">
        <v>999.9</v>
      </c>
      <c r="GN253">
        <v>52.863</v>
      </c>
      <c r="GO253">
        <v>32.901</v>
      </c>
      <c r="GP253">
        <v>29.2628</v>
      </c>
      <c r="GQ253">
        <v>55.9157</v>
      </c>
      <c r="GR253">
        <v>46.2179</v>
      </c>
      <c r="GS253">
        <v>1</v>
      </c>
      <c r="GT253">
        <v>-0.0207622</v>
      </c>
      <c r="GU253">
        <v>-0.133224</v>
      </c>
      <c r="GV253">
        <v>20.115</v>
      </c>
      <c r="GW253">
        <v>5.19797</v>
      </c>
      <c r="GX253">
        <v>12.004</v>
      </c>
      <c r="GY253">
        <v>4.9752</v>
      </c>
      <c r="GZ253">
        <v>3.29325</v>
      </c>
      <c r="HA253">
        <v>9999</v>
      </c>
      <c r="HB253">
        <v>9999</v>
      </c>
      <c r="HC253">
        <v>9999</v>
      </c>
      <c r="HD253">
        <v>999.9</v>
      </c>
      <c r="HE253">
        <v>1.8634</v>
      </c>
      <c r="HF253">
        <v>1.86829</v>
      </c>
      <c r="HG253">
        <v>1.868</v>
      </c>
      <c r="HH253">
        <v>1.8692</v>
      </c>
      <c r="HI253">
        <v>1.86996</v>
      </c>
      <c r="HJ253">
        <v>1.86604</v>
      </c>
      <c r="HK253">
        <v>1.86708</v>
      </c>
      <c r="HL253">
        <v>1.86844</v>
      </c>
      <c r="HM253">
        <v>5</v>
      </c>
      <c r="HN253">
        <v>0</v>
      </c>
      <c r="HO253">
        <v>0</v>
      </c>
      <c r="HP253">
        <v>0</v>
      </c>
      <c r="HQ253" t="s">
        <v>411</v>
      </c>
      <c r="HR253" t="s">
        <v>412</v>
      </c>
      <c r="HS253" t="s">
        <v>413</v>
      </c>
      <c r="HT253" t="s">
        <v>413</v>
      </c>
      <c r="HU253" t="s">
        <v>413</v>
      </c>
      <c r="HV253" t="s">
        <v>413</v>
      </c>
      <c r="HW253">
        <v>0</v>
      </c>
      <c r="HX253">
        <v>100</v>
      </c>
      <c r="HY253">
        <v>100</v>
      </c>
      <c r="HZ253">
        <v>8.291</v>
      </c>
      <c r="IA253">
        <v>0.5518</v>
      </c>
      <c r="IB253">
        <v>4.00718980108695</v>
      </c>
      <c r="IC253">
        <v>0.0057595372652325</v>
      </c>
      <c r="ID253">
        <v>9.86007892650461e-07</v>
      </c>
      <c r="IE253">
        <v>-6.54605500343952e-10</v>
      </c>
      <c r="IF253">
        <v>-0.00447537401453317</v>
      </c>
      <c r="IG253">
        <v>-0.0225030831772305</v>
      </c>
      <c r="IH253">
        <v>0.00251729176796863</v>
      </c>
      <c r="II253">
        <v>-2.92013266862578e-05</v>
      </c>
      <c r="IJ253">
        <v>-3</v>
      </c>
      <c r="IK253">
        <v>1614</v>
      </c>
      <c r="IL253">
        <v>1</v>
      </c>
      <c r="IM253">
        <v>27</v>
      </c>
      <c r="IN253">
        <v>177.2</v>
      </c>
      <c r="IO253">
        <v>177.3</v>
      </c>
      <c r="IP253">
        <v>1.65039</v>
      </c>
      <c r="IQ253">
        <v>2.6355</v>
      </c>
      <c r="IR253">
        <v>1.54785</v>
      </c>
      <c r="IS253">
        <v>2.30103</v>
      </c>
      <c r="IT253">
        <v>1.34644</v>
      </c>
      <c r="IU253">
        <v>2.28638</v>
      </c>
      <c r="IV253">
        <v>38.062</v>
      </c>
      <c r="IW253">
        <v>24.14</v>
      </c>
      <c r="IX253">
        <v>18</v>
      </c>
      <c r="IY253">
        <v>506.255</v>
      </c>
      <c r="IZ253">
        <v>399.127</v>
      </c>
      <c r="JA253">
        <v>25.2535</v>
      </c>
      <c r="JB253">
        <v>27.0097</v>
      </c>
      <c r="JC253">
        <v>29.9999</v>
      </c>
      <c r="JD253">
        <v>27.04</v>
      </c>
      <c r="JE253">
        <v>26.9907</v>
      </c>
      <c r="JF253">
        <v>33.123</v>
      </c>
      <c r="JG253">
        <v>25.8407</v>
      </c>
      <c r="JH253">
        <v>100</v>
      </c>
      <c r="JI253">
        <v>25.3139</v>
      </c>
      <c r="JJ253">
        <v>756.026</v>
      </c>
      <c r="JK253">
        <v>24.3615</v>
      </c>
      <c r="JL253">
        <v>102.238</v>
      </c>
      <c r="JM253">
        <v>102.726</v>
      </c>
    </row>
    <row r="254" spans="1:273">
      <c r="A254">
        <v>238</v>
      </c>
      <c r="B254">
        <v>1510792361.6</v>
      </c>
      <c r="C254">
        <v>3641</v>
      </c>
      <c r="D254" t="s">
        <v>888</v>
      </c>
      <c r="E254" t="s">
        <v>889</v>
      </c>
      <c r="F254">
        <v>5</v>
      </c>
      <c r="G254" t="s">
        <v>799</v>
      </c>
      <c r="H254" t="s">
        <v>406</v>
      </c>
      <c r="I254">
        <v>1510792354.1</v>
      </c>
      <c r="J254">
        <f>(K254)/1000</f>
        <v>0</v>
      </c>
      <c r="K254">
        <f>IF(CZ254, AN254, AH254)</f>
        <v>0</v>
      </c>
      <c r="L254">
        <f>IF(CZ254, AI254, AG254)</f>
        <v>0</v>
      </c>
      <c r="M254">
        <f>DB254 - IF(AU254&gt;1, L254*CV254*100.0/(AW254*DP254), 0)</f>
        <v>0</v>
      </c>
      <c r="N254">
        <f>((T254-J254/2)*M254-L254)/(T254+J254/2)</f>
        <v>0</v>
      </c>
      <c r="O254">
        <f>N254*(DI254+DJ254)/1000.0</f>
        <v>0</v>
      </c>
      <c r="P254">
        <f>(DB254 - IF(AU254&gt;1, L254*CV254*100.0/(AW254*DP254), 0))*(DI254+DJ254)/1000.0</f>
        <v>0</v>
      </c>
      <c r="Q254">
        <f>2.0/((1/S254-1/R254)+SIGN(S254)*SQRT((1/S254-1/R254)*(1/S254-1/R254) + 4*CW254/((CW254+1)*(CW254+1))*(2*1/S254*1/R254-1/R254*1/R254)))</f>
        <v>0</v>
      </c>
      <c r="R254">
        <f>IF(LEFT(CX254,1)&lt;&gt;"0",IF(LEFT(CX254,1)="1",3.0,CY254),$D$5+$E$5*(DP254*DI254/($K$5*1000))+$F$5*(DP254*DI254/($K$5*1000))*MAX(MIN(CV254,$J$5),$I$5)*MAX(MIN(CV254,$J$5),$I$5)+$G$5*MAX(MIN(CV254,$J$5),$I$5)*(DP254*DI254/($K$5*1000))+$H$5*(DP254*DI254/($K$5*1000))*(DP254*DI254/($K$5*1000)))</f>
        <v>0</v>
      </c>
      <c r="S254">
        <f>J254*(1000-(1000*0.61365*exp(17.502*W254/(240.97+W254))/(DI254+DJ254)+DD254)/2)/(1000*0.61365*exp(17.502*W254/(240.97+W254))/(DI254+DJ254)-DD254)</f>
        <v>0</v>
      </c>
      <c r="T254">
        <f>1/((CW254+1)/(Q254/1.6)+1/(R254/1.37)) + CW254/((CW254+1)/(Q254/1.6) + CW254/(R254/1.37))</f>
        <v>0</v>
      </c>
      <c r="U254">
        <f>(CR254*CU254)</f>
        <v>0</v>
      </c>
      <c r="V254">
        <f>(DK254+(U254+2*0.95*5.67E-8*(((DK254+$B$7)+273)^4-(DK254+273)^4)-44100*J254)/(1.84*29.3*R254+8*0.95*5.67E-8*(DK254+273)^3))</f>
        <v>0</v>
      </c>
      <c r="W254">
        <f>($C$7*DL254+$D$7*DM254+$E$7*V254)</f>
        <v>0</v>
      </c>
      <c r="X254">
        <f>0.61365*exp(17.502*W254/(240.97+W254))</f>
        <v>0</v>
      </c>
      <c r="Y254">
        <f>(Z254/AA254*100)</f>
        <v>0</v>
      </c>
      <c r="Z254">
        <f>DD254*(DI254+DJ254)/1000</f>
        <v>0</v>
      </c>
      <c r="AA254">
        <f>0.61365*exp(17.502*DK254/(240.97+DK254))</f>
        <v>0</v>
      </c>
      <c r="AB254">
        <f>(X254-DD254*(DI254+DJ254)/1000)</f>
        <v>0</v>
      </c>
      <c r="AC254">
        <f>(-J254*44100)</f>
        <v>0</v>
      </c>
      <c r="AD254">
        <f>2*29.3*R254*0.92*(DK254-W254)</f>
        <v>0</v>
      </c>
      <c r="AE254">
        <f>2*0.95*5.67E-8*(((DK254+$B$7)+273)^4-(W254+273)^4)</f>
        <v>0</v>
      </c>
      <c r="AF254">
        <f>U254+AE254+AC254+AD254</f>
        <v>0</v>
      </c>
      <c r="AG254">
        <f>DH254*AU254*(DC254-DB254*(1000-AU254*DE254)/(1000-AU254*DD254))/(100*CV254)</f>
        <v>0</v>
      </c>
      <c r="AH254">
        <f>1000*DH254*AU254*(DD254-DE254)/(100*CV254*(1000-AU254*DD254))</f>
        <v>0</v>
      </c>
      <c r="AI254">
        <f>(AJ254 - AK254 - DI254*1E3/(8.314*(DK254+273.15)) * AM254/DH254 * AL254) * DH254/(100*CV254) * (1000 - DE254)/1000</f>
        <v>0</v>
      </c>
      <c r="AJ254">
        <v>762.73449253884</v>
      </c>
      <c r="AK254">
        <v>740.382406060606</v>
      </c>
      <c r="AL254">
        <v>3.13980219152056</v>
      </c>
      <c r="AM254">
        <v>64.3784820055096</v>
      </c>
      <c r="AN254">
        <f>(AP254 - AO254 + DI254*1E3/(8.314*(DK254+273.15)) * AR254/DH254 * AQ254) * DH254/(100*CV254) * 1000/(1000 - AP254)</f>
        <v>0</v>
      </c>
      <c r="AO254">
        <v>24.3397045482409</v>
      </c>
      <c r="AP254">
        <v>25.6043387878788</v>
      </c>
      <c r="AQ254">
        <v>0.00020058338826797</v>
      </c>
      <c r="AR254">
        <v>115.893148870308</v>
      </c>
      <c r="AS254">
        <v>146</v>
      </c>
      <c r="AT254">
        <v>29</v>
      </c>
      <c r="AU254">
        <f>IF(AS254*$H$13&gt;=AW254,1.0,(AW254/(AW254-AS254*$H$13)))</f>
        <v>0</v>
      </c>
      <c r="AV254">
        <f>(AU254-1)*100</f>
        <v>0</v>
      </c>
      <c r="AW254">
        <f>MAX(0,($B$13+$C$13*DP254)/(1+$D$13*DP254)*DI254/(DK254+273)*$E$13)</f>
        <v>0</v>
      </c>
      <c r="AX254" t="s">
        <v>407</v>
      </c>
      <c r="AY254" t="s">
        <v>407</v>
      </c>
      <c r="AZ254">
        <v>0</v>
      </c>
      <c r="BA254">
        <v>0</v>
      </c>
      <c r="BB254">
        <f>1-AZ254/BA254</f>
        <v>0</v>
      </c>
      <c r="BC254">
        <v>0</v>
      </c>
      <c r="BD254" t="s">
        <v>407</v>
      </c>
      <c r="BE254" t="s">
        <v>407</v>
      </c>
      <c r="BF254">
        <v>0</v>
      </c>
      <c r="BG254">
        <v>0</v>
      </c>
      <c r="BH254">
        <f>1-BF254/BG254</f>
        <v>0</v>
      </c>
      <c r="BI254">
        <v>0.5</v>
      </c>
      <c r="BJ254">
        <f>CS254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407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f>$B$11*DQ254+$C$11*DR254+$F$11*EC254*(1-EF254)</f>
        <v>0</v>
      </c>
      <c r="CS254">
        <f>CR254*CT254</f>
        <v>0</v>
      </c>
      <c r="CT254">
        <f>($B$11*$D$9+$C$11*$D$9+$F$11*((EP254+EH254)/MAX(EP254+EH254+EQ254, 0.1)*$I$9+EQ254/MAX(EP254+EH254+EQ254, 0.1)*$J$9))/($B$11+$C$11+$F$11)</f>
        <v>0</v>
      </c>
      <c r="CU254">
        <f>($B$11*$K$9+$C$11*$K$9+$F$11*((EP254+EH254)/MAX(EP254+EH254+EQ254, 0.1)*$P$9+EQ254/MAX(EP254+EH254+EQ254, 0.1)*$Q$9))/($B$11+$C$11+$F$11)</f>
        <v>0</v>
      </c>
      <c r="CV254">
        <v>2.7</v>
      </c>
      <c r="CW254">
        <v>0.5</v>
      </c>
      <c r="CX254" t="s">
        <v>408</v>
      </c>
      <c r="CY254">
        <v>2</v>
      </c>
      <c r="CZ254" t="b">
        <v>1</v>
      </c>
      <c r="DA254">
        <v>1510792354.1</v>
      </c>
      <c r="DB254">
        <v>698.986481481481</v>
      </c>
      <c r="DC254">
        <v>728.536703703704</v>
      </c>
      <c r="DD254">
        <v>25.589662962963</v>
      </c>
      <c r="DE254">
        <v>24.3392888888889</v>
      </c>
      <c r="DF254">
        <v>690.746222222222</v>
      </c>
      <c r="DG254">
        <v>25.0378333333333</v>
      </c>
      <c r="DH254">
        <v>500.797962962963</v>
      </c>
      <c r="DI254">
        <v>90.7588666666667</v>
      </c>
      <c r="DJ254">
        <v>0.0979067851851852</v>
      </c>
      <c r="DK254">
        <v>27.1138592592593</v>
      </c>
      <c r="DL254">
        <v>27.4346518518519</v>
      </c>
      <c r="DM254">
        <v>999.9</v>
      </c>
      <c r="DN254">
        <v>0</v>
      </c>
      <c r="DO254">
        <v>0</v>
      </c>
      <c r="DP254">
        <v>10001.9262962963</v>
      </c>
      <c r="DQ254">
        <v>0</v>
      </c>
      <c r="DR254">
        <v>3.69793222222222</v>
      </c>
      <c r="DS254">
        <v>-29.5502481481481</v>
      </c>
      <c r="DT254">
        <v>717.343148148148</v>
      </c>
      <c r="DU254">
        <v>746.711185185185</v>
      </c>
      <c r="DV254">
        <v>1.25038777777778</v>
      </c>
      <c r="DW254">
        <v>728.536703703704</v>
      </c>
      <c r="DX254">
        <v>24.3392888888889</v>
      </c>
      <c r="DY254">
        <v>2.32248925925926</v>
      </c>
      <c r="DZ254">
        <v>2.20900481481481</v>
      </c>
      <c r="EA254">
        <v>19.8332333333333</v>
      </c>
      <c r="EB254">
        <v>19.0277703703704</v>
      </c>
      <c r="EC254">
        <v>1998.29888888889</v>
      </c>
      <c r="ED254">
        <v>0.980003037037037</v>
      </c>
      <c r="EE254">
        <v>0.019997062962963</v>
      </c>
      <c r="EF254">
        <v>0</v>
      </c>
      <c r="EG254">
        <v>2.34113333333333</v>
      </c>
      <c r="EH254">
        <v>0</v>
      </c>
      <c r="EI254">
        <v>4439.33155555556</v>
      </c>
      <c r="EJ254">
        <v>17285.4555555556</v>
      </c>
      <c r="EK254">
        <v>38.576</v>
      </c>
      <c r="EL254">
        <v>38.972</v>
      </c>
      <c r="EM254">
        <v>38.3005185185185</v>
      </c>
      <c r="EN254">
        <v>37.5923333333333</v>
      </c>
      <c r="EO254">
        <v>37.9906666666667</v>
      </c>
      <c r="EP254">
        <v>1958.33740740741</v>
      </c>
      <c r="EQ254">
        <v>39.9614814814815</v>
      </c>
      <c r="ER254">
        <v>0</v>
      </c>
      <c r="ES254">
        <v>1678815965</v>
      </c>
      <c r="ET254">
        <v>0</v>
      </c>
      <c r="EU254">
        <v>2.31951923076923</v>
      </c>
      <c r="EV254">
        <v>-0.442936760560221</v>
      </c>
      <c r="EW254">
        <v>-10728.7310722476</v>
      </c>
      <c r="EX254">
        <v>4254.292</v>
      </c>
      <c r="EY254">
        <v>15</v>
      </c>
      <c r="EZ254">
        <v>0</v>
      </c>
      <c r="FA254" t="s">
        <v>409</v>
      </c>
      <c r="FB254">
        <v>1510781724.6</v>
      </c>
      <c r="FC254">
        <v>1510781718.6</v>
      </c>
      <c r="FD254">
        <v>0</v>
      </c>
      <c r="FE254">
        <v>0.193</v>
      </c>
      <c r="FF254">
        <v>0.167</v>
      </c>
      <c r="FG254">
        <v>6.707</v>
      </c>
      <c r="FH254">
        <v>0.869</v>
      </c>
      <c r="FI254">
        <v>420</v>
      </c>
      <c r="FJ254">
        <v>32</v>
      </c>
      <c r="FK254">
        <v>0.3</v>
      </c>
      <c r="FL254">
        <v>0.13</v>
      </c>
      <c r="FM254">
        <v>1.2455915</v>
      </c>
      <c r="FN254">
        <v>0.0982786491557202</v>
      </c>
      <c r="FO254">
        <v>0.00965314134103506</v>
      </c>
      <c r="FP254">
        <v>1</v>
      </c>
      <c r="FQ254">
        <v>1</v>
      </c>
      <c r="FR254">
        <v>1</v>
      </c>
      <c r="FS254" t="s">
        <v>410</v>
      </c>
      <c r="FT254">
        <v>2.98485</v>
      </c>
      <c r="FU254">
        <v>2.72568</v>
      </c>
      <c r="FV254">
        <v>0.134436</v>
      </c>
      <c r="FW254">
        <v>0.139329</v>
      </c>
      <c r="FX254">
        <v>0.108095</v>
      </c>
      <c r="FY254">
        <v>0.105551</v>
      </c>
      <c r="FZ254">
        <v>33695.7</v>
      </c>
      <c r="GA254">
        <v>36523.6</v>
      </c>
      <c r="GB254">
        <v>35278.8</v>
      </c>
      <c r="GC254">
        <v>38487</v>
      </c>
      <c r="GD254">
        <v>44567.9</v>
      </c>
      <c r="GE254">
        <v>49696.3</v>
      </c>
      <c r="GF254">
        <v>55096</v>
      </c>
      <c r="GG254">
        <v>61704.3</v>
      </c>
      <c r="GH254">
        <v>1.40275</v>
      </c>
      <c r="GI254">
        <v>1.79955</v>
      </c>
      <c r="GJ254">
        <v>0.111096</v>
      </c>
      <c r="GK254">
        <v>0</v>
      </c>
      <c r="GL254">
        <v>25.5089</v>
      </c>
      <c r="GM254">
        <v>999.9</v>
      </c>
      <c r="GN254">
        <v>52.863</v>
      </c>
      <c r="GO254">
        <v>32.901</v>
      </c>
      <c r="GP254">
        <v>29.2645</v>
      </c>
      <c r="GQ254">
        <v>56.0757</v>
      </c>
      <c r="GR254">
        <v>41.1418</v>
      </c>
      <c r="GS254">
        <v>1</v>
      </c>
      <c r="GT254">
        <v>-0.0209654</v>
      </c>
      <c r="GU254">
        <v>-0.23101</v>
      </c>
      <c r="GV254">
        <v>20.1149</v>
      </c>
      <c r="GW254">
        <v>5.19797</v>
      </c>
      <c r="GX254">
        <v>12.004</v>
      </c>
      <c r="GY254">
        <v>4.9754</v>
      </c>
      <c r="GZ254">
        <v>3.29308</v>
      </c>
      <c r="HA254">
        <v>9999</v>
      </c>
      <c r="HB254">
        <v>9999</v>
      </c>
      <c r="HC254">
        <v>9999</v>
      </c>
      <c r="HD254">
        <v>999.9</v>
      </c>
      <c r="HE254">
        <v>1.8634</v>
      </c>
      <c r="HF254">
        <v>1.86829</v>
      </c>
      <c r="HG254">
        <v>1.86802</v>
      </c>
      <c r="HH254">
        <v>1.8692</v>
      </c>
      <c r="HI254">
        <v>1.86996</v>
      </c>
      <c r="HJ254">
        <v>1.86607</v>
      </c>
      <c r="HK254">
        <v>1.8671</v>
      </c>
      <c r="HL254">
        <v>1.86844</v>
      </c>
      <c r="HM254">
        <v>5</v>
      </c>
      <c r="HN254">
        <v>0</v>
      </c>
      <c r="HO254">
        <v>0</v>
      </c>
      <c r="HP254">
        <v>0</v>
      </c>
      <c r="HQ254" t="s">
        <v>411</v>
      </c>
      <c r="HR254" t="s">
        <v>412</v>
      </c>
      <c r="HS254" t="s">
        <v>413</v>
      </c>
      <c r="HT254" t="s">
        <v>413</v>
      </c>
      <c r="HU254" t="s">
        <v>413</v>
      </c>
      <c r="HV254" t="s">
        <v>413</v>
      </c>
      <c r="HW254">
        <v>0</v>
      </c>
      <c r="HX254">
        <v>100</v>
      </c>
      <c r="HY254">
        <v>100</v>
      </c>
      <c r="HZ254">
        <v>8.383</v>
      </c>
      <c r="IA254">
        <v>0.5525</v>
      </c>
      <c r="IB254">
        <v>4.00718980108695</v>
      </c>
      <c r="IC254">
        <v>0.0057595372652325</v>
      </c>
      <c r="ID254">
        <v>9.86007892650461e-07</v>
      </c>
      <c r="IE254">
        <v>-6.54605500343952e-10</v>
      </c>
      <c r="IF254">
        <v>-0.00447537401453317</v>
      </c>
      <c r="IG254">
        <v>-0.0225030831772305</v>
      </c>
      <c r="IH254">
        <v>0.00251729176796863</v>
      </c>
      <c r="II254">
        <v>-2.92013266862578e-05</v>
      </c>
      <c r="IJ254">
        <v>-3</v>
      </c>
      <c r="IK254">
        <v>1614</v>
      </c>
      <c r="IL254">
        <v>1</v>
      </c>
      <c r="IM254">
        <v>27</v>
      </c>
      <c r="IN254">
        <v>177.3</v>
      </c>
      <c r="IO254">
        <v>177.4</v>
      </c>
      <c r="IP254">
        <v>1.67725</v>
      </c>
      <c r="IQ254">
        <v>2.62939</v>
      </c>
      <c r="IR254">
        <v>1.54785</v>
      </c>
      <c r="IS254">
        <v>2.30103</v>
      </c>
      <c r="IT254">
        <v>1.34644</v>
      </c>
      <c r="IU254">
        <v>2.36084</v>
      </c>
      <c r="IV254">
        <v>38.062</v>
      </c>
      <c r="IW254">
        <v>24.1488</v>
      </c>
      <c r="IX254">
        <v>18</v>
      </c>
      <c r="IY254">
        <v>332.249</v>
      </c>
      <c r="IZ254">
        <v>388.591</v>
      </c>
      <c r="JA254">
        <v>25.305</v>
      </c>
      <c r="JB254">
        <v>27.0059</v>
      </c>
      <c r="JC254">
        <v>29.9998</v>
      </c>
      <c r="JD254">
        <v>27.0367</v>
      </c>
      <c r="JE254">
        <v>26.9874</v>
      </c>
      <c r="JF254">
        <v>33.7426</v>
      </c>
      <c r="JG254">
        <v>25.8407</v>
      </c>
      <c r="JH254">
        <v>100</v>
      </c>
      <c r="JI254">
        <v>25.355</v>
      </c>
      <c r="JJ254">
        <v>776.284</v>
      </c>
      <c r="JK254">
        <v>24.3501</v>
      </c>
      <c r="JL254">
        <v>102.241</v>
      </c>
      <c r="JM254">
        <v>102.725</v>
      </c>
    </row>
    <row r="255" spans="1:273">
      <c r="A255">
        <v>239</v>
      </c>
      <c r="B255">
        <v>1510792366.6</v>
      </c>
      <c r="C255">
        <v>3646</v>
      </c>
      <c r="D255" t="s">
        <v>890</v>
      </c>
      <c r="E255" t="s">
        <v>891</v>
      </c>
      <c r="F255">
        <v>5</v>
      </c>
      <c r="G255" t="s">
        <v>799</v>
      </c>
      <c r="H255" t="s">
        <v>406</v>
      </c>
      <c r="I255">
        <v>1510792358.81429</v>
      </c>
      <c r="J255">
        <f>(K255)/1000</f>
        <v>0</v>
      </c>
      <c r="K255">
        <f>IF(CZ255, AN255, AH255)</f>
        <v>0</v>
      </c>
      <c r="L255">
        <f>IF(CZ255, AI255, AG255)</f>
        <v>0</v>
      </c>
      <c r="M255">
        <f>DB255 - IF(AU255&gt;1, L255*CV255*100.0/(AW255*DP255), 0)</f>
        <v>0</v>
      </c>
      <c r="N255">
        <f>((T255-J255/2)*M255-L255)/(T255+J255/2)</f>
        <v>0</v>
      </c>
      <c r="O255">
        <f>N255*(DI255+DJ255)/1000.0</f>
        <v>0</v>
      </c>
      <c r="P255">
        <f>(DB255 - IF(AU255&gt;1, L255*CV255*100.0/(AW255*DP255), 0))*(DI255+DJ255)/1000.0</f>
        <v>0</v>
      </c>
      <c r="Q255">
        <f>2.0/((1/S255-1/R255)+SIGN(S255)*SQRT((1/S255-1/R255)*(1/S255-1/R255) + 4*CW255/((CW255+1)*(CW255+1))*(2*1/S255*1/R255-1/R255*1/R255)))</f>
        <v>0</v>
      </c>
      <c r="R255">
        <f>IF(LEFT(CX255,1)&lt;&gt;"0",IF(LEFT(CX255,1)="1",3.0,CY255),$D$5+$E$5*(DP255*DI255/($K$5*1000))+$F$5*(DP255*DI255/($K$5*1000))*MAX(MIN(CV255,$J$5),$I$5)*MAX(MIN(CV255,$J$5),$I$5)+$G$5*MAX(MIN(CV255,$J$5),$I$5)*(DP255*DI255/($K$5*1000))+$H$5*(DP255*DI255/($K$5*1000))*(DP255*DI255/($K$5*1000)))</f>
        <v>0</v>
      </c>
      <c r="S255">
        <f>J255*(1000-(1000*0.61365*exp(17.502*W255/(240.97+W255))/(DI255+DJ255)+DD255)/2)/(1000*0.61365*exp(17.502*W255/(240.97+W255))/(DI255+DJ255)-DD255)</f>
        <v>0</v>
      </c>
      <c r="T255">
        <f>1/((CW255+1)/(Q255/1.6)+1/(R255/1.37)) + CW255/((CW255+1)/(Q255/1.6) + CW255/(R255/1.37))</f>
        <v>0</v>
      </c>
      <c r="U255">
        <f>(CR255*CU255)</f>
        <v>0</v>
      </c>
      <c r="V255">
        <f>(DK255+(U255+2*0.95*5.67E-8*(((DK255+$B$7)+273)^4-(DK255+273)^4)-44100*J255)/(1.84*29.3*R255+8*0.95*5.67E-8*(DK255+273)^3))</f>
        <v>0</v>
      </c>
      <c r="W255">
        <f>($C$7*DL255+$D$7*DM255+$E$7*V255)</f>
        <v>0</v>
      </c>
      <c r="X255">
        <f>0.61365*exp(17.502*W255/(240.97+W255))</f>
        <v>0</v>
      </c>
      <c r="Y255">
        <f>(Z255/AA255*100)</f>
        <v>0</v>
      </c>
      <c r="Z255">
        <f>DD255*(DI255+DJ255)/1000</f>
        <v>0</v>
      </c>
      <c r="AA255">
        <f>0.61365*exp(17.502*DK255/(240.97+DK255))</f>
        <v>0</v>
      </c>
      <c r="AB255">
        <f>(X255-DD255*(DI255+DJ255)/1000)</f>
        <v>0</v>
      </c>
      <c r="AC255">
        <f>(-J255*44100)</f>
        <v>0</v>
      </c>
      <c r="AD255">
        <f>2*29.3*R255*0.92*(DK255-W255)</f>
        <v>0</v>
      </c>
      <c r="AE255">
        <f>2*0.95*5.67E-8*(((DK255+$B$7)+273)^4-(W255+273)^4)</f>
        <v>0</v>
      </c>
      <c r="AF255">
        <f>U255+AE255+AC255+AD255</f>
        <v>0</v>
      </c>
      <c r="AG255">
        <f>DH255*AU255*(DC255-DB255*(1000-AU255*DE255)/(1000-AU255*DD255))/(100*CV255)</f>
        <v>0</v>
      </c>
      <c r="AH255">
        <f>1000*DH255*AU255*(DD255-DE255)/(100*CV255*(1000-AU255*DD255))</f>
        <v>0</v>
      </c>
      <c r="AI255">
        <f>(AJ255 - AK255 - DI255*1E3/(8.314*(DK255+273.15)) * AM255/DH255 * AL255) * DH255/(100*CV255) * (1000 - DE255)/1000</f>
        <v>0</v>
      </c>
      <c r="AJ255">
        <v>779.367596269147</v>
      </c>
      <c r="AK255">
        <v>743.245309090909</v>
      </c>
      <c r="AL255">
        <v>0.112436448682994</v>
      </c>
      <c r="AM255">
        <v>64.6215323070108</v>
      </c>
      <c r="AN255">
        <f>(AP255 - AO255 + DI255*1E3/(8.314*(DK255+273.15)) * AR255/DH255 * AQ255) * DH255/(100*CV255) * 1000/(1000 - AP255)</f>
        <v>0</v>
      </c>
      <c r="AO255">
        <v>24.3437686335409</v>
      </c>
      <c r="AP255">
        <v>25.6102642424242</v>
      </c>
      <c r="AQ255">
        <v>1.83748449607997e-05</v>
      </c>
      <c r="AR255">
        <v>115.403429004845</v>
      </c>
      <c r="AS255">
        <v>499</v>
      </c>
      <c r="AT255">
        <v>100</v>
      </c>
      <c r="AU255">
        <f>IF(AS255*$H$13&gt;=AW255,1.0,(AW255/(AW255-AS255*$H$13)))</f>
        <v>0</v>
      </c>
      <c r="AV255">
        <f>(AU255-1)*100</f>
        <v>0</v>
      </c>
      <c r="AW255">
        <f>MAX(0,($B$13+$C$13*DP255)/(1+$D$13*DP255)*DI255/(DK255+273)*$E$13)</f>
        <v>0</v>
      </c>
      <c r="AX255" t="s">
        <v>407</v>
      </c>
      <c r="AY255" t="s">
        <v>407</v>
      </c>
      <c r="AZ255">
        <v>0</v>
      </c>
      <c r="BA255">
        <v>0</v>
      </c>
      <c r="BB255">
        <f>1-AZ255/BA255</f>
        <v>0</v>
      </c>
      <c r="BC255">
        <v>0</v>
      </c>
      <c r="BD255" t="s">
        <v>407</v>
      </c>
      <c r="BE255" t="s">
        <v>407</v>
      </c>
      <c r="BF255">
        <v>0</v>
      </c>
      <c r="BG255">
        <v>0</v>
      </c>
      <c r="BH255">
        <f>1-BF255/BG255</f>
        <v>0</v>
      </c>
      <c r="BI255">
        <v>0.5</v>
      </c>
      <c r="BJ255">
        <f>CS255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407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f>$B$11*DQ255+$C$11*DR255+$F$11*EC255*(1-EF255)</f>
        <v>0</v>
      </c>
      <c r="CS255">
        <f>CR255*CT255</f>
        <v>0</v>
      </c>
      <c r="CT255">
        <f>($B$11*$D$9+$C$11*$D$9+$F$11*((EP255+EH255)/MAX(EP255+EH255+EQ255, 0.1)*$I$9+EQ255/MAX(EP255+EH255+EQ255, 0.1)*$J$9))/($B$11+$C$11+$F$11)</f>
        <v>0</v>
      </c>
      <c r="CU255">
        <f>($B$11*$K$9+$C$11*$K$9+$F$11*((EP255+EH255)/MAX(EP255+EH255+EQ255, 0.1)*$P$9+EQ255/MAX(EP255+EH255+EQ255, 0.1)*$Q$9))/($B$11+$C$11+$F$11)</f>
        <v>0</v>
      </c>
      <c r="CV255">
        <v>2.7</v>
      </c>
      <c r="CW255">
        <v>0.5</v>
      </c>
      <c r="CX255" t="s">
        <v>408</v>
      </c>
      <c r="CY255">
        <v>2</v>
      </c>
      <c r="CZ255" t="b">
        <v>1</v>
      </c>
      <c r="DA255">
        <v>1510792358.81429</v>
      </c>
      <c r="DB255">
        <v>712.015321428572</v>
      </c>
      <c r="DC255">
        <v>743.794678571429</v>
      </c>
      <c r="DD255">
        <v>25.5974321428571</v>
      </c>
      <c r="DE255">
        <v>24.3402964285714</v>
      </c>
      <c r="DF255">
        <v>703.695071428571</v>
      </c>
      <c r="DG255">
        <v>25.04525</v>
      </c>
      <c r="DH255">
        <v>502.024392857143</v>
      </c>
      <c r="DI255">
        <v>90.7594571428571</v>
      </c>
      <c r="DJ255">
        <v>0.0738350464285714</v>
      </c>
      <c r="DK255">
        <v>26.975975</v>
      </c>
      <c r="DL255">
        <v>27.1004464285714</v>
      </c>
      <c r="DM255">
        <v>999.9</v>
      </c>
      <c r="DN255">
        <v>0</v>
      </c>
      <c r="DO255">
        <v>0</v>
      </c>
      <c r="DP255">
        <v>9996.62821428571</v>
      </c>
      <c r="DQ255">
        <v>0</v>
      </c>
      <c r="DR255">
        <v>4.01352892857143</v>
      </c>
      <c r="DS255">
        <v>-31.7793392857143</v>
      </c>
      <c r="DT255">
        <v>730.720071428571</v>
      </c>
      <c r="DU255">
        <v>762.350571428571</v>
      </c>
      <c r="DV255">
        <v>1.25715571428571</v>
      </c>
      <c r="DW255">
        <v>743.794678571429</v>
      </c>
      <c r="DX255">
        <v>24.3402964285714</v>
      </c>
      <c r="DY255">
        <v>2.32320892857143</v>
      </c>
      <c r="DZ255">
        <v>2.20910964285714</v>
      </c>
      <c r="EA255">
        <v>19.8382357142857</v>
      </c>
      <c r="EB255">
        <v>19.0285357142857</v>
      </c>
      <c r="EC255">
        <v>1997.41714285714</v>
      </c>
      <c r="ED255">
        <v>0.980001714285714</v>
      </c>
      <c r="EE255">
        <v>0.0199983785714286</v>
      </c>
      <c r="EF255">
        <v>0</v>
      </c>
      <c r="EG255">
        <v>2.31592857142857</v>
      </c>
      <c r="EH255">
        <v>0</v>
      </c>
      <c r="EI255">
        <v>2999.29089285714</v>
      </c>
      <c r="EJ255">
        <v>17277.8214285714</v>
      </c>
      <c r="EK255">
        <v>38.5597857142857</v>
      </c>
      <c r="EL255">
        <v>38.95275</v>
      </c>
      <c r="EM255">
        <v>38.281</v>
      </c>
      <c r="EN255">
        <v>37.57325</v>
      </c>
      <c r="EO255">
        <v>37.98875</v>
      </c>
      <c r="EP255">
        <v>1957.47035714286</v>
      </c>
      <c r="EQ255">
        <v>39.9464285714286</v>
      </c>
      <c r="ER255">
        <v>0</v>
      </c>
      <c r="ES255">
        <v>1678815969.8</v>
      </c>
      <c r="ET255">
        <v>0</v>
      </c>
      <c r="EU255">
        <v>2.28863461538462</v>
      </c>
      <c r="EV255">
        <v>-0.871347026228307</v>
      </c>
      <c r="EW255">
        <v>-25765.0157473769</v>
      </c>
      <c r="EX255">
        <v>2862.50907692308</v>
      </c>
      <c r="EY255">
        <v>15</v>
      </c>
      <c r="EZ255">
        <v>0</v>
      </c>
      <c r="FA255" t="s">
        <v>409</v>
      </c>
      <c r="FB255">
        <v>1510781724.6</v>
      </c>
      <c r="FC255">
        <v>1510781718.6</v>
      </c>
      <c r="FD255">
        <v>0</v>
      </c>
      <c r="FE255">
        <v>0.193</v>
      </c>
      <c r="FF255">
        <v>0.167</v>
      </c>
      <c r="FG255">
        <v>6.707</v>
      </c>
      <c r="FH255">
        <v>0.869</v>
      </c>
      <c r="FI255">
        <v>420</v>
      </c>
      <c r="FJ255">
        <v>32</v>
      </c>
      <c r="FK255">
        <v>0.3</v>
      </c>
      <c r="FL255">
        <v>0.13</v>
      </c>
      <c r="FM255">
        <v>1.25387125</v>
      </c>
      <c r="FN255">
        <v>0.0896979737335848</v>
      </c>
      <c r="FO255">
        <v>0.00882287968508582</v>
      </c>
      <c r="FP255">
        <v>1</v>
      </c>
      <c r="FQ255">
        <v>1</v>
      </c>
      <c r="FR255">
        <v>1</v>
      </c>
      <c r="FS255" t="s">
        <v>410</v>
      </c>
      <c r="FT255">
        <v>2.97284</v>
      </c>
      <c r="FU255">
        <v>2.66733</v>
      </c>
      <c r="FV255">
        <v>0.134687</v>
      </c>
      <c r="FW255">
        <v>0.141452</v>
      </c>
      <c r="FX255">
        <v>0.108105</v>
      </c>
      <c r="FY255">
        <v>0.105552</v>
      </c>
      <c r="FZ255">
        <v>33686.4</v>
      </c>
      <c r="GA255">
        <v>36434.1</v>
      </c>
      <c r="GB255">
        <v>35279.2</v>
      </c>
      <c r="GC255">
        <v>38487.5</v>
      </c>
      <c r="GD255">
        <v>44568.2</v>
      </c>
      <c r="GE255">
        <v>49696.7</v>
      </c>
      <c r="GF255">
        <v>55097</v>
      </c>
      <c r="GG255">
        <v>61704.8</v>
      </c>
      <c r="GH255">
        <v>0.3272</v>
      </c>
      <c r="GI255">
        <v>1.82225</v>
      </c>
      <c r="GJ255">
        <v>0.00932068</v>
      </c>
      <c r="GK255">
        <v>0</v>
      </c>
      <c r="GL255">
        <v>25.5054</v>
      </c>
      <c r="GM255">
        <v>999.9</v>
      </c>
      <c r="GN255">
        <v>52.863</v>
      </c>
      <c r="GO255">
        <v>32.901</v>
      </c>
      <c r="GP255">
        <v>29.2641</v>
      </c>
      <c r="GQ255">
        <v>55.6057</v>
      </c>
      <c r="GR255">
        <v>41.1619</v>
      </c>
      <c r="GS255">
        <v>1</v>
      </c>
      <c r="GT255">
        <v>-0.0213669</v>
      </c>
      <c r="GU255">
        <v>-0.161397</v>
      </c>
      <c r="GV255">
        <v>20.1145</v>
      </c>
      <c r="GW255">
        <v>5.19782</v>
      </c>
      <c r="GX255">
        <v>12.004</v>
      </c>
      <c r="GY255">
        <v>4.97485</v>
      </c>
      <c r="GZ255">
        <v>3.29315</v>
      </c>
      <c r="HA255">
        <v>9999</v>
      </c>
      <c r="HB255">
        <v>9999</v>
      </c>
      <c r="HC255">
        <v>9999</v>
      </c>
      <c r="HD255">
        <v>999.9</v>
      </c>
      <c r="HE255">
        <v>1.8634</v>
      </c>
      <c r="HF255">
        <v>1.86829</v>
      </c>
      <c r="HG255">
        <v>1.86801</v>
      </c>
      <c r="HH255">
        <v>1.8692</v>
      </c>
      <c r="HI255">
        <v>1.86996</v>
      </c>
      <c r="HJ255">
        <v>1.86604</v>
      </c>
      <c r="HK255">
        <v>1.86709</v>
      </c>
      <c r="HL255">
        <v>1.86845</v>
      </c>
      <c r="HM255">
        <v>5</v>
      </c>
      <c r="HN255">
        <v>0</v>
      </c>
      <c r="HO255">
        <v>0</v>
      </c>
      <c r="HP255">
        <v>0</v>
      </c>
      <c r="HQ255" t="s">
        <v>411</v>
      </c>
      <c r="HR255" t="s">
        <v>412</v>
      </c>
      <c r="HS255" t="s">
        <v>413</v>
      </c>
      <c r="HT255" t="s">
        <v>413</v>
      </c>
      <c r="HU255" t="s">
        <v>413</v>
      </c>
      <c r="HV255" t="s">
        <v>413</v>
      </c>
      <c r="HW255">
        <v>0</v>
      </c>
      <c r="HX255">
        <v>100</v>
      </c>
      <c r="HY255">
        <v>100</v>
      </c>
      <c r="HZ255">
        <v>8.396</v>
      </c>
      <c r="IA255">
        <v>0.5528</v>
      </c>
      <c r="IB255">
        <v>4.00718980108695</v>
      </c>
      <c r="IC255">
        <v>0.0057595372652325</v>
      </c>
      <c r="ID255">
        <v>9.86007892650461e-07</v>
      </c>
      <c r="IE255">
        <v>-6.54605500343952e-10</v>
      </c>
      <c r="IF255">
        <v>-0.00447537401453317</v>
      </c>
      <c r="IG255">
        <v>-0.0225030831772305</v>
      </c>
      <c r="IH255">
        <v>0.00251729176796863</v>
      </c>
      <c r="II255">
        <v>-2.92013266862578e-05</v>
      </c>
      <c r="IJ255">
        <v>-3</v>
      </c>
      <c r="IK255">
        <v>1614</v>
      </c>
      <c r="IL255">
        <v>1</v>
      </c>
      <c r="IM255">
        <v>27</v>
      </c>
      <c r="IN255">
        <v>177.4</v>
      </c>
      <c r="IO255">
        <v>177.5</v>
      </c>
      <c r="IP255">
        <v>1.70898</v>
      </c>
      <c r="IQ255">
        <v>2.62329</v>
      </c>
      <c r="IR255">
        <v>1.54785</v>
      </c>
      <c r="IS255">
        <v>2.30103</v>
      </c>
      <c r="IT255">
        <v>1.34644</v>
      </c>
      <c r="IU255">
        <v>2.40723</v>
      </c>
      <c r="IV255">
        <v>38.062</v>
      </c>
      <c r="IW255">
        <v>24.14</v>
      </c>
      <c r="IX255">
        <v>18</v>
      </c>
      <c r="IY255">
        <v>2.47454</v>
      </c>
      <c r="IZ255">
        <v>400.553</v>
      </c>
      <c r="JA255">
        <v>25.357</v>
      </c>
      <c r="JB255">
        <v>27.0017</v>
      </c>
      <c r="JC255">
        <v>29.9999</v>
      </c>
      <c r="JD255">
        <v>27.0541</v>
      </c>
      <c r="JE255">
        <v>26.9832</v>
      </c>
      <c r="JF255">
        <v>34.3132</v>
      </c>
      <c r="JG255">
        <v>25.8407</v>
      </c>
      <c r="JH255">
        <v>100</v>
      </c>
      <c r="JI255">
        <v>25.3333</v>
      </c>
      <c r="JJ255">
        <v>789.81</v>
      </c>
      <c r="JK255">
        <v>24.3501</v>
      </c>
      <c r="JL255">
        <v>102.243</v>
      </c>
      <c r="JM255">
        <v>102.726</v>
      </c>
    </row>
    <row r="256" spans="1:273">
      <c r="A256">
        <v>240</v>
      </c>
      <c r="B256">
        <v>1510792371.6</v>
      </c>
      <c r="C256">
        <v>3651</v>
      </c>
      <c r="D256" t="s">
        <v>892</v>
      </c>
      <c r="E256" t="s">
        <v>893</v>
      </c>
      <c r="F256">
        <v>5</v>
      </c>
      <c r="G256" t="s">
        <v>799</v>
      </c>
      <c r="H256" t="s">
        <v>406</v>
      </c>
      <c r="I256">
        <v>1510792364.1</v>
      </c>
      <c r="J256">
        <f>(K256)/1000</f>
        <v>0</v>
      </c>
      <c r="K256">
        <f>IF(CZ256, AN256, AH256)</f>
        <v>0</v>
      </c>
      <c r="L256">
        <f>IF(CZ256, AI256, AG256)</f>
        <v>0</v>
      </c>
      <c r="M256">
        <f>DB256 - IF(AU256&gt;1, L256*CV256*100.0/(AW256*DP256), 0)</f>
        <v>0</v>
      </c>
      <c r="N256">
        <f>((T256-J256/2)*M256-L256)/(T256+J256/2)</f>
        <v>0</v>
      </c>
      <c r="O256">
        <f>N256*(DI256+DJ256)/1000.0</f>
        <v>0</v>
      </c>
      <c r="P256">
        <f>(DB256 - IF(AU256&gt;1, L256*CV256*100.0/(AW256*DP256), 0))*(DI256+DJ256)/1000.0</f>
        <v>0</v>
      </c>
      <c r="Q256">
        <f>2.0/((1/S256-1/R256)+SIGN(S256)*SQRT((1/S256-1/R256)*(1/S256-1/R256) + 4*CW256/((CW256+1)*(CW256+1))*(2*1/S256*1/R256-1/R256*1/R256)))</f>
        <v>0</v>
      </c>
      <c r="R256">
        <f>IF(LEFT(CX256,1)&lt;&gt;"0",IF(LEFT(CX256,1)="1",3.0,CY256),$D$5+$E$5*(DP256*DI256/($K$5*1000))+$F$5*(DP256*DI256/($K$5*1000))*MAX(MIN(CV256,$J$5),$I$5)*MAX(MIN(CV256,$J$5),$I$5)+$G$5*MAX(MIN(CV256,$J$5),$I$5)*(DP256*DI256/($K$5*1000))+$H$5*(DP256*DI256/($K$5*1000))*(DP256*DI256/($K$5*1000)))</f>
        <v>0</v>
      </c>
      <c r="S256">
        <f>J256*(1000-(1000*0.61365*exp(17.502*W256/(240.97+W256))/(DI256+DJ256)+DD256)/2)/(1000*0.61365*exp(17.502*W256/(240.97+W256))/(DI256+DJ256)-DD256)</f>
        <v>0</v>
      </c>
      <c r="T256">
        <f>1/((CW256+1)/(Q256/1.6)+1/(R256/1.37)) + CW256/((CW256+1)/(Q256/1.6) + CW256/(R256/1.37))</f>
        <v>0</v>
      </c>
      <c r="U256">
        <f>(CR256*CU256)</f>
        <v>0</v>
      </c>
      <c r="V256">
        <f>(DK256+(U256+2*0.95*5.67E-8*(((DK256+$B$7)+273)^4-(DK256+273)^4)-44100*J256)/(1.84*29.3*R256+8*0.95*5.67E-8*(DK256+273)^3))</f>
        <v>0</v>
      </c>
      <c r="W256">
        <f>($C$7*DL256+$D$7*DM256+$E$7*V256)</f>
        <v>0</v>
      </c>
      <c r="X256">
        <f>0.61365*exp(17.502*W256/(240.97+W256))</f>
        <v>0</v>
      </c>
      <c r="Y256">
        <f>(Z256/AA256*100)</f>
        <v>0</v>
      </c>
      <c r="Z256">
        <f>DD256*(DI256+DJ256)/1000</f>
        <v>0</v>
      </c>
      <c r="AA256">
        <f>0.61365*exp(17.502*DK256/(240.97+DK256))</f>
        <v>0</v>
      </c>
      <c r="AB256">
        <f>(X256-DD256*(DI256+DJ256)/1000)</f>
        <v>0</v>
      </c>
      <c r="AC256">
        <f>(-J256*44100)</f>
        <v>0</v>
      </c>
      <c r="AD256">
        <f>2*29.3*R256*0.92*(DK256-W256)</f>
        <v>0</v>
      </c>
      <c r="AE256">
        <f>2*0.95*5.67E-8*(((DK256+$B$7)+273)^4-(W256+273)^4)</f>
        <v>0</v>
      </c>
      <c r="AF256">
        <f>U256+AE256+AC256+AD256</f>
        <v>0</v>
      </c>
      <c r="AG256">
        <f>DH256*AU256*(DC256-DB256*(1000-AU256*DE256)/(1000-AU256*DD256))/(100*CV256)</f>
        <v>0</v>
      </c>
      <c r="AH256">
        <f>1000*DH256*AU256*(DD256-DE256)/(100*CV256*(1000-AU256*DD256))</f>
        <v>0</v>
      </c>
      <c r="AI256">
        <f>(AJ256 - AK256 - DI256*1E3/(8.314*(DK256+273.15)) * AM256/DH256 * AL256) * DH256/(100*CV256) * (1000 - DE256)/1000</f>
        <v>0</v>
      </c>
      <c r="AJ256">
        <v>797.307736752601</v>
      </c>
      <c r="AK256">
        <v>743.372921212121</v>
      </c>
      <c r="AL256">
        <v>0.0027741326852345</v>
      </c>
      <c r="AM256">
        <v>64.6215323070108</v>
      </c>
      <c r="AN256">
        <f>(AP256 - AO256 + DI256*1E3/(8.314*(DK256+273.15)) * AR256/DH256 * AQ256) * DH256/(100*CV256) * 1000/(1000 - AP256)</f>
        <v>0</v>
      </c>
      <c r="AO256">
        <v>24.3406686529235</v>
      </c>
      <c r="AP256">
        <v>25.6103557575758</v>
      </c>
      <c r="AQ256">
        <v>7.51544536225345e-06</v>
      </c>
      <c r="AR256">
        <v>115.403429004845</v>
      </c>
      <c r="AS256">
        <v>500</v>
      </c>
      <c r="AT256">
        <v>100</v>
      </c>
      <c r="AU256">
        <f>IF(AS256*$H$13&gt;=AW256,1.0,(AW256/(AW256-AS256*$H$13)))</f>
        <v>0</v>
      </c>
      <c r="AV256">
        <f>(AU256-1)*100</f>
        <v>0</v>
      </c>
      <c r="AW256">
        <f>MAX(0,($B$13+$C$13*DP256)/(1+$D$13*DP256)*DI256/(DK256+273)*$E$13)</f>
        <v>0</v>
      </c>
      <c r="AX256" t="s">
        <v>407</v>
      </c>
      <c r="AY256" t="s">
        <v>407</v>
      </c>
      <c r="AZ256">
        <v>0</v>
      </c>
      <c r="BA256">
        <v>0</v>
      </c>
      <c r="BB256">
        <f>1-AZ256/BA256</f>
        <v>0</v>
      </c>
      <c r="BC256">
        <v>0</v>
      </c>
      <c r="BD256" t="s">
        <v>407</v>
      </c>
      <c r="BE256" t="s">
        <v>407</v>
      </c>
      <c r="BF256">
        <v>0</v>
      </c>
      <c r="BG256">
        <v>0</v>
      </c>
      <c r="BH256">
        <f>1-BF256/BG256</f>
        <v>0</v>
      </c>
      <c r="BI256">
        <v>0.5</v>
      </c>
      <c r="BJ256">
        <f>CS256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407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f>$B$11*DQ256+$C$11*DR256+$F$11*EC256*(1-EF256)</f>
        <v>0</v>
      </c>
      <c r="CS256">
        <f>CR256*CT256</f>
        <v>0</v>
      </c>
      <c r="CT256">
        <f>($B$11*$D$9+$C$11*$D$9+$F$11*((EP256+EH256)/MAX(EP256+EH256+EQ256, 0.1)*$I$9+EQ256/MAX(EP256+EH256+EQ256, 0.1)*$J$9))/($B$11+$C$11+$F$11)</f>
        <v>0</v>
      </c>
      <c r="CU256">
        <f>($B$11*$K$9+$C$11*$K$9+$F$11*((EP256+EH256)/MAX(EP256+EH256+EQ256, 0.1)*$P$9+EQ256/MAX(EP256+EH256+EQ256, 0.1)*$Q$9))/($B$11+$C$11+$F$11)</f>
        <v>0</v>
      </c>
      <c r="CV256">
        <v>2.7</v>
      </c>
      <c r="CW256">
        <v>0.5</v>
      </c>
      <c r="CX256" t="s">
        <v>408</v>
      </c>
      <c r="CY256">
        <v>2</v>
      </c>
      <c r="CZ256" t="b">
        <v>1</v>
      </c>
      <c r="DA256">
        <v>1510792364.1</v>
      </c>
      <c r="DB256">
        <v>721.260851851852</v>
      </c>
      <c r="DC256">
        <v>761.243333333333</v>
      </c>
      <c r="DD256">
        <v>25.6055777777778</v>
      </c>
      <c r="DE256">
        <v>24.3410592592593</v>
      </c>
      <c r="DF256">
        <v>712.883777777778</v>
      </c>
      <c r="DG256">
        <v>25.0530111111111</v>
      </c>
      <c r="DH256">
        <v>501.485703703704</v>
      </c>
      <c r="DI256">
        <v>90.7594888888889</v>
      </c>
      <c r="DJ256">
        <v>0.0445511407407407</v>
      </c>
      <c r="DK256">
        <v>26.7083333333333</v>
      </c>
      <c r="DL256">
        <v>26.4529814814815</v>
      </c>
      <c r="DM256">
        <v>999.9</v>
      </c>
      <c r="DN256">
        <v>0</v>
      </c>
      <c r="DO256">
        <v>0</v>
      </c>
      <c r="DP256">
        <v>10001.8040740741</v>
      </c>
      <c r="DQ256">
        <v>0</v>
      </c>
      <c r="DR256">
        <v>5.71060185185185</v>
      </c>
      <c r="DS256">
        <v>-39.9825407407407</v>
      </c>
      <c r="DT256">
        <v>740.214555555556</v>
      </c>
      <c r="DU256">
        <v>780.235185185185</v>
      </c>
      <c r="DV256">
        <v>1.26452740740741</v>
      </c>
      <c r="DW256">
        <v>761.243333333333</v>
      </c>
      <c r="DX256">
        <v>24.3410592592593</v>
      </c>
      <c r="DY256">
        <v>2.32394888888889</v>
      </c>
      <c r="DZ256">
        <v>2.20918074074074</v>
      </c>
      <c r="EA256">
        <v>19.8433666666667</v>
      </c>
      <c r="EB256">
        <v>19.0290481481481</v>
      </c>
      <c r="EC256">
        <v>1997.29111111111</v>
      </c>
      <c r="ED256">
        <v>0.980001444444444</v>
      </c>
      <c r="EE256">
        <v>0.019998537037037</v>
      </c>
      <c r="EF256">
        <v>0</v>
      </c>
      <c r="EG256">
        <v>2.26424444444444</v>
      </c>
      <c r="EH256">
        <v>0</v>
      </c>
      <c r="EI256">
        <v>1413.29681481481</v>
      </c>
      <c r="EJ256">
        <v>17276.7259259259</v>
      </c>
      <c r="EK256">
        <v>38.539037037037</v>
      </c>
      <c r="EL256">
        <v>38.937</v>
      </c>
      <c r="EM256">
        <v>38.2591851851852</v>
      </c>
      <c r="EN256">
        <v>37.562</v>
      </c>
      <c r="EO256">
        <v>37.9696666666667</v>
      </c>
      <c r="EP256">
        <v>1957.34666666667</v>
      </c>
      <c r="EQ256">
        <v>39.9440740740741</v>
      </c>
      <c r="ER256">
        <v>0</v>
      </c>
      <c r="ES256">
        <v>1678815974.6</v>
      </c>
      <c r="ET256">
        <v>0</v>
      </c>
      <c r="EU256">
        <v>2.24357307692308</v>
      </c>
      <c r="EV256">
        <v>-0.792482067671416</v>
      </c>
      <c r="EW256">
        <v>-20488.9764902708</v>
      </c>
      <c r="EX256">
        <v>1459.32192307692</v>
      </c>
      <c r="EY256">
        <v>15</v>
      </c>
      <c r="EZ256">
        <v>0</v>
      </c>
      <c r="FA256" t="s">
        <v>409</v>
      </c>
      <c r="FB256">
        <v>1510781724.6</v>
      </c>
      <c r="FC256">
        <v>1510781718.6</v>
      </c>
      <c r="FD256">
        <v>0</v>
      </c>
      <c r="FE256">
        <v>0.193</v>
      </c>
      <c r="FF256">
        <v>0.167</v>
      </c>
      <c r="FG256">
        <v>6.707</v>
      </c>
      <c r="FH256">
        <v>0.869</v>
      </c>
      <c r="FI256">
        <v>420</v>
      </c>
      <c r="FJ256">
        <v>32</v>
      </c>
      <c r="FK256">
        <v>0.3</v>
      </c>
      <c r="FL256">
        <v>0.13</v>
      </c>
      <c r="FM256">
        <v>1.260303</v>
      </c>
      <c r="FN256">
        <v>0.0832836022514045</v>
      </c>
      <c r="FO256">
        <v>0.00832831591619819</v>
      </c>
      <c r="FP256">
        <v>1</v>
      </c>
      <c r="FQ256">
        <v>1</v>
      </c>
      <c r="FR256">
        <v>1</v>
      </c>
      <c r="FS256" t="s">
        <v>410</v>
      </c>
      <c r="FT256">
        <v>2.9728</v>
      </c>
      <c r="FU256">
        <v>2.66694</v>
      </c>
      <c r="FV256">
        <v>0.134687</v>
      </c>
      <c r="FW256">
        <v>0.14352</v>
      </c>
      <c r="FX256">
        <v>0.108099</v>
      </c>
      <c r="FY256">
        <v>0.10555</v>
      </c>
      <c r="FZ256">
        <v>33686.7</v>
      </c>
      <c r="GA256">
        <v>36346.3</v>
      </c>
      <c r="GB256">
        <v>35279.5</v>
      </c>
      <c r="GC256">
        <v>38487.4</v>
      </c>
      <c r="GD256">
        <v>44568.9</v>
      </c>
      <c r="GE256">
        <v>49696.9</v>
      </c>
      <c r="GF256">
        <v>55097.5</v>
      </c>
      <c r="GG256">
        <v>61704.9</v>
      </c>
      <c r="GH256">
        <v>0.314425</v>
      </c>
      <c r="GI256">
        <v>1.82215</v>
      </c>
      <c r="GJ256">
        <v>-0.000167638</v>
      </c>
      <c r="GK256">
        <v>0</v>
      </c>
      <c r="GL256">
        <v>25.4814</v>
      </c>
      <c r="GM256">
        <v>999.9</v>
      </c>
      <c r="GN256">
        <v>52.863</v>
      </c>
      <c r="GO256">
        <v>32.921</v>
      </c>
      <c r="GP256">
        <v>29.2948</v>
      </c>
      <c r="GQ256">
        <v>55.7657</v>
      </c>
      <c r="GR256">
        <v>41.887</v>
      </c>
      <c r="GS256">
        <v>1</v>
      </c>
      <c r="GT256">
        <v>-0.0218547</v>
      </c>
      <c r="GU256">
        <v>-0.0390496</v>
      </c>
      <c r="GV256">
        <v>20.1148</v>
      </c>
      <c r="GW256">
        <v>5.19932</v>
      </c>
      <c r="GX256">
        <v>12.004</v>
      </c>
      <c r="GY256">
        <v>4.9755</v>
      </c>
      <c r="GZ256">
        <v>3.29308</v>
      </c>
      <c r="HA256">
        <v>9999</v>
      </c>
      <c r="HB256">
        <v>9999</v>
      </c>
      <c r="HC256">
        <v>9999</v>
      </c>
      <c r="HD256">
        <v>999.9</v>
      </c>
      <c r="HE256">
        <v>1.8634</v>
      </c>
      <c r="HF256">
        <v>1.86829</v>
      </c>
      <c r="HG256">
        <v>1.868</v>
      </c>
      <c r="HH256">
        <v>1.86919</v>
      </c>
      <c r="HI256">
        <v>1.86996</v>
      </c>
      <c r="HJ256">
        <v>1.86603</v>
      </c>
      <c r="HK256">
        <v>1.86707</v>
      </c>
      <c r="HL256">
        <v>1.86844</v>
      </c>
      <c r="HM256">
        <v>5</v>
      </c>
      <c r="HN256">
        <v>0</v>
      </c>
      <c r="HO256">
        <v>0</v>
      </c>
      <c r="HP256">
        <v>0</v>
      </c>
      <c r="HQ256" t="s">
        <v>411</v>
      </c>
      <c r="HR256" t="s">
        <v>412</v>
      </c>
      <c r="HS256" t="s">
        <v>413</v>
      </c>
      <c r="HT256" t="s">
        <v>413</v>
      </c>
      <c r="HU256" t="s">
        <v>413</v>
      </c>
      <c r="HV256" t="s">
        <v>413</v>
      </c>
      <c r="HW256">
        <v>0</v>
      </c>
      <c r="HX256">
        <v>100</v>
      </c>
      <c r="HY256">
        <v>100</v>
      </c>
      <c r="HZ256">
        <v>8.396</v>
      </c>
      <c r="IA256">
        <v>0.5528</v>
      </c>
      <c r="IB256">
        <v>4.00718980108695</v>
      </c>
      <c r="IC256">
        <v>0.0057595372652325</v>
      </c>
      <c r="ID256">
        <v>9.86007892650461e-07</v>
      </c>
      <c r="IE256">
        <v>-6.54605500343952e-10</v>
      </c>
      <c r="IF256">
        <v>-0.00447537401453317</v>
      </c>
      <c r="IG256">
        <v>-0.0225030831772305</v>
      </c>
      <c r="IH256">
        <v>0.00251729176796863</v>
      </c>
      <c r="II256">
        <v>-2.92013266862578e-05</v>
      </c>
      <c r="IJ256">
        <v>-3</v>
      </c>
      <c r="IK256">
        <v>1614</v>
      </c>
      <c r="IL256">
        <v>1</v>
      </c>
      <c r="IM256">
        <v>27</v>
      </c>
      <c r="IN256">
        <v>177.4</v>
      </c>
      <c r="IO256">
        <v>177.6</v>
      </c>
      <c r="IP256">
        <v>1.7395</v>
      </c>
      <c r="IQ256">
        <v>2.62695</v>
      </c>
      <c r="IR256">
        <v>1.54785</v>
      </c>
      <c r="IS256">
        <v>2.30103</v>
      </c>
      <c r="IT256">
        <v>1.34644</v>
      </c>
      <c r="IU256">
        <v>2.35229</v>
      </c>
      <c r="IV256">
        <v>38.062</v>
      </c>
      <c r="IW256">
        <v>24.1313</v>
      </c>
      <c r="IX256">
        <v>18</v>
      </c>
      <c r="IY256">
        <v>1.15956</v>
      </c>
      <c r="IZ256">
        <v>400.472</v>
      </c>
      <c r="JA256">
        <v>25.35</v>
      </c>
      <c r="JB256">
        <v>26.9974</v>
      </c>
      <c r="JC256">
        <v>29.9996</v>
      </c>
      <c r="JD256">
        <v>27.0634</v>
      </c>
      <c r="JE256">
        <v>26.9796</v>
      </c>
      <c r="JF256">
        <v>34.9449</v>
      </c>
      <c r="JG256">
        <v>25.8407</v>
      </c>
      <c r="JH256">
        <v>100</v>
      </c>
      <c r="JI256">
        <v>25.3333</v>
      </c>
      <c r="JJ256">
        <v>810.088</v>
      </c>
      <c r="JK256">
        <v>24.3501</v>
      </c>
      <c r="JL256">
        <v>102.244</v>
      </c>
      <c r="JM256">
        <v>102.726</v>
      </c>
    </row>
    <row r="257" spans="1:273">
      <c r="A257">
        <v>241</v>
      </c>
      <c r="B257">
        <v>1510792376.6</v>
      </c>
      <c r="C257">
        <v>3656</v>
      </c>
      <c r="D257" t="s">
        <v>894</v>
      </c>
      <c r="E257" t="s">
        <v>895</v>
      </c>
      <c r="F257">
        <v>5</v>
      </c>
      <c r="G257" t="s">
        <v>799</v>
      </c>
      <c r="H257" t="s">
        <v>406</v>
      </c>
      <c r="I257">
        <v>1510792368.81429</v>
      </c>
      <c r="J257">
        <f>(K257)/1000</f>
        <v>0</v>
      </c>
      <c r="K257">
        <f>IF(CZ257, AN257, AH257)</f>
        <v>0</v>
      </c>
      <c r="L257">
        <f>IF(CZ257, AI257, AG257)</f>
        <v>0</v>
      </c>
      <c r="M257">
        <f>DB257 - IF(AU257&gt;1, L257*CV257*100.0/(AW257*DP257), 0)</f>
        <v>0</v>
      </c>
      <c r="N257">
        <f>((T257-J257/2)*M257-L257)/(T257+J257/2)</f>
        <v>0</v>
      </c>
      <c r="O257">
        <f>N257*(DI257+DJ257)/1000.0</f>
        <v>0</v>
      </c>
      <c r="P257">
        <f>(DB257 - IF(AU257&gt;1, L257*CV257*100.0/(AW257*DP257), 0))*(DI257+DJ257)/1000.0</f>
        <v>0</v>
      </c>
      <c r="Q257">
        <f>2.0/((1/S257-1/R257)+SIGN(S257)*SQRT((1/S257-1/R257)*(1/S257-1/R257) + 4*CW257/((CW257+1)*(CW257+1))*(2*1/S257*1/R257-1/R257*1/R257)))</f>
        <v>0</v>
      </c>
      <c r="R257">
        <f>IF(LEFT(CX257,1)&lt;&gt;"0",IF(LEFT(CX257,1)="1",3.0,CY257),$D$5+$E$5*(DP257*DI257/($K$5*1000))+$F$5*(DP257*DI257/($K$5*1000))*MAX(MIN(CV257,$J$5),$I$5)*MAX(MIN(CV257,$J$5),$I$5)+$G$5*MAX(MIN(CV257,$J$5),$I$5)*(DP257*DI257/($K$5*1000))+$H$5*(DP257*DI257/($K$5*1000))*(DP257*DI257/($K$5*1000)))</f>
        <v>0</v>
      </c>
      <c r="S257">
        <f>J257*(1000-(1000*0.61365*exp(17.502*W257/(240.97+W257))/(DI257+DJ257)+DD257)/2)/(1000*0.61365*exp(17.502*W257/(240.97+W257))/(DI257+DJ257)-DD257)</f>
        <v>0</v>
      </c>
      <c r="T257">
        <f>1/((CW257+1)/(Q257/1.6)+1/(R257/1.37)) + CW257/((CW257+1)/(Q257/1.6) + CW257/(R257/1.37))</f>
        <v>0</v>
      </c>
      <c r="U257">
        <f>(CR257*CU257)</f>
        <v>0</v>
      </c>
      <c r="V257">
        <f>(DK257+(U257+2*0.95*5.67E-8*(((DK257+$B$7)+273)^4-(DK257+273)^4)-44100*J257)/(1.84*29.3*R257+8*0.95*5.67E-8*(DK257+273)^3))</f>
        <v>0</v>
      </c>
      <c r="W257">
        <f>($C$7*DL257+$D$7*DM257+$E$7*V257)</f>
        <v>0</v>
      </c>
      <c r="X257">
        <f>0.61365*exp(17.502*W257/(240.97+W257))</f>
        <v>0</v>
      </c>
      <c r="Y257">
        <f>(Z257/AA257*100)</f>
        <v>0</v>
      </c>
      <c r="Z257">
        <f>DD257*(DI257+DJ257)/1000</f>
        <v>0</v>
      </c>
      <c r="AA257">
        <f>0.61365*exp(17.502*DK257/(240.97+DK257))</f>
        <v>0</v>
      </c>
      <c r="AB257">
        <f>(X257-DD257*(DI257+DJ257)/1000)</f>
        <v>0</v>
      </c>
      <c r="AC257">
        <f>(-J257*44100)</f>
        <v>0</v>
      </c>
      <c r="AD257">
        <f>2*29.3*R257*0.92*(DK257-W257)</f>
        <v>0</v>
      </c>
      <c r="AE257">
        <f>2*0.95*5.67E-8*(((DK257+$B$7)+273)^4-(W257+273)^4)</f>
        <v>0</v>
      </c>
      <c r="AF257">
        <f>U257+AE257+AC257+AD257</f>
        <v>0</v>
      </c>
      <c r="AG257">
        <f>DH257*AU257*(DC257-DB257*(1000-AU257*DE257)/(1000-AU257*DD257))/(100*CV257)</f>
        <v>0</v>
      </c>
      <c r="AH257">
        <f>1000*DH257*AU257*(DD257-DE257)/(100*CV257*(1000-AU257*DD257))</f>
        <v>0</v>
      </c>
      <c r="AI257">
        <f>(AJ257 - AK257 - DI257*1E3/(8.314*(DK257+273.15)) * AM257/DH257 * AL257) * DH257/(100*CV257) * (1000 - DE257)/1000</f>
        <v>0</v>
      </c>
      <c r="AJ257">
        <v>814.710493143054</v>
      </c>
      <c r="AK257">
        <v>743.343260606061</v>
      </c>
      <c r="AL257">
        <v>-0.00114712687839122</v>
      </c>
      <c r="AM257">
        <v>64.6215323070108</v>
      </c>
      <c r="AN257">
        <f>(AP257 - AO257 + DI257*1E3/(8.314*(DK257+273.15)) * AR257/DH257 * AQ257) * DH257/(100*CV257) * 1000/(1000 - AP257)</f>
        <v>0</v>
      </c>
      <c r="AO257">
        <v>24.3394159841156</v>
      </c>
      <c r="AP257">
        <v>25.6075060606061</v>
      </c>
      <c r="AQ257">
        <v>-3.79874209509452e-05</v>
      </c>
      <c r="AR257">
        <v>115.403429004845</v>
      </c>
      <c r="AS257">
        <v>501</v>
      </c>
      <c r="AT257">
        <v>100</v>
      </c>
      <c r="AU257">
        <f>IF(AS257*$H$13&gt;=AW257,1.0,(AW257/(AW257-AS257*$H$13)))</f>
        <v>0</v>
      </c>
      <c r="AV257">
        <f>(AU257-1)*100</f>
        <v>0</v>
      </c>
      <c r="AW257">
        <f>MAX(0,($B$13+$C$13*DP257)/(1+$D$13*DP257)*DI257/(DK257+273)*$E$13)</f>
        <v>0</v>
      </c>
      <c r="AX257" t="s">
        <v>407</v>
      </c>
      <c r="AY257" t="s">
        <v>407</v>
      </c>
      <c r="AZ257">
        <v>0</v>
      </c>
      <c r="BA257">
        <v>0</v>
      </c>
      <c r="BB257">
        <f>1-AZ257/BA257</f>
        <v>0</v>
      </c>
      <c r="BC257">
        <v>0</v>
      </c>
      <c r="BD257" t="s">
        <v>407</v>
      </c>
      <c r="BE257" t="s">
        <v>407</v>
      </c>
      <c r="BF257">
        <v>0</v>
      </c>
      <c r="BG257">
        <v>0</v>
      </c>
      <c r="BH257">
        <f>1-BF257/BG257</f>
        <v>0</v>
      </c>
      <c r="BI257">
        <v>0.5</v>
      </c>
      <c r="BJ257">
        <f>CS257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407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f>$B$11*DQ257+$C$11*DR257+$F$11*EC257*(1-EF257)</f>
        <v>0</v>
      </c>
      <c r="CS257">
        <f>CR257*CT257</f>
        <v>0</v>
      </c>
      <c r="CT257">
        <f>($B$11*$D$9+$C$11*$D$9+$F$11*((EP257+EH257)/MAX(EP257+EH257+EQ257, 0.1)*$I$9+EQ257/MAX(EP257+EH257+EQ257, 0.1)*$J$9))/($B$11+$C$11+$F$11)</f>
        <v>0</v>
      </c>
      <c r="CU257">
        <f>($B$11*$K$9+$C$11*$K$9+$F$11*((EP257+EH257)/MAX(EP257+EH257+EQ257, 0.1)*$P$9+EQ257/MAX(EP257+EH257+EQ257, 0.1)*$Q$9))/($B$11+$C$11+$F$11)</f>
        <v>0</v>
      </c>
      <c r="CV257">
        <v>2.7</v>
      </c>
      <c r="CW257">
        <v>0.5</v>
      </c>
      <c r="CX257" t="s">
        <v>408</v>
      </c>
      <c r="CY257">
        <v>2</v>
      </c>
      <c r="CZ257" t="b">
        <v>1</v>
      </c>
      <c r="DA257">
        <v>1510792368.81429</v>
      </c>
      <c r="DB257">
        <v>724.13225</v>
      </c>
      <c r="DC257">
        <v>777.108428571429</v>
      </c>
      <c r="DD257">
        <v>25.6092607142857</v>
      </c>
      <c r="DE257">
        <v>24.3413142857143</v>
      </c>
      <c r="DF257">
        <v>715.737535714286</v>
      </c>
      <c r="DG257">
        <v>25.0565214285714</v>
      </c>
      <c r="DH257">
        <v>501.722107142857</v>
      </c>
      <c r="DI257">
        <v>90.7586285714286</v>
      </c>
      <c r="DJ257">
        <v>0.0190340607142857</v>
      </c>
      <c r="DK257">
        <v>26.4901642857143</v>
      </c>
      <c r="DL257">
        <v>25.8743607142857</v>
      </c>
      <c r="DM257">
        <v>999.9</v>
      </c>
      <c r="DN257">
        <v>0</v>
      </c>
      <c r="DO257">
        <v>0</v>
      </c>
      <c r="DP257">
        <v>10010.4921428571</v>
      </c>
      <c r="DQ257">
        <v>0</v>
      </c>
      <c r="DR257">
        <v>7.11069357142857</v>
      </c>
      <c r="DS257">
        <v>-52.9762321428571</v>
      </c>
      <c r="DT257">
        <v>743.164142857143</v>
      </c>
      <c r="DU257">
        <v>796.496285714286</v>
      </c>
      <c r="DV257">
        <v>1.26795035714286</v>
      </c>
      <c r="DW257">
        <v>777.108428571429</v>
      </c>
      <c r="DX257">
        <v>24.3413142857143</v>
      </c>
      <c r="DY257">
        <v>2.32426107142857</v>
      </c>
      <c r="DZ257">
        <v>2.2091825</v>
      </c>
      <c r="EA257">
        <v>19.8455428571429</v>
      </c>
      <c r="EB257">
        <v>19.029075</v>
      </c>
      <c r="EC257">
        <v>1998.315</v>
      </c>
      <c r="ED257">
        <v>0.979999821428571</v>
      </c>
      <c r="EE257">
        <v>0.0200000642857143</v>
      </c>
      <c r="EF257">
        <v>0</v>
      </c>
      <c r="EG257">
        <v>2.26063214285714</v>
      </c>
      <c r="EH257">
        <v>0</v>
      </c>
      <c r="EI257">
        <v>250.0045</v>
      </c>
      <c r="EJ257">
        <v>17285.5785714286</v>
      </c>
      <c r="EK257">
        <v>38.5243571428571</v>
      </c>
      <c r="EL257">
        <v>38.9215</v>
      </c>
      <c r="EM257">
        <v>38.25</v>
      </c>
      <c r="EN257">
        <v>37.562</v>
      </c>
      <c r="EO257">
        <v>37.9595</v>
      </c>
      <c r="EP257">
        <v>1958.34714285714</v>
      </c>
      <c r="EQ257">
        <v>39.9671428571429</v>
      </c>
      <c r="ER257">
        <v>0</v>
      </c>
      <c r="ES257">
        <v>1678815980</v>
      </c>
      <c r="ET257">
        <v>0</v>
      </c>
      <c r="EU257">
        <v>2.218972</v>
      </c>
      <c r="EV257">
        <v>-0.407600010000748</v>
      </c>
      <c r="EW257">
        <v>153.936538293652</v>
      </c>
      <c r="EX257">
        <v>252.41436</v>
      </c>
      <c r="EY257">
        <v>15</v>
      </c>
      <c r="EZ257">
        <v>0</v>
      </c>
      <c r="FA257" t="s">
        <v>409</v>
      </c>
      <c r="FB257">
        <v>1510781724.6</v>
      </c>
      <c r="FC257">
        <v>1510781718.6</v>
      </c>
      <c r="FD257">
        <v>0</v>
      </c>
      <c r="FE257">
        <v>0.193</v>
      </c>
      <c r="FF257">
        <v>0.167</v>
      </c>
      <c r="FG257">
        <v>6.707</v>
      </c>
      <c r="FH257">
        <v>0.869</v>
      </c>
      <c r="FI257">
        <v>420</v>
      </c>
      <c r="FJ257">
        <v>32</v>
      </c>
      <c r="FK257">
        <v>0.3</v>
      </c>
      <c r="FL257">
        <v>0.13</v>
      </c>
      <c r="FM257">
        <v>1.2645795</v>
      </c>
      <c r="FN257">
        <v>0.0566728705440904</v>
      </c>
      <c r="FO257">
        <v>0.00616186617430142</v>
      </c>
      <c r="FP257">
        <v>1</v>
      </c>
      <c r="FQ257">
        <v>1</v>
      </c>
      <c r="FR257">
        <v>1</v>
      </c>
      <c r="FS257" t="s">
        <v>410</v>
      </c>
      <c r="FT257">
        <v>2.97294</v>
      </c>
      <c r="FU257">
        <v>2.66713</v>
      </c>
      <c r="FV257">
        <v>0.134682</v>
      </c>
      <c r="FW257">
        <v>0.145599</v>
      </c>
      <c r="FX257">
        <v>0.108091</v>
      </c>
      <c r="FY257">
        <v>0.105548</v>
      </c>
      <c r="FZ257">
        <v>33687.3</v>
      </c>
      <c r="GA257">
        <v>36258.2</v>
      </c>
      <c r="GB257">
        <v>35279.9</v>
      </c>
      <c r="GC257">
        <v>38487.4</v>
      </c>
      <c r="GD257">
        <v>44569.9</v>
      </c>
      <c r="GE257">
        <v>49697</v>
      </c>
      <c r="GF257">
        <v>55098.2</v>
      </c>
      <c r="GG257">
        <v>61704.7</v>
      </c>
      <c r="GH257">
        <v>0.311125</v>
      </c>
      <c r="GI257">
        <v>1.8223</v>
      </c>
      <c r="GJ257">
        <v>0.00910088</v>
      </c>
      <c r="GK257">
        <v>0</v>
      </c>
      <c r="GL257">
        <v>25.4431</v>
      </c>
      <c r="GM257">
        <v>999.9</v>
      </c>
      <c r="GN257">
        <v>52.863</v>
      </c>
      <c r="GO257">
        <v>32.921</v>
      </c>
      <c r="GP257">
        <v>29.296</v>
      </c>
      <c r="GQ257">
        <v>55.4757</v>
      </c>
      <c r="GR257">
        <v>41.3101</v>
      </c>
      <c r="GS257">
        <v>1</v>
      </c>
      <c r="GT257">
        <v>-0.022185</v>
      </c>
      <c r="GU257">
        <v>-0.030158</v>
      </c>
      <c r="GV257">
        <v>20.1149</v>
      </c>
      <c r="GW257">
        <v>5.19947</v>
      </c>
      <c r="GX257">
        <v>12.004</v>
      </c>
      <c r="GY257">
        <v>4.9755</v>
      </c>
      <c r="GZ257">
        <v>3.29308</v>
      </c>
      <c r="HA257">
        <v>9999</v>
      </c>
      <c r="HB257">
        <v>9999</v>
      </c>
      <c r="HC257">
        <v>9999</v>
      </c>
      <c r="HD257">
        <v>999.9</v>
      </c>
      <c r="HE257">
        <v>1.8634</v>
      </c>
      <c r="HF257">
        <v>1.86829</v>
      </c>
      <c r="HG257">
        <v>1.86803</v>
      </c>
      <c r="HH257">
        <v>1.8692</v>
      </c>
      <c r="HI257">
        <v>1.86996</v>
      </c>
      <c r="HJ257">
        <v>1.86602</v>
      </c>
      <c r="HK257">
        <v>1.86707</v>
      </c>
      <c r="HL257">
        <v>1.86845</v>
      </c>
      <c r="HM257">
        <v>5</v>
      </c>
      <c r="HN257">
        <v>0</v>
      </c>
      <c r="HO257">
        <v>0</v>
      </c>
      <c r="HP257">
        <v>0</v>
      </c>
      <c r="HQ257" t="s">
        <v>411</v>
      </c>
      <c r="HR257" t="s">
        <v>412</v>
      </c>
      <c r="HS257" t="s">
        <v>413</v>
      </c>
      <c r="HT257" t="s">
        <v>413</v>
      </c>
      <c r="HU257" t="s">
        <v>413</v>
      </c>
      <c r="HV257" t="s">
        <v>413</v>
      </c>
      <c r="HW257">
        <v>0</v>
      </c>
      <c r="HX257">
        <v>100</v>
      </c>
      <c r="HY257">
        <v>100</v>
      </c>
      <c r="HZ257">
        <v>8.396</v>
      </c>
      <c r="IA257">
        <v>0.5527</v>
      </c>
      <c r="IB257">
        <v>4.00718980108695</v>
      </c>
      <c r="IC257">
        <v>0.0057595372652325</v>
      </c>
      <c r="ID257">
        <v>9.86007892650461e-07</v>
      </c>
      <c r="IE257">
        <v>-6.54605500343952e-10</v>
      </c>
      <c r="IF257">
        <v>-0.00447537401453317</v>
      </c>
      <c r="IG257">
        <v>-0.0225030831772305</v>
      </c>
      <c r="IH257">
        <v>0.00251729176796863</v>
      </c>
      <c r="II257">
        <v>-2.92013266862578e-05</v>
      </c>
      <c r="IJ257">
        <v>-3</v>
      </c>
      <c r="IK257">
        <v>1614</v>
      </c>
      <c r="IL257">
        <v>1</v>
      </c>
      <c r="IM257">
        <v>27</v>
      </c>
      <c r="IN257">
        <v>177.5</v>
      </c>
      <c r="IO257">
        <v>177.6</v>
      </c>
      <c r="IP257">
        <v>1.7688</v>
      </c>
      <c r="IQ257">
        <v>2.62085</v>
      </c>
      <c r="IR257">
        <v>1.54785</v>
      </c>
      <c r="IS257">
        <v>2.30103</v>
      </c>
      <c r="IT257">
        <v>1.34644</v>
      </c>
      <c r="IU257">
        <v>2.44873</v>
      </c>
      <c r="IV257">
        <v>38.062</v>
      </c>
      <c r="IW257">
        <v>24.14</v>
      </c>
      <c r="IX257">
        <v>18</v>
      </c>
      <c r="IY257">
        <v>0.82321</v>
      </c>
      <c r="IZ257">
        <v>400.528</v>
      </c>
      <c r="JA257">
        <v>25.3403</v>
      </c>
      <c r="JB257">
        <v>26.9937</v>
      </c>
      <c r="JC257">
        <v>29.9997</v>
      </c>
      <c r="JD257">
        <v>27.067</v>
      </c>
      <c r="JE257">
        <v>26.9759</v>
      </c>
      <c r="JF257">
        <v>35.5006</v>
      </c>
      <c r="JG257">
        <v>25.8407</v>
      </c>
      <c r="JH257">
        <v>100</v>
      </c>
      <c r="JI257">
        <v>25.3333</v>
      </c>
      <c r="JJ257">
        <v>823.526</v>
      </c>
      <c r="JK257">
        <v>24.3501</v>
      </c>
      <c r="JL257">
        <v>102.245</v>
      </c>
      <c r="JM257">
        <v>102.726</v>
      </c>
    </row>
    <row r="258" spans="1:273">
      <c r="A258">
        <v>242</v>
      </c>
      <c r="B258">
        <v>1510793405</v>
      </c>
      <c r="C258">
        <v>4684.40000009537</v>
      </c>
      <c r="D258" t="s">
        <v>896</v>
      </c>
      <c r="E258" t="s">
        <v>897</v>
      </c>
      <c r="F258">
        <v>5</v>
      </c>
      <c r="G258" t="s">
        <v>898</v>
      </c>
      <c r="H258" t="s">
        <v>406</v>
      </c>
      <c r="I258">
        <v>1510793397</v>
      </c>
      <c r="J258">
        <f>(K258)/1000</f>
        <v>0</v>
      </c>
      <c r="K258">
        <f>IF(CZ258, AN258, AH258)</f>
        <v>0</v>
      </c>
      <c r="L258">
        <f>IF(CZ258, AI258, AG258)</f>
        <v>0</v>
      </c>
      <c r="M258">
        <f>DB258 - IF(AU258&gt;1, L258*CV258*100.0/(AW258*DP258), 0)</f>
        <v>0</v>
      </c>
      <c r="N258">
        <f>((T258-J258/2)*M258-L258)/(T258+J258/2)</f>
        <v>0</v>
      </c>
      <c r="O258">
        <f>N258*(DI258+DJ258)/1000.0</f>
        <v>0</v>
      </c>
      <c r="P258">
        <f>(DB258 - IF(AU258&gt;1, L258*CV258*100.0/(AW258*DP258), 0))*(DI258+DJ258)/1000.0</f>
        <v>0</v>
      </c>
      <c r="Q258">
        <f>2.0/((1/S258-1/R258)+SIGN(S258)*SQRT((1/S258-1/R258)*(1/S258-1/R258) + 4*CW258/((CW258+1)*(CW258+1))*(2*1/S258*1/R258-1/R258*1/R258)))</f>
        <v>0</v>
      </c>
      <c r="R258">
        <f>IF(LEFT(CX258,1)&lt;&gt;"0",IF(LEFT(CX258,1)="1",3.0,CY258),$D$5+$E$5*(DP258*DI258/($K$5*1000))+$F$5*(DP258*DI258/($K$5*1000))*MAX(MIN(CV258,$J$5),$I$5)*MAX(MIN(CV258,$J$5),$I$5)+$G$5*MAX(MIN(CV258,$J$5),$I$5)*(DP258*DI258/($K$5*1000))+$H$5*(DP258*DI258/($K$5*1000))*(DP258*DI258/($K$5*1000)))</f>
        <v>0</v>
      </c>
      <c r="S258">
        <f>J258*(1000-(1000*0.61365*exp(17.502*W258/(240.97+W258))/(DI258+DJ258)+DD258)/2)/(1000*0.61365*exp(17.502*W258/(240.97+W258))/(DI258+DJ258)-DD258)</f>
        <v>0</v>
      </c>
      <c r="T258">
        <f>1/((CW258+1)/(Q258/1.6)+1/(R258/1.37)) + CW258/((CW258+1)/(Q258/1.6) + CW258/(R258/1.37))</f>
        <v>0</v>
      </c>
      <c r="U258">
        <f>(CR258*CU258)</f>
        <v>0</v>
      </c>
      <c r="V258">
        <f>(DK258+(U258+2*0.95*5.67E-8*(((DK258+$B$7)+273)^4-(DK258+273)^4)-44100*J258)/(1.84*29.3*R258+8*0.95*5.67E-8*(DK258+273)^3))</f>
        <v>0</v>
      </c>
      <c r="W258">
        <f>($C$7*DL258+$D$7*DM258+$E$7*V258)</f>
        <v>0</v>
      </c>
      <c r="X258">
        <f>0.61365*exp(17.502*W258/(240.97+W258))</f>
        <v>0</v>
      </c>
      <c r="Y258">
        <f>(Z258/AA258*100)</f>
        <v>0</v>
      </c>
      <c r="Z258">
        <f>DD258*(DI258+DJ258)/1000</f>
        <v>0</v>
      </c>
      <c r="AA258">
        <f>0.61365*exp(17.502*DK258/(240.97+DK258))</f>
        <v>0</v>
      </c>
      <c r="AB258">
        <f>(X258-DD258*(DI258+DJ258)/1000)</f>
        <v>0</v>
      </c>
      <c r="AC258">
        <f>(-J258*44100)</f>
        <v>0</v>
      </c>
      <c r="AD258">
        <f>2*29.3*R258*0.92*(DK258-W258)</f>
        <v>0</v>
      </c>
      <c r="AE258">
        <f>2*0.95*5.67E-8*(((DK258+$B$7)+273)^4-(W258+273)^4)</f>
        <v>0</v>
      </c>
      <c r="AF258">
        <f>U258+AE258+AC258+AD258</f>
        <v>0</v>
      </c>
      <c r="AG258">
        <f>DH258*AU258*(DC258-DB258*(1000-AU258*DE258)/(1000-AU258*DD258))/(100*CV258)</f>
        <v>0</v>
      </c>
      <c r="AH258">
        <f>1000*DH258*AU258*(DD258-DE258)/(100*CV258*(1000-AU258*DD258))</f>
        <v>0</v>
      </c>
      <c r="AI258">
        <f>(AJ258 - AK258 - DI258*1E3/(8.314*(DK258+273.15)) * AM258/DH258 * AL258) * DH258/(100*CV258) * (1000 - DE258)/1000</f>
        <v>0</v>
      </c>
      <c r="AJ258">
        <v>857.878373916262</v>
      </c>
      <c r="AK258">
        <v>850.214193939393</v>
      </c>
      <c r="AL258">
        <v>-0.00164608049812496</v>
      </c>
      <c r="AM258">
        <v>64.2689805173575</v>
      </c>
      <c r="AN258">
        <f>(AP258 - AO258 + DI258*1E3/(8.314*(DK258+273.15)) * AR258/DH258 * AQ258) * DH258/(100*CV258) * 1000/(1000 - AP258)</f>
        <v>0</v>
      </c>
      <c r="AO258">
        <v>24.467412702234</v>
      </c>
      <c r="AP258">
        <v>25.36046</v>
      </c>
      <c r="AQ258">
        <v>0.00115038393723461</v>
      </c>
      <c r="AR258">
        <v>116.423155096258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MAX(0,($B$13+$C$13*DP258)/(1+$D$13*DP258)*DI258/(DK258+273)*$E$13)</f>
        <v>0</v>
      </c>
      <c r="AX258" t="s">
        <v>407</v>
      </c>
      <c r="AY258" t="s">
        <v>407</v>
      </c>
      <c r="AZ258">
        <v>0</v>
      </c>
      <c r="BA258">
        <v>0</v>
      </c>
      <c r="BB258">
        <f>1-AZ258/BA258</f>
        <v>0</v>
      </c>
      <c r="BC258">
        <v>0</v>
      </c>
      <c r="BD258" t="s">
        <v>407</v>
      </c>
      <c r="BE258" t="s">
        <v>407</v>
      </c>
      <c r="BF258">
        <v>0</v>
      </c>
      <c r="BG258">
        <v>0</v>
      </c>
      <c r="BH258">
        <f>1-BF258/BG258</f>
        <v>0</v>
      </c>
      <c r="BI258">
        <v>0.5</v>
      </c>
      <c r="BJ258">
        <f>CS258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407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f>$B$11*DQ258+$C$11*DR258+$F$11*EC258*(1-EF258)</f>
        <v>0</v>
      </c>
      <c r="CS258">
        <f>CR258*CT258</f>
        <v>0</v>
      </c>
      <c r="CT258">
        <f>($B$11*$D$9+$C$11*$D$9+$F$11*((EP258+EH258)/MAX(EP258+EH258+EQ258, 0.1)*$I$9+EQ258/MAX(EP258+EH258+EQ258, 0.1)*$J$9))/($B$11+$C$11+$F$11)</f>
        <v>0</v>
      </c>
      <c r="CU258">
        <f>($B$11*$K$9+$C$11*$K$9+$F$11*((EP258+EH258)/MAX(EP258+EH258+EQ258, 0.1)*$P$9+EQ258/MAX(EP258+EH258+EQ258, 0.1)*$Q$9))/($B$11+$C$11+$F$11)</f>
        <v>0</v>
      </c>
      <c r="CV258">
        <v>2.7</v>
      </c>
      <c r="CW258">
        <v>0.5</v>
      </c>
      <c r="CX258" t="s">
        <v>408</v>
      </c>
      <c r="CY258">
        <v>2</v>
      </c>
      <c r="CZ258" t="b">
        <v>1</v>
      </c>
      <c r="DA258">
        <v>1510793397</v>
      </c>
      <c r="DB258">
        <v>828.648032258065</v>
      </c>
      <c r="DC258">
        <v>836.890193548387</v>
      </c>
      <c r="DD258">
        <v>25.3256387096774</v>
      </c>
      <c r="DE258">
        <v>24.4400870967742</v>
      </c>
      <c r="DF258">
        <v>819.618322580645</v>
      </c>
      <c r="DG258">
        <v>24.7860419354839</v>
      </c>
      <c r="DH258">
        <v>500.095774193548</v>
      </c>
      <c r="DI258">
        <v>90.7784903225806</v>
      </c>
      <c r="DJ258">
        <v>0.0999908838709677</v>
      </c>
      <c r="DK258">
        <v>26.8355419354839</v>
      </c>
      <c r="DL258">
        <v>27.4894290322581</v>
      </c>
      <c r="DM258">
        <v>999.9</v>
      </c>
      <c r="DN258">
        <v>0</v>
      </c>
      <c r="DO258">
        <v>0</v>
      </c>
      <c r="DP258">
        <v>10001.5538709677</v>
      </c>
      <c r="DQ258">
        <v>0</v>
      </c>
      <c r="DR258">
        <v>7.34246677419355</v>
      </c>
      <c r="DS258">
        <v>-8.24219290322581</v>
      </c>
      <c r="DT258">
        <v>850.179322580645</v>
      </c>
      <c r="DU258">
        <v>857.856258064516</v>
      </c>
      <c r="DV258">
        <v>0.885551161290323</v>
      </c>
      <c r="DW258">
        <v>836.890193548387</v>
      </c>
      <c r="DX258">
        <v>24.4400870967742</v>
      </c>
      <c r="DY258">
        <v>2.29902322580645</v>
      </c>
      <c r="DZ258">
        <v>2.21863451612903</v>
      </c>
      <c r="EA258">
        <v>19.6695580645161</v>
      </c>
      <c r="EB258">
        <v>19.0974903225806</v>
      </c>
      <c r="EC258">
        <v>2000.0035483871</v>
      </c>
      <c r="ED258">
        <v>0.979997516129032</v>
      </c>
      <c r="EE258">
        <v>0.0200025322580645</v>
      </c>
      <c r="EF258">
        <v>0</v>
      </c>
      <c r="EG258">
        <v>2.17506451612903</v>
      </c>
      <c r="EH258">
        <v>0</v>
      </c>
      <c r="EI258">
        <v>4105.28419354839</v>
      </c>
      <c r="EJ258">
        <v>17300.1709677419</v>
      </c>
      <c r="EK258">
        <v>39.437</v>
      </c>
      <c r="EL258">
        <v>39.812</v>
      </c>
      <c r="EM258">
        <v>39.183</v>
      </c>
      <c r="EN258">
        <v>38.375</v>
      </c>
      <c r="EO258">
        <v>38.75</v>
      </c>
      <c r="EP258">
        <v>1960.00161290323</v>
      </c>
      <c r="EQ258">
        <v>40.001935483871</v>
      </c>
      <c r="ER258">
        <v>0</v>
      </c>
      <c r="ES258">
        <v>1678817008.4</v>
      </c>
      <c r="ET258">
        <v>0</v>
      </c>
      <c r="EU258">
        <v>2.183548</v>
      </c>
      <c r="EV258">
        <v>-0.181107694978863</v>
      </c>
      <c r="EW258">
        <v>0.289230755582968</v>
      </c>
      <c r="EX258">
        <v>4105.3012</v>
      </c>
      <c r="EY258">
        <v>15</v>
      </c>
      <c r="EZ258">
        <v>0</v>
      </c>
      <c r="FA258" t="s">
        <v>409</v>
      </c>
      <c r="FB258">
        <v>1510781724.6</v>
      </c>
      <c r="FC258">
        <v>1510781718.6</v>
      </c>
      <c r="FD258">
        <v>0</v>
      </c>
      <c r="FE258">
        <v>0.193</v>
      </c>
      <c r="FF258">
        <v>0.167</v>
      </c>
      <c r="FG258">
        <v>6.707</v>
      </c>
      <c r="FH258">
        <v>0.869</v>
      </c>
      <c r="FI258">
        <v>420</v>
      </c>
      <c r="FJ258">
        <v>32</v>
      </c>
      <c r="FK258">
        <v>0.3</v>
      </c>
      <c r="FL258">
        <v>0.13</v>
      </c>
      <c r="FM258">
        <v>0.897839097560976</v>
      </c>
      <c r="FN258">
        <v>-0.221628794425087</v>
      </c>
      <c r="FO258">
        <v>0.0292272484538932</v>
      </c>
      <c r="FP258">
        <v>1</v>
      </c>
      <c r="FQ258">
        <v>1</v>
      </c>
      <c r="FR258">
        <v>1</v>
      </c>
      <c r="FS258" t="s">
        <v>410</v>
      </c>
      <c r="FT258">
        <v>2.97329</v>
      </c>
      <c r="FU258">
        <v>2.75373</v>
      </c>
      <c r="FV258">
        <v>0.147643</v>
      </c>
      <c r="FW258">
        <v>0.149692</v>
      </c>
      <c r="FX258">
        <v>0.107505</v>
      </c>
      <c r="FY258">
        <v>0.106043</v>
      </c>
      <c r="FZ258">
        <v>33191.1</v>
      </c>
      <c r="GA258">
        <v>36098.7</v>
      </c>
      <c r="GB258">
        <v>35287.1</v>
      </c>
      <c r="GC258">
        <v>38500.9</v>
      </c>
      <c r="GD258">
        <v>44605.7</v>
      </c>
      <c r="GE258">
        <v>49686.6</v>
      </c>
      <c r="GF258">
        <v>55106.1</v>
      </c>
      <c r="GG258">
        <v>61725.9</v>
      </c>
      <c r="GH258">
        <v>1.98755</v>
      </c>
      <c r="GI258">
        <v>1.8285</v>
      </c>
      <c r="GJ258">
        <v>0.0952557</v>
      </c>
      <c r="GK258">
        <v>0</v>
      </c>
      <c r="GL258">
        <v>25.9319</v>
      </c>
      <c r="GM258">
        <v>999.9</v>
      </c>
      <c r="GN258">
        <v>52.814</v>
      </c>
      <c r="GO258">
        <v>32.871</v>
      </c>
      <c r="GP258">
        <v>29.1811</v>
      </c>
      <c r="GQ258">
        <v>55.0558</v>
      </c>
      <c r="GR258">
        <v>49.1546</v>
      </c>
      <c r="GS258">
        <v>1</v>
      </c>
      <c r="GT258">
        <v>-0.0372129</v>
      </c>
      <c r="GU258">
        <v>0.789044</v>
      </c>
      <c r="GV258">
        <v>20.1134</v>
      </c>
      <c r="GW258">
        <v>5.19752</v>
      </c>
      <c r="GX258">
        <v>12.004</v>
      </c>
      <c r="GY258">
        <v>4.97555</v>
      </c>
      <c r="GZ258">
        <v>3.29335</v>
      </c>
      <c r="HA258">
        <v>9999</v>
      </c>
      <c r="HB258">
        <v>9999</v>
      </c>
      <c r="HC258">
        <v>9999</v>
      </c>
      <c r="HD258">
        <v>999.9</v>
      </c>
      <c r="HE258">
        <v>1.86328</v>
      </c>
      <c r="HF258">
        <v>1.86822</v>
      </c>
      <c r="HG258">
        <v>1.86798</v>
      </c>
      <c r="HH258">
        <v>1.86906</v>
      </c>
      <c r="HI258">
        <v>1.86991</v>
      </c>
      <c r="HJ258">
        <v>1.86599</v>
      </c>
      <c r="HK258">
        <v>1.86704</v>
      </c>
      <c r="HL258">
        <v>1.8684</v>
      </c>
      <c r="HM258">
        <v>5</v>
      </c>
      <c r="HN258">
        <v>0</v>
      </c>
      <c r="HO258">
        <v>0</v>
      </c>
      <c r="HP258">
        <v>0</v>
      </c>
      <c r="HQ258" t="s">
        <v>411</v>
      </c>
      <c r="HR258" t="s">
        <v>412</v>
      </c>
      <c r="HS258" t="s">
        <v>413</v>
      </c>
      <c r="HT258" t="s">
        <v>413</v>
      </c>
      <c r="HU258" t="s">
        <v>413</v>
      </c>
      <c r="HV258" t="s">
        <v>413</v>
      </c>
      <c r="HW258">
        <v>0</v>
      </c>
      <c r="HX258">
        <v>100</v>
      </c>
      <c r="HY258">
        <v>100</v>
      </c>
      <c r="HZ258">
        <v>9.029</v>
      </c>
      <c r="IA258">
        <v>0.5413</v>
      </c>
      <c r="IB258">
        <v>4.00718980108695</v>
      </c>
      <c r="IC258">
        <v>0.0057595372652325</v>
      </c>
      <c r="ID258">
        <v>9.86007892650461e-07</v>
      </c>
      <c r="IE258">
        <v>-6.54605500343952e-10</v>
      </c>
      <c r="IF258">
        <v>-0.00447537401453317</v>
      </c>
      <c r="IG258">
        <v>-0.0225030831772305</v>
      </c>
      <c r="IH258">
        <v>0.00251729176796863</v>
      </c>
      <c r="II258">
        <v>-2.92013266862578e-05</v>
      </c>
      <c r="IJ258">
        <v>-3</v>
      </c>
      <c r="IK258">
        <v>1614</v>
      </c>
      <c r="IL258">
        <v>1</v>
      </c>
      <c r="IM258">
        <v>27</v>
      </c>
      <c r="IN258">
        <v>194.7</v>
      </c>
      <c r="IO258">
        <v>194.8</v>
      </c>
      <c r="IP258">
        <v>1.80298</v>
      </c>
      <c r="IQ258">
        <v>2.63062</v>
      </c>
      <c r="IR258">
        <v>1.54785</v>
      </c>
      <c r="IS258">
        <v>2.30103</v>
      </c>
      <c r="IT258">
        <v>1.34644</v>
      </c>
      <c r="IU258">
        <v>2.44873</v>
      </c>
      <c r="IV258">
        <v>37.7228</v>
      </c>
      <c r="IW258">
        <v>24.1926</v>
      </c>
      <c r="IX258">
        <v>18</v>
      </c>
      <c r="IY258">
        <v>502.362</v>
      </c>
      <c r="IZ258">
        <v>401.357</v>
      </c>
      <c r="JA258">
        <v>24.011</v>
      </c>
      <c r="JB258">
        <v>26.7359</v>
      </c>
      <c r="JC258">
        <v>30.0005</v>
      </c>
      <c r="JD258">
        <v>26.6644</v>
      </c>
      <c r="JE258">
        <v>26.6099</v>
      </c>
      <c r="JF258">
        <v>36.0173</v>
      </c>
      <c r="JG258">
        <v>24.6924</v>
      </c>
      <c r="JH258">
        <v>100</v>
      </c>
      <c r="JI258">
        <v>24.0216</v>
      </c>
      <c r="JJ258">
        <v>830.135</v>
      </c>
      <c r="JK258">
        <v>24.4028</v>
      </c>
      <c r="JL258">
        <v>102.262</v>
      </c>
      <c r="JM258">
        <v>102.762</v>
      </c>
    </row>
    <row r="259" spans="1:273">
      <c r="A259">
        <v>243</v>
      </c>
      <c r="B259">
        <v>1510793410</v>
      </c>
      <c r="C259">
        <v>4689.40000009537</v>
      </c>
      <c r="D259" t="s">
        <v>899</v>
      </c>
      <c r="E259" t="s">
        <v>900</v>
      </c>
      <c r="F259">
        <v>5</v>
      </c>
      <c r="G259" t="s">
        <v>898</v>
      </c>
      <c r="H259" t="s">
        <v>406</v>
      </c>
      <c r="I259">
        <v>1510793402.15517</v>
      </c>
      <c r="J259">
        <f>(K259)/1000</f>
        <v>0</v>
      </c>
      <c r="K259">
        <f>IF(CZ259, AN259, AH259)</f>
        <v>0</v>
      </c>
      <c r="L259">
        <f>IF(CZ259, AI259, AG259)</f>
        <v>0</v>
      </c>
      <c r="M259">
        <f>DB259 - IF(AU259&gt;1, L259*CV259*100.0/(AW259*DP259), 0)</f>
        <v>0</v>
      </c>
      <c r="N259">
        <f>((T259-J259/2)*M259-L259)/(T259+J259/2)</f>
        <v>0</v>
      </c>
      <c r="O259">
        <f>N259*(DI259+DJ259)/1000.0</f>
        <v>0</v>
      </c>
      <c r="P259">
        <f>(DB259 - IF(AU259&gt;1, L259*CV259*100.0/(AW259*DP259), 0))*(DI259+DJ259)/1000.0</f>
        <v>0</v>
      </c>
      <c r="Q259">
        <f>2.0/((1/S259-1/R259)+SIGN(S259)*SQRT((1/S259-1/R259)*(1/S259-1/R259) + 4*CW259/((CW259+1)*(CW259+1))*(2*1/S259*1/R259-1/R259*1/R259)))</f>
        <v>0</v>
      </c>
      <c r="R259">
        <f>IF(LEFT(CX259,1)&lt;&gt;"0",IF(LEFT(CX259,1)="1",3.0,CY259),$D$5+$E$5*(DP259*DI259/($K$5*1000))+$F$5*(DP259*DI259/($K$5*1000))*MAX(MIN(CV259,$J$5),$I$5)*MAX(MIN(CV259,$J$5),$I$5)+$G$5*MAX(MIN(CV259,$J$5),$I$5)*(DP259*DI259/($K$5*1000))+$H$5*(DP259*DI259/($K$5*1000))*(DP259*DI259/($K$5*1000)))</f>
        <v>0</v>
      </c>
      <c r="S259">
        <f>J259*(1000-(1000*0.61365*exp(17.502*W259/(240.97+W259))/(DI259+DJ259)+DD259)/2)/(1000*0.61365*exp(17.502*W259/(240.97+W259))/(DI259+DJ259)-DD259)</f>
        <v>0</v>
      </c>
      <c r="T259">
        <f>1/((CW259+1)/(Q259/1.6)+1/(R259/1.37)) + CW259/((CW259+1)/(Q259/1.6) + CW259/(R259/1.37))</f>
        <v>0</v>
      </c>
      <c r="U259">
        <f>(CR259*CU259)</f>
        <v>0</v>
      </c>
      <c r="V259">
        <f>(DK259+(U259+2*0.95*5.67E-8*(((DK259+$B$7)+273)^4-(DK259+273)^4)-44100*J259)/(1.84*29.3*R259+8*0.95*5.67E-8*(DK259+273)^3))</f>
        <v>0</v>
      </c>
      <c r="W259">
        <f>($C$7*DL259+$D$7*DM259+$E$7*V259)</f>
        <v>0</v>
      </c>
      <c r="X259">
        <f>0.61365*exp(17.502*W259/(240.97+W259))</f>
        <v>0</v>
      </c>
      <c r="Y259">
        <f>(Z259/AA259*100)</f>
        <v>0</v>
      </c>
      <c r="Z259">
        <f>DD259*(DI259+DJ259)/1000</f>
        <v>0</v>
      </c>
      <c r="AA259">
        <f>0.61365*exp(17.502*DK259/(240.97+DK259))</f>
        <v>0</v>
      </c>
      <c r="AB259">
        <f>(X259-DD259*(DI259+DJ259)/1000)</f>
        <v>0</v>
      </c>
      <c r="AC259">
        <f>(-J259*44100)</f>
        <v>0</v>
      </c>
      <c r="AD259">
        <f>2*29.3*R259*0.92*(DK259-W259)</f>
        <v>0</v>
      </c>
      <c r="AE259">
        <f>2*0.95*5.67E-8*(((DK259+$B$7)+273)^4-(W259+273)^4)</f>
        <v>0</v>
      </c>
      <c r="AF259">
        <f>U259+AE259+AC259+AD259</f>
        <v>0</v>
      </c>
      <c r="AG259">
        <f>DH259*AU259*(DC259-DB259*(1000-AU259*DE259)/(1000-AU259*DD259))/(100*CV259)</f>
        <v>0</v>
      </c>
      <c r="AH259">
        <f>1000*DH259*AU259*(DD259-DE259)/(100*CV259*(1000-AU259*DD259))</f>
        <v>0</v>
      </c>
      <c r="AI259">
        <f>(AJ259 - AK259 - DI259*1E3/(8.314*(DK259+273.15)) * AM259/DH259 * AL259) * DH259/(100*CV259) * (1000 - DE259)/1000</f>
        <v>0</v>
      </c>
      <c r="AJ259">
        <v>857.859137749224</v>
      </c>
      <c r="AK259">
        <v>850.1112</v>
      </c>
      <c r="AL259">
        <v>-0.0313450401030088</v>
      </c>
      <c r="AM259">
        <v>64.2689805173575</v>
      </c>
      <c r="AN259">
        <f>(AP259 - AO259 + DI259*1E3/(8.314*(DK259+273.15)) * AR259/DH259 * AQ259) * DH259/(100*CV259) * 1000/(1000 - AP259)</f>
        <v>0</v>
      </c>
      <c r="AO259">
        <v>24.4679332102038</v>
      </c>
      <c r="AP259">
        <v>25.3724757575757</v>
      </c>
      <c r="AQ259">
        <v>0.000606113844612762</v>
      </c>
      <c r="AR259">
        <v>116.423155096258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MAX(0,($B$13+$C$13*DP259)/(1+$D$13*DP259)*DI259/(DK259+273)*$E$13)</f>
        <v>0</v>
      </c>
      <c r="AX259" t="s">
        <v>407</v>
      </c>
      <c r="AY259" t="s">
        <v>407</v>
      </c>
      <c r="AZ259">
        <v>0</v>
      </c>
      <c r="BA259">
        <v>0</v>
      </c>
      <c r="BB259">
        <f>1-AZ259/BA259</f>
        <v>0</v>
      </c>
      <c r="BC259">
        <v>0</v>
      </c>
      <c r="BD259" t="s">
        <v>407</v>
      </c>
      <c r="BE259" t="s">
        <v>407</v>
      </c>
      <c r="BF259">
        <v>0</v>
      </c>
      <c r="BG259">
        <v>0</v>
      </c>
      <c r="BH259">
        <f>1-BF259/BG259</f>
        <v>0</v>
      </c>
      <c r="BI259">
        <v>0.5</v>
      </c>
      <c r="BJ259">
        <f>CS259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407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f>$B$11*DQ259+$C$11*DR259+$F$11*EC259*(1-EF259)</f>
        <v>0</v>
      </c>
      <c r="CS259">
        <f>CR259*CT259</f>
        <v>0</v>
      </c>
      <c r="CT259">
        <f>($B$11*$D$9+$C$11*$D$9+$F$11*((EP259+EH259)/MAX(EP259+EH259+EQ259, 0.1)*$I$9+EQ259/MAX(EP259+EH259+EQ259, 0.1)*$J$9))/($B$11+$C$11+$F$11)</f>
        <v>0</v>
      </c>
      <c r="CU259">
        <f>($B$11*$K$9+$C$11*$K$9+$F$11*((EP259+EH259)/MAX(EP259+EH259+EQ259, 0.1)*$P$9+EQ259/MAX(EP259+EH259+EQ259, 0.1)*$Q$9))/($B$11+$C$11+$F$11)</f>
        <v>0</v>
      </c>
      <c r="CV259">
        <v>2.7</v>
      </c>
      <c r="CW259">
        <v>0.5</v>
      </c>
      <c r="CX259" t="s">
        <v>408</v>
      </c>
      <c r="CY259">
        <v>2</v>
      </c>
      <c r="CZ259" t="b">
        <v>1</v>
      </c>
      <c r="DA259">
        <v>1510793402.15517</v>
      </c>
      <c r="DB259">
        <v>828.641862068965</v>
      </c>
      <c r="DC259">
        <v>836.757965517241</v>
      </c>
      <c r="DD259">
        <v>25.3471310344828</v>
      </c>
      <c r="DE259">
        <v>24.4647034482759</v>
      </c>
      <c r="DF259">
        <v>819.612137931034</v>
      </c>
      <c r="DG259">
        <v>24.8065413793103</v>
      </c>
      <c r="DH259">
        <v>500.090172413793</v>
      </c>
      <c r="DI259">
        <v>90.7786793103448</v>
      </c>
      <c r="DJ259">
        <v>0.100048603448276</v>
      </c>
      <c r="DK259">
        <v>26.8326931034483</v>
      </c>
      <c r="DL259">
        <v>27.4838034482759</v>
      </c>
      <c r="DM259">
        <v>999.9</v>
      </c>
      <c r="DN259">
        <v>0</v>
      </c>
      <c r="DO259">
        <v>0</v>
      </c>
      <c r="DP259">
        <v>9990.11448275862</v>
      </c>
      <c r="DQ259">
        <v>0</v>
      </c>
      <c r="DR259">
        <v>7.70703413793103</v>
      </c>
      <c r="DS259">
        <v>-8.11612448275862</v>
      </c>
      <c r="DT259">
        <v>850.191724137931</v>
      </c>
      <c r="DU259">
        <v>857.742310344828</v>
      </c>
      <c r="DV259">
        <v>0.882431103448276</v>
      </c>
      <c r="DW259">
        <v>836.757965517241</v>
      </c>
      <c r="DX259">
        <v>24.4647034482759</v>
      </c>
      <c r="DY259">
        <v>2.30097862068966</v>
      </c>
      <c r="DZ259">
        <v>2.22087344827586</v>
      </c>
      <c r="EA259">
        <v>19.6832551724138</v>
      </c>
      <c r="EB259">
        <v>19.113675862069</v>
      </c>
      <c r="EC259">
        <v>2000.03068965517</v>
      </c>
      <c r="ED259">
        <v>0.979997068965517</v>
      </c>
      <c r="EE259">
        <v>0.0200029862068965</v>
      </c>
      <c r="EF259">
        <v>0</v>
      </c>
      <c r="EG259">
        <v>2.18062413793103</v>
      </c>
      <c r="EH259">
        <v>0</v>
      </c>
      <c r="EI259">
        <v>4105.36724137931</v>
      </c>
      <c r="EJ259">
        <v>17300.4</v>
      </c>
      <c r="EK259">
        <v>39.437</v>
      </c>
      <c r="EL259">
        <v>39.7991724137931</v>
      </c>
      <c r="EM259">
        <v>39.1720344827586</v>
      </c>
      <c r="EN259">
        <v>38.375</v>
      </c>
      <c r="EO259">
        <v>38.75</v>
      </c>
      <c r="EP259">
        <v>1960.0275862069</v>
      </c>
      <c r="EQ259">
        <v>40.0031034482759</v>
      </c>
      <c r="ER259">
        <v>0</v>
      </c>
      <c r="ES259">
        <v>1678817013.2</v>
      </c>
      <c r="ET259">
        <v>0</v>
      </c>
      <c r="EU259">
        <v>2.185888</v>
      </c>
      <c r="EV259">
        <v>0.0277615379125623</v>
      </c>
      <c r="EW259">
        <v>-0.100769257850942</v>
      </c>
      <c r="EX259">
        <v>4105.3256</v>
      </c>
      <c r="EY259">
        <v>15</v>
      </c>
      <c r="EZ259">
        <v>0</v>
      </c>
      <c r="FA259" t="s">
        <v>409</v>
      </c>
      <c r="FB259">
        <v>1510781724.6</v>
      </c>
      <c r="FC259">
        <v>1510781718.6</v>
      </c>
      <c r="FD259">
        <v>0</v>
      </c>
      <c r="FE259">
        <v>0.193</v>
      </c>
      <c r="FF259">
        <v>0.167</v>
      </c>
      <c r="FG259">
        <v>6.707</v>
      </c>
      <c r="FH259">
        <v>0.869</v>
      </c>
      <c r="FI259">
        <v>420</v>
      </c>
      <c r="FJ259">
        <v>32</v>
      </c>
      <c r="FK259">
        <v>0.3</v>
      </c>
      <c r="FL259">
        <v>0.13</v>
      </c>
      <c r="FM259">
        <v>0.890173097560976</v>
      </c>
      <c r="FN259">
        <v>-0.0714987177700358</v>
      </c>
      <c r="FO259">
        <v>0.0228336080199778</v>
      </c>
      <c r="FP259">
        <v>1</v>
      </c>
      <c r="FQ259">
        <v>1</v>
      </c>
      <c r="FR259">
        <v>1</v>
      </c>
      <c r="FS259" t="s">
        <v>410</v>
      </c>
      <c r="FT259">
        <v>2.97324</v>
      </c>
      <c r="FU259">
        <v>2.75376</v>
      </c>
      <c r="FV259">
        <v>0.14761</v>
      </c>
      <c r="FW259">
        <v>0.149336</v>
      </c>
      <c r="FX259">
        <v>0.107541</v>
      </c>
      <c r="FY259">
        <v>0.106039</v>
      </c>
      <c r="FZ259">
        <v>33191.7</v>
      </c>
      <c r="GA259">
        <v>36113.2</v>
      </c>
      <c r="GB259">
        <v>35286.4</v>
      </c>
      <c r="GC259">
        <v>38500.2</v>
      </c>
      <c r="GD259">
        <v>44602.9</v>
      </c>
      <c r="GE259">
        <v>49686.2</v>
      </c>
      <c r="GF259">
        <v>55105</v>
      </c>
      <c r="GG259">
        <v>61725.2</v>
      </c>
      <c r="GH259">
        <v>1.9878</v>
      </c>
      <c r="GI259">
        <v>1.82855</v>
      </c>
      <c r="GJ259">
        <v>0.0945106</v>
      </c>
      <c r="GK259">
        <v>0</v>
      </c>
      <c r="GL259">
        <v>25.9341</v>
      </c>
      <c r="GM259">
        <v>999.9</v>
      </c>
      <c r="GN259">
        <v>52.814</v>
      </c>
      <c r="GO259">
        <v>32.861</v>
      </c>
      <c r="GP259">
        <v>29.165</v>
      </c>
      <c r="GQ259">
        <v>55.1258</v>
      </c>
      <c r="GR259">
        <v>49.371</v>
      </c>
      <c r="GS259">
        <v>1</v>
      </c>
      <c r="GT259">
        <v>-0.0369334</v>
      </c>
      <c r="GU259">
        <v>0.757397</v>
      </c>
      <c r="GV259">
        <v>20.1133</v>
      </c>
      <c r="GW259">
        <v>5.19707</v>
      </c>
      <c r="GX259">
        <v>12.004</v>
      </c>
      <c r="GY259">
        <v>4.9756</v>
      </c>
      <c r="GZ259">
        <v>3.29325</v>
      </c>
      <c r="HA259">
        <v>9999</v>
      </c>
      <c r="HB259">
        <v>9999</v>
      </c>
      <c r="HC259">
        <v>9999</v>
      </c>
      <c r="HD259">
        <v>999.9</v>
      </c>
      <c r="HE259">
        <v>1.8633</v>
      </c>
      <c r="HF259">
        <v>1.86819</v>
      </c>
      <c r="HG259">
        <v>1.86798</v>
      </c>
      <c r="HH259">
        <v>1.86906</v>
      </c>
      <c r="HI259">
        <v>1.86993</v>
      </c>
      <c r="HJ259">
        <v>1.86599</v>
      </c>
      <c r="HK259">
        <v>1.86704</v>
      </c>
      <c r="HL259">
        <v>1.86841</v>
      </c>
      <c r="HM259">
        <v>5</v>
      </c>
      <c r="HN259">
        <v>0</v>
      </c>
      <c r="HO259">
        <v>0</v>
      </c>
      <c r="HP259">
        <v>0</v>
      </c>
      <c r="HQ259" t="s">
        <v>411</v>
      </c>
      <c r="HR259" t="s">
        <v>412</v>
      </c>
      <c r="HS259" t="s">
        <v>413</v>
      </c>
      <c r="HT259" t="s">
        <v>413</v>
      </c>
      <c r="HU259" t="s">
        <v>413</v>
      </c>
      <c r="HV259" t="s">
        <v>413</v>
      </c>
      <c r="HW259">
        <v>0</v>
      </c>
      <c r="HX259">
        <v>100</v>
      </c>
      <c r="HY259">
        <v>100</v>
      </c>
      <c r="HZ259">
        <v>9.029</v>
      </c>
      <c r="IA259">
        <v>0.5419</v>
      </c>
      <c r="IB259">
        <v>4.00718980108695</v>
      </c>
      <c r="IC259">
        <v>0.0057595372652325</v>
      </c>
      <c r="ID259">
        <v>9.86007892650461e-07</v>
      </c>
      <c r="IE259">
        <v>-6.54605500343952e-10</v>
      </c>
      <c r="IF259">
        <v>-0.00447537401453317</v>
      </c>
      <c r="IG259">
        <v>-0.0225030831772305</v>
      </c>
      <c r="IH259">
        <v>0.00251729176796863</v>
      </c>
      <c r="II259">
        <v>-2.92013266862578e-05</v>
      </c>
      <c r="IJ259">
        <v>-3</v>
      </c>
      <c r="IK259">
        <v>1614</v>
      </c>
      <c r="IL259">
        <v>1</v>
      </c>
      <c r="IM259">
        <v>27</v>
      </c>
      <c r="IN259">
        <v>194.8</v>
      </c>
      <c r="IO259">
        <v>194.9</v>
      </c>
      <c r="IP259">
        <v>1.77612</v>
      </c>
      <c r="IQ259">
        <v>2.62573</v>
      </c>
      <c r="IR259">
        <v>1.54785</v>
      </c>
      <c r="IS259">
        <v>2.30103</v>
      </c>
      <c r="IT259">
        <v>1.34644</v>
      </c>
      <c r="IU259">
        <v>2.44141</v>
      </c>
      <c r="IV259">
        <v>37.7228</v>
      </c>
      <c r="IW259">
        <v>24.1838</v>
      </c>
      <c r="IX259">
        <v>18</v>
      </c>
      <c r="IY259">
        <v>502.56</v>
      </c>
      <c r="IZ259">
        <v>401.412</v>
      </c>
      <c r="JA259">
        <v>24.0212</v>
      </c>
      <c r="JB259">
        <v>26.7415</v>
      </c>
      <c r="JC259">
        <v>30.0004</v>
      </c>
      <c r="JD259">
        <v>26.6681</v>
      </c>
      <c r="JE259">
        <v>26.6138</v>
      </c>
      <c r="JF259">
        <v>35.5225</v>
      </c>
      <c r="JG259">
        <v>24.6924</v>
      </c>
      <c r="JH259">
        <v>100</v>
      </c>
      <c r="JI259">
        <v>24.0314</v>
      </c>
      <c r="JJ259">
        <v>816.687</v>
      </c>
      <c r="JK259">
        <v>24.3789</v>
      </c>
      <c r="JL259">
        <v>102.26</v>
      </c>
      <c r="JM259">
        <v>102.76</v>
      </c>
    </row>
    <row r="260" spans="1:273">
      <c r="A260">
        <v>244</v>
      </c>
      <c r="B260">
        <v>1510793415</v>
      </c>
      <c r="C260">
        <v>4694.40000009537</v>
      </c>
      <c r="D260" t="s">
        <v>901</v>
      </c>
      <c r="E260" t="s">
        <v>902</v>
      </c>
      <c r="F260">
        <v>5</v>
      </c>
      <c r="G260" t="s">
        <v>898</v>
      </c>
      <c r="H260" t="s">
        <v>406</v>
      </c>
      <c r="I260">
        <v>1510793407.23214</v>
      </c>
      <c r="J260">
        <f>(K260)/1000</f>
        <v>0</v>
      </c>
      <c r="K260">
        <f>IF(CZ260, AN260, AH260)</f>
        <v>0</v>
      </c>
      <c r="L260">
        <f>IF(CZ260, AI260, AG260)</f>
        <v>0</v>
      </c>
      <c r="M260">
        <f>DB260 - IF(AU260&gt;1, L260*CV260*100.0/(AW260*DP260), 0)</f>
        <v>0</v>
      </c>
      <c r="N260">
        <f>((T260-J260/2)*M260-L260)/(T260+J260/2)</f>
        <v>0</v>
      </c>
      <c r="O260">
        <f>N260*(DI260+DJ260)/1000.0</f>
        <v>0</v>
      </c>
      <c r="P260">
        <f>(DB260 - IF(AU260&gt;1, L260*CV260*100.0/(AW260*DP260), 0))*(DI260+DJ260)/1000.0</f>
        <v>0</v>
      </c>
      <c r="Q260">
        <f>2.0/((1/S260-1/R260)+SIGN(S260)*SQRT((1/S260-1/R260)*(1/S260-1/R260) + 4*CW260/((CW260+1)*(CW260+1))*(2*1/S260*1/R260-1/R260*1/R260)))</f>
        <v>0</v>
      </c>
      <c r="R260">
        <f>IF(LEFT(CX260,1)&lt;&gt;"0",IF(LEFT(CX260,1)="1",3.0,CY260),$D$5+$E$5*(DP260*DI260/($K$5*1000))+$F$5*(DP260*DI260/($K$5*1000))*MAX(MIN(CV260,$J$5),$I$5)*MAX(MIN(CV260,$J$5),$I$5)+$G$5*MAX(MIN(CV260,$J$5),$I$5)*(DP260*DI260/($K$5*1000))+$H$5*(DP260*DI260/($K$5*1000))*(DP260*DI260/($K$5*1000)))</f>
        <v>0</v>
      </c>
      <c r="S260">
        <f>J260*(1000-(1000*0.61365*exp(17.502*W260/(240.97+W260))/(DI260+DJ260)+DD260)/2)/(1000*0.61365*exp(17.502*W260/(240.97+W260))/(DI260+DJ260)-DD260)</f>
        <v>0</v>
      </c>
      <c r="T260">
        <f>1/((CW260+1)/(Q260/1.6)+1/(R260/1.37)) + CW260/((CW260+1)/(Q260/1.6) + CW260/(R260/1.37))</f>
        <v>0</v>
      </c>
      <c r="U260">
        <f>(CR260*CU260)</f>
        <v>0</v>
      </c>
      <c r="V260">
        <f>(DK260+(U260+2*0.95*5.67E-8*(((DK260+$B$7)+273)^4-(DK260+273)^4)-44100*J260)/(1.84*29.3*R260+8*0.95*5.67E-8*(DK260+273)^3))</f>
        <v>0</v>
      </c>
      <c r="W260">
        <f>($C$7*DL260+$D$7*DM260+$E$7*V260)</f>
        <v>0</v>
      </c>
      <c r="X260">
        <f>0.61365*exp(17.502*W260/(240.97+W260))</f>
        <v>0</v>
      </c>
      <c r="Y260">
        <f>(Z260/AA260*100)</f>
        <v>0</v>
      </c>
      <c r="Z260">
        <f>DD260*(DI260+DJ260)/1000</f>
        <v>0</v>
      </c>
      <c r="AA260">
        <f>0.61365*exp(17.502*DK260/(240.97+DK260))</f>
        <v>0</v>
      </c>
      <c r="AB260">
        <f>(X260-DD260*(DI260+DJ260)/1000)</f>
        <v>0</v>
      </c>
      <c r="AC260">
        <f>(-J260*44100)</f>
        <v>0</v>
      </c>
      <c r="AD260">
        <f>2*29.3*R260*0.92*(DK260-W260)</f>
        <v>0</v>
      </c>
      <c r="AE260">
        <f>2*0.95*5.67E-8*(((DK260+$B$7)+273)^4-(W260+273)^4)</f>
        <v>0</v>
      </c>
      <c r="AF260">
        <f>U260+AE260+AC260+AD260</f>
        <v>0</v>
      </c>
      <c r="AG260">
        <f>DH260*AU260*(DC260-DB260*(1000-AU260*DE260)/(1000-AU260*DD260))/(100*CV260)</f>
        <v>0</v>
      </c>
      <c r="AH260">
        <f>1000*DH260*AU260*(DD260-DE260)/(100*CV260*(1000-AU260*DD260))</f>
        <v>0</v>
      </c>
      <c r="AI260">
        <f>(AJ260 - AK260 - DI260*1E3/(8.314*(DK260+273.15)) * AM260/DH260 * AL260) * DH260/(100*CV260) * (1000 - DE260)/1000</f>
        <v>0</v>
      </c>
      <c r="AJ260">
        <v>848.739501369062</v>
      </c>
      <c r="AK260">
        <v>846.042957575758</v>
      </c>
      <c r="AL260">
        <v>-1.06846352533674</v>
      </c>
      <c r="AM260">
        <v>64.2689805173575</v>
      </c>
      <c r="AN260">
        <f>(AP260 - AO260 + DI260*1E3/(8.314*(DK260+273.15)) * AR260/DH260 * AQ260) * DH260/(100*CV260) * 1000/(1000 - AP260)</f>
        <v>0</v>
      </c>
      <c r="AO260">
        <v>24.4709616200581</v>
      </c>
      <c r="AP260">
        <v>25.3845242424242</v>
      </c>
      <c r="AQ260">
        <v>0.000219291964438389</v>
      </c>
      <c r="AR260">
        <v>116.423155096258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MAX(0,($B$13+$C$13*DP260)/(1+$D$13*DP260)*DI260/(DK260+273)*$E$13)</f>
        <v>0</v>
      </c>
      <c r="AX260" t="s">
        <v>407</v>
      </c>
      <c r="AY260" t="s">
        <v>407</v>
      </c>
      <c r="AZ260">
        <v>0</v>
      </c>
      <c r="BA260">
        <v>0</v>
      </c>
      <c r="BB260">
        <f>1-AZ260/BA260</f>
        <v>0</v>
      </c>
      <c r="BC260">
        <v>0</v>
      </c>
      <c r="BD260" t="s">
        <v>407</v>
      </c>
      <c r="BE260" t="s">
        <v>407</v>
      </c>
      <c r="BF260">
        <v>0</v>
      </c>
      <c r="BG260">
        <v>0</v>
      </c>
      <c r="BH260">
        <f>1-BF260/BG260</f>
        <v>0</v>
      </c>
      <c r="BI260">
        <v>0.5</v>
      </c>
      <c r="BJ260">
        <f>CS260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407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f>$B$11*DQ260+$C$11*DR260+$F$11*EC260*(1-EF260)</f>
        <v>0</v>
      </c>
      <c r="CS260">
        <f>CR260*CT260</f>
        <v>0</v>
      </c>
      <c r="CT260">
        <f>($B$11*$D$9+$C$11*$D$9+$F$11*((EP260+EH260)/MAX(EP260+EH260+EQ260, 0.1)*$I$9+EQ260/MAX(EP260+EH260+EQ260, 0.1)*$J$9))/($B$11+$C$11+$F$11)</f>
        <v>0</v>
      </c>
      <c r="CU260">
        <f>($B$11*$K$9+$C$11*$K$9+$F$11*((EP260+EH260)/MAX(EP260+EH260+EQ260, 0.1)*$P$9+EQ260/MAX(EP260+EH260+EQ260, 0.1)*$Q$9))/($B$11+$C$11+$F$11)</f>
        <v>0</v>
      </c>
      <c r="CV260">
        <v>2.7</v>
      </c>
      <c r="CW260">
        <v>0.5</v>
      </c>
      <c r="CX260" t="s">
        <v>408</v>
      </c>
      <c r="CY260">
        <v>2</v>
      </c>
      <c r="CZ260" t="b">
        <v>1</v>
      </c>
      <c r="DA260">
        <v>1510793407.23214</v>
      </c>
      <c r="DB260">
        <v>828.048178571429</v>
      </c>
      <c r="DC260">
        <v>833.631285714286</v>
      </c>
      <c r="DD260">
        <v>25.3653785714286</v>
      </c>
      <c r="DE260">
        <v>24.4679035714286</v>
      </c>
      <c r="DF260">
        <v>819.021964285714</v>
      </c>
      <c r="DG260">
        <v>24.8239357142857</v>
      </c>
      <c r="DH260">
        <v>500.075928571429</v>
      </c>
      <c r="DI260">
        <v>90.7783107142857</v>
      </c>
      <c r="DJ260">
        <v>0.0999206178571429</v>
      </c>
      <c r="DK260">
        <v>26.8309785714286</v>
      </c>
      <c r="DL260">
        <v>27.48255</v>
      </c>
      <c r="DM260">
        <v>999.9</v>
      </c>
      <c r="DN260">
        <v>0</v>
      </c>
      <c r="DO260">
        <v>0</v>
      </c>
      <c r="DP260">
        <v>10002.6167857143</v>
      </c>
      <c r="DQ260">
        <v>0</v>
      </c>
      <c r="DR260">
        <v>8.16974571428572</v>
      </c>
      <c r="DS260">
        <v>-5.58325692857143</v>
      </c>
      <c r="DT260">
        <v>849.598464285714</v>
      </c>
      <c r="DU260">
        <v>854.540071428571</v>
      </c>
      <c r="DV260">
        <v>0.897474642857143</v>
      </c>
      <c r="DW260">
        <v>833.631285714286</v>
      </c>
      <c r="DX260">
        <v>24.4679035714286</v>
      </c>
      <c r="DY260">
        <v>2.30262464285714</v>
      </c>
      <c r="DZ260">
        <v>2.221155</v>
      </c>
      <c r="EA260">
        <v>19.694775</v>
      </c>
      <c r="EB260">
        <v>19.1157071428571</v>
      </c>
      <c r="EC260">
        <v>1999.99178571429</v>
      </c>
      <c r="ED260">
        <v>0.97999775</v>
      </c>
      <c r="EE260">
        <v>0.0200022821428571</v>
      </c>
      <c r="EF260">
        <v>0</v>
      </c>
      <c r="EG260">
        <v>2.16751428571429</v>
      </c>
      <c r="EH260">
        <v>0</v>
      </c>
      <c r="EI260">
        <v>4105.34392857143</v>
      </c>
      <c r="EJ260">
        <v>17300.0642857143</v>
      </c>
      <c r="EK260">
        <v>39.437</v>
      </c>
      <c r="EL260">
        <v>39.7787857142857</v>
      </c>
      <c r="EM260">
        <v>39.1515714285714</v>
      </c>
      <c r="EN260">
        <v>38.36825</v>
      </c>
      <c r="EO260">
        <v>38.7365</v>
      </c>
      <c r="EP260">
        <v>1959.99035714286</v>
      </c>
      <c r="EQ260">
        <v>40.0007142857143</v>
      </c>
      <c r="ER260">
        <v>0</v>
      </c>
      <c r="ES260">
        <v>1678817018.6</v>
      </c>
      <c r="ET260">
        <v>0</v>
      </c>
      <c r="EU260">
        <v>2.18623076923077</v>
      </c>
      <c r="EV260">
        <v>-0.191234186914449</v>
      </c>
      <c r="EW260">
        <v>0.368205096944167</v>
      </c>
      <c r="EX260">
        <v>4105.34961538462</v>
      </c>
      <c r="EY260">
        <v>15</v>
      </c>
      <c r="EZ260">
        <v>0</v>
      </c>
      <c r="FA260" t="s">
        <v>409</v>
      </c>
      <c r="FB260">
        <v>1510781724.6</v>
      </c>
      <c r="FC260">
        <v>1510781718.6</v>
      </c>
      <c r="FD260">
        <v>0</v>
      </c>
      <c r="FE260">
        <v>0.193</v>
      </c>
      <c r="FF260">
        <v>0.167</v>
      </c>
      <c r="FG260">
        <v>6.707</v>
      </c>
      <c r="FH260">
        <v>0.869</v>
      </c>
      <c r="FI260">
        <v>420</v>
      </c>
      <c r="FJ260">
        <v>32</v>
      </c>
      <c r="FK260">
        <v>0.3</v>
      </c>
      <c r="FL260">
        <v>0.13</v>
      </c>
      <c r="FM260">
        <v>0.889071365853659</v>
      </c>
      <c r="FN260">
        <v>0.173966111498258</v>
      </c>
      <c r="FO260">
        <v>0.0173070701579302</v>
      </c>
      <c r="FP260">
        <v>1</v>
      </c>
      <c r="FQ260">
        <v>1</v>
      </c>
      <c r="FR260">
        <v>1</v>
      </c>
      <c r="FS260" t="s">
        <v>410</v>
      </c>
      <c r="FT260">
        <v>2.9734</v>
      </c>
      <c r="FU260">
        <v>2.75414</v>
      </c>
      <c r="FV260">
        <v>0.147055</v>
      </c>
      <c r="FW260">
        <v>0.147614</v>
      </c>
      <c r="FX260">
        <v>0.107571</v>
      </c>
      <c r="FY260">
        <v>0.106043</v>
      </c>
      <c r="FZ260">
        <v>33213.3</v>
      </c>
      <c r="GA260">
        <v>36186.3</v>
      </c>
      <c r="GB260">
        <v>35286.4</v>
      </c>
      <c r="GC260">
        <v>38500.2</v>
      </c>
      <c r="GD260">
        <v>44601.4</v>
      </c>
      <c r="GE260">
        <v>49685.8</v>
      </c>
      <c r="GF260">
        <v>55105</v>
      </c>
      <c r="GG260">
        <v>61725</v>
      </c>
      <c r="GH260">
        <v>1.98762</v>
      </c>
      <c r="GI260">
        <v>1.82822</v>
      </c>
      <c r="GJ260">
        <v>0.0946969</v>
      </c>
      <c r="GK260">
        <v>0</v>
      </c>
      <c r="GL260">
        <v>25.9341</v>
      </c>
      <c r="GM260">
        <v>999.9</v>
      </c>
      <c r="GN260">
        <v>52.814</v>
      </c>
      <c r="GO260">
        <v>32.861</v>
      </c>
      <c r="GP260">
        <v>29.1651</v>
      </c>
      <c r="GQ260">
        <v>54.4757</v>
      </c>
      <c r="GR260">
        <v>49.1226</v>
      </c>
      <c r="GS260">
        <v>1</v>
      </c>
      <c r="GT260">
        <v>-0.0366133</v>
      </c>
      <c r="GU260">
        <v>0.744523</v>
      </c>
      <c r="GV260">
        <v>20.1134</v>
      </c>
      <c r="GW260">
        <v>5.19737</v>
      </c>
      <c r="GX260">
        <v>12.004</v>
      </c>
      <c r="GY260">
        <v>4.97545</v>
      </c>
      <c r="GZ260">
        <v>3.29318</v>
      </c>
      <c r="HA260">
        <v>9999</v>
      </c>
      <c r="HB260">
        <v>9999</v>
      </c>
      <c r="HC260">
        <v>9999</v>
      </c>
      <c r="HD260">
        <v>999.9</v>
      </c>
      <c r="HE260">
        <v>1.86327</v>
      </c>
      <c r="HF260">
        <v>1.8682</v>
      </c>
      <c r="HG260">
        <v>1.86798</v>
      </c>
      <c r="HH260">
        <v>1.86905</v>
      </c>
      <c r="HI260">
        <v>1.86992</v>
      </c>
      <c r="HJ260">
        <v>1.866</v>
      </c>
      <c r="HK260">
        <v>1.86705</v>
      </c>
      <c r="HL260">
        <v>1.86838</v>
      </c>
      <c r="HM260">
        <v>5</v>
      </c>
      <c r="HN260">
        <v>0</v>
      </c>
      <c r="HO260">
        <v>0</v>
      </c>
      <c r="HP260">
        <v>0</v>
      </c>
      <c r="HQ260" t="s">
        <v>411</v>
      </c>
      <c r="HR260" t="s">
        <v>412</v>
      </c>
      <c r="HS260" t="s">
        <v>413</v>
      </c>
      <c r="HT260" t="s">
        <v>413</v>
      </c>
      <c r="HU260" t="s">
        <v>413</v>
      </c>
      <c r="HV260" t="s">
        <v>413</v>
      </c>
      <c r="HW260">
        <v>0</v>
      </c>
      <c r="HX260">
        <v>100</v>
      </c>
      <c r="HY260">
        <v>100</v>
      </c>
      <c r="HZ260">
        <v>9</v>
      </c>
      <c r="IA260">
        <v>0.5424</v>
      </c>
      <c r="IB260">
        <v>4.00718980108695</v>
      </c>
      <c r="IC260">
        <v>0.0057595372652325</v>
      </c>
      <c r="ID260">
        <v>9.86007892650461e-07</v>
      </c>
      <c r="IE260">
        <v>-6.54605500343952e-10</v>
      </c>
      <c r="IF260">
        <v>-0.00447537401453317</v>
      </c>
      <c r="IG260">
        <v>-0.0225030831772305</v>
      </c>
      <c r="IH260">
        <v>0.00251729176796863</v>
      </c>
      <c r="II260">
        <v>-2.92013266862578e-05</v>
      </c>
      <c r="IJ260">
        <v>-3</v>
      </c>
      <c r="IK260">
        <v>1614</v>
      </c>
      <c r="IL260">
        <v>1</v>
      </c>
      <c r="IM260">
        <v>27</v>
      </c>
      <c r="IN260">
        <v>194.8</v>
      </c>
      <c r="IO260">
        <v>194.9</v>
      </c>
      <c r="IP260">
        <v>1.74927</v>
      </c>
      <c r="IQ260">
        <v>2.62573</v>
      </c>
      <c r="IR260">
        <v>1.54785</v>
      </c>
      <c r="IS260">
        <v>2.30103</v>
      </c>
      <c r="IT260">
        <v>1.34644</v>
      </c>
      <c r="IU260">
        <v>2.3999</v>
      </c>
      <c r="IV260">
        <v>37.6987</v>
      </c>
      <c r="IW260">
        <v>24.1838</v>
      </c>
      <c r="IX260">
        <v>18</v>
      </c>
      <c r="IY260">
        <v>502.486</v>
      </c>
      <c r="IZ260">
        <v>401.257</v>
      </c>
      <c r="JA260">
        <v>24.0335</v>
      </c>
      <c r="JB260">
        <v>26.746</v>
      </c>
      <c r="JC260">
        <v>30.0004</v>
      </c>
      <c r="JD260">
        <v>26.6726</v>
      </c>
      <c r="JE260">
        <v>26.6173</v>
      </c>
      <c r="JF260">
        <v>34.9098</v>
      </c>
      <c r="JG260">
        <v>24.9721</v>
      </c>
      <c r="JH260">
        <v>100</v>
      </c>
      <c r="JI260">
        <v>24.0462</v>
      </c>
      <c r="JJ260">
        <v>796.569</v>
      </c>
      <c r="JK260">
        <v>24.3572</v>
      </c>
      <c r="JL260">
        <v>102.26</v>
      </c>
      <c r="JM260">
        <v>102.76</v>
      </c>
    </row>
    <row r="261" spans="1:273">
      <c r="A261">
        <v>245</v>
      </c>
      <c r="B261">
        <v>1510793420</v>
      </c>
      <c r="C261">
        <v>4699.40000009537</v>
      </c>
      <c r="D261" t="s">
        <v>903</v>
      </c>
      <c r="E261" t="s">
        <v>904</v>
      </c>
      <c r="F261">
        <v>5</v>
      </c>
      <c r="G261" t="s">
        <v>898</v>
      </c>
      <c r="H261" t="s">
        <v>406</v>
      </c>
      <c r="I261">
        <v>1510793412.5</v>
      </c>
      <c r="J261">
        <f>(K261)/1000</f>
        <v>0</v>
      </c>
      <c r="K261">
        <f>IF(CZ261, AN261, AH261)</f>
        <v>0</v>
      </c>
      <c r="L261">
        <f>IF(CZ261, AI261, AG261)</f>
        <v>0</v>
      </c>
      <c r="M261">
        <f>DB261 - IF(AU261&gt;1, L261*CV261*100.0/(AW261*DP261), 0)</f>
        <v>0</v>
      </c>
      <c r="N261">
        <f>((T261-J261/2)*M261-L261)/(T261+J261/2)</f>
        <v>0</v>
      </c>
      <c r="O261">
        <f>N261*(DI261+DJ261)/1000.0</f>
        <v>0</v>
      </c>
      <c r="P261">
        <f>(DB261 - IF(AU261&gt;1, L261*CV261*100.0/(AW261*DP261), 0))*(DI261+DJ261)/1000.0</f>
        <v>0</v>
      </c>
      <c r="Q261">
        <f>2.0/((1/S261-1/R261)+SIGN(S261)*SQRT((1/S261-1/R261)*(1/S261-1/R261) + 4*CW261/((CW261+1)*(CW261+1))*(2*1/S261*1/R261-1/R261*1/R261)))</f>
        <v>0</v>
      </c>
      <c r="R261">
        <f>IF(LEFT(CX261,1)&lt;&gt;"0",IF(LEFT(CX261,1)="1",3.0,CY261),$D$5+$E$5*(DP261*DI261/($K$5*1000))+$F$5*(DP261*DI261/($K$5*1000))*MAX(MIN(CV261,$J$5),$I$5)*MAX(MIN(CV261,$J$5),$I$5)+$G$5*MAX(MIN(CV261,$J$5),$I$5)*(DP261*DI261/($K$5*1000))+$H$5*(DP261*DI261/($K$5*1000))*(DP261*DI261/($K$5*1000)))</f>
        <v>0</v>
      </c>
      <c r="S261">
        <f>J261*(1000-(1000*0.61365*exp(17.502*W261/(240.97+W261))/(DI261+DJ261)+DD261)/2)/(1000*0.61365*exp(17.502*W261/(240.97+W261))/(DI261+DJ261)-DD261)</f>
        <v>0</v>
      </c>
      <c r="T261">
        <f>1/((CW261+1)/(Q261/1.6)+1/(R261/1.37)) + CW261/((CW261+1)/(Q261/1.6) + CW261/(R261/1.37))</f>
        <v>0</v>
      </c>
      <c r="U261">
        <f>(CR261*CU261)</f>
        <v>0</v>
      </c>
      <c r="V261">
        <f>(DK261+(U261+2*0.95*5.67E-8*(((DK261+$B$7)+273)^4-(DK261+273)^4)-44100*J261)/(1.84*29.3*R261+8*0.95*5.67E-8*(DK261+273)^3))</f>
        <v>0</v>
      </c>
      <c r="W261">
        <f>($C$7*DL261+$D$7*DM261+$E$7*V261)</f>
        <v>0</v>
      </c>
      <c r="X261">
        <f>0.61365*exp(17.502*W261/(240.97+W261))</f>
        <v>0</v>
      </c>
      <c r="Y261">
        <f>(Z261/AA261*100)</f>
        <v>0</v>
      </c>
      <c r="Z261">
        <f>DD261*(DI261+DJ261)/1000</f>
        <v>0</v>
      </c>
      <c r="AA261">
        <f>0.61365*exp(17.502*DK261/(240.97+DK261))</f>
        <v>0</v>
      </c>
      <c r="AB261">
        <f>(X261-DD261*(DI261+DJ261)/1000)</f>
        <v>0</v>
      </c>
      <c r="AC261">
        <f>(-J261*44100)</f>
        <v>0</v>
      </c>
      <c r="AD261">
        <f>2*29.3*R261*0.92*(DK261-W261)</f>
        <v>0</v>
      </c>
      <c r="AE261">
        <f>2*0.95*5.67E-8*(((DK261+$B$7)+273)^4-(W261+273)^4)</f>
        <v>0</v>
      </c>
      <c r="AF261">
        <f>U261+AE261+AC261+AD261</f>
        <v>0</v>
      </c>
      <c r="AG261">
        <f>DH261*AU261*(DC261-DB261*(1000-AU261*DE261)/(1000-AU261*DD261))/(100*CV261)</f>
        <v>0</v>
      </c>
      <c r="AH261">
        <f>1000*DH261*AU261*(DD261-DE261)/(100*CV261*(1000-AU261*DD261))</f>
        <v>0</v>
      </c>
      <c r="AI261">
        <f>(AJ261 - AK261 - DI261*1E3/(8.314*(DK261+273.15)) * AM261/DH261 * AL261) * DH261/(100*CV261) * (1000 - DE261)/1000</f>
        <v>0</v>
      </c>
      <c r="AJ261">
        <v>832.185367348456</v>
      </c>
      <c r="AK261">
        <v>835.292848484848</v>
      </c>
      <c r="AL261">
        <v>-2.31989745171901</v>
      </c>
      <c r="AM261">
        <v>64.2689805173575</v>
      </c>
      <c r="AN261">
        <f>(AP261 - AO261 + DI261*1E3/(8.314*(DK261+273.15)) * AR261/DH261 * AQ261) * DH261/(100*CV261) * 1000/(1000 - AP261)</f>
        <v>0</v>
      </c>
      <c r="AO261">
        <v>24.4482253845453</v>
      </c>
      <c r="AP261">
        <v>25.3904745454545</v>
      </c>
      <c r="AQ261">
        <v>3.20593661364941e-05</v>
      </c>
      <c r="AR261">
        <v>116.423155096258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MAX(0,($B$13+$C$13*DP261)/(1+$D$13*DP261)*DI261/(DK261+273)*$E$13)</f>
        <v>0</v>
      </c>
      <c r="AX261" t="s">
        <v>407</v>
      </c>
      <c r="AY261" t="s">
        <v>407</v>
      </c>
      <c r="AZ261">
        <v>0</v>
      </c>
      <c r="BA261">
        <v>0</v>
      </c>
      <c r="BB261">
        <f>1-AZ261/BA261</f>
        <v>0</v>
      </c>
      <c r="BC261">
        <v>0</v>
      </c>
      <c r="BD261" t="s">
        <v>407</v>
      </c>
      <c r="BE261" t="s">
        <v>407</v>
      </c>
      <c r="BF261">
        <v>0</v>
      </c>
      <c r="BG261">
        <v>0</v>
      </c>
      <c r="BH261">
        <f>1-BF261/BG261</f>
        <v>0</v>
      </c>
      <c r="BI261">
        <v>0.5</v>
      </c>
      <c r="BJ261">
        <f>CS261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407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f>$B$11*DQ261+$C$11*DR261+$F$11*EC261*(1-EF261)</f>
        <v>0</v>
      </c>
      <c r="CS261">
        <f>CR261*CT261</f>
        <v>0</v>
      </c>
      <c r="CT261">
        <f>($B$11*$D$9+$C$11*$D$9+$F$11*((EP261+EH261)/MAX(EP261+EH261+EQ261, 0.1)*$I$9+EQ261/MAX(EP261+EH261+EQ261, 0.1)*$J$9))/($B$11+$C$11+$F$11)</f>
        <v>0</v>
      </c>
      <c r="CU261">
        <f>($B$11*$K$9+$C$11*$K$9+$F$11*((EP261+EH261)/MAX(EP261+EH261+EQ261, 0.1)*$P$9+EQ261/MAX(EP261+EH261+EQ261, 0.1)*$Q$9))/($B$11+$C$11+$F$11)</f>
        <v>0</v>
      </c>
      <c r="CV261">
        <v>2.7</v>
      </c>
      <c r="CW261">
        <v>0.5</v>
      </c>
      <c r="CX261" t="s">
        <v>408</v>
      </c>
      <c r="CY261">
        <v>2</v>
      </c>
      <c r="CZ261" t="b">
        <v>1</v>
      </c>
      <c r="DA261">
        <v>1510793412.5</v>
      </c>
      <c r="DB261">
        <v>824.695814814815</v>
      </c>
      <c r="DC261">
        <v>824.931592592593</v>
      </c>
      <c r="DD261">
        <v>25.3786333333333</v>
      </c>
      <c r="DE261">
        <v>24.4644777777778</v>
      </c>
      <c r="DF261">
        <v>815.689814814815</v>
      </c>
      <c r="DG261">
        <v>24.8365777777778</v>
      </c>
      <c r="DH261">
        <v>500.072814814815</v>
      </c>
      <c r="DI261">
        <v>90.7774148148148</v>
      </c>
      <c r="DJ261">
        <v>0.100010166666667</v>
      </c>
      <c r="DK261">
        <v>26.8307592592593</v>
      </c>
      <c r="DL261">
        <v>27.4827481481482</v>
      </c>
      <c r="DM261">
        <v>999.9</v>
      </c>
      <c r="DN261">
        <v>0</v>
      </c>
      <c r="DO261">
        <v>0</v>
      </c>
      <c r="DP261">
        <v>10002.0855555556</v>
      </c>
      <c r="DQ261">
        <v>0</v>
      </c>
      <c r="DR261">
        <v>8.70054518518519</v>
      </c>
      <c r="DS261">
        <v>-0.235919777777778</v>
      </c>
      <c r="DT261">
        <v>846.170296296296</v>
      </c>
      <c r="DU261">
        <v>845.619333333333</v>
      </c>
      <c r="DV261">
        <v>0.914155518518519</v>
      </c>
      <c r="DW261">
        <v>824.931592592593</v>
      </c>
      <c r="DX261">
        <v>24.4644777777778</v>
      </c>
      <c r="DY261">
        <v>2.30380592592593</v>
      </c>
      <c r="DZ261">
        <v>2.22082296296296</v>
      </c>
      <c r="EA261">
        <v>19.703037037037</v>
      </c>
      <c r="EB261">
        <v>19.1133074074074</v>
      </c>
      <c r="EC261">
        <v>1999.9862962963</v>
      </c>
      <c r="ED261">
        <v>0.980000592592593</v>
      </c>
      <c r="EE261">
        <v>0.0199995481481481</v>
      </c>
      <c r="EF261">
        <v>0</v>
      </c>
      <c r="EG261">
        <v>2.14301481481481</v>
      </c>
      <c r="EH261">
        <v>0</v>
      </c>
      <c r="EI261">
        <v>4105.05074074074</v>
      </c>
      <c r="EJ261">
        <v>17300.0296296296</v>
      </c>
      <c r="EK261">
        <v>39.4163333333333</v>
      </c>
      <c r="EL261">
        <v>39.7591851851852</v>
      </c>
      <c r="EM261">
        <v>39.1341851851852</v>
      </c>
      <c r="EN261">
        <v>38.361</v>
      </c>
      <c r="EO261">
        <v>38.715</v>
      </c>
      <c r="EP261">
        <v>1959.99074074074</v>
      </c>
      <c r="EQ261">
        <v>39.9948148148148</v>
      </c>
      <c r="ER261">
        <v>0</v>
      </c>
      <c r="ES261">
        <v>1678817023.4</v>
      </c>
      <c r="ET261">
        <v>0</v>
      </c>
      <c r="EU261">
        <v>2.18160769230769</v>
      </c>
      <c r="EV261">
        <v>-0.208307684752282</v>
      </c>
      <c r="EW261">
        <v>-4.09948720546057</v>
      </c>
      <c r="EX261">
        <v>4105.07423076923</v>
      </c>
      <c r="EY261">
        <v>15</v>
      </c>
      <c r="EZ261">
        <v>0</v>
      </c>
      <c r="FA261" t="s">
        <v>409</v>
      </c>
      <c r="FB261">
        <v>1510781724.6</v>
      </c>
      <c r="FC261">
        <v>1510781718.6</v>
      </c>
      <c r="FD261">
        <v>0</v>
      </c>
      <c r="FE261">
        <v>0.193</v>
      </c>
      <c r="FF261">
        <v>0.167</v>
      </c>
      <c r="FG261">
        <v>6.707</v>
      </c>
      <c r="FH261">
        <v>0.869</v>
      </c>
      <c r="FI261">
        <v>420</v>
      </c>
      <c r="FJ261">
        <v>32</v>
      </c>
      <c r="FK261">
        <v>0.3</v>
      </c>
      <c r="FL261">
        <v>0.13</v>
      </c>
      <c r="FM261">
        <v>0.901901341463415</v>
      </c>
      <c r="FN261">
        <v>0.178704125435541</v>
      </c>
      <c r="FO261">
        <v>0.0179020909592335</v>
      </c>
      <c r="FP261">
        <v>1</v>
      </c>
      <c r="FQ261">
        <v>1</v>
      </c>
      <c r="FR261">
        <v>1</v>
      </c>
      <c r="FS261" t="s">
        <v>410</v>
      </c>
      <c r="FT261">
        <v>2.97352</v>
      </c>
      <c r="FU261">
        <v>2.75382</v>
      </c>
      <c r="FV261">
        <v>0.145745</v>
      </c>
      <c r="FW261">
        <v>0.145631</v>
      </c>
      <c r="FX261">
        <v>0.107582</v>
      </c>
      <c r="FY261">
        <v>0.105969</v>
      </c>
      <c r="FZ261">
        <v>33263.7</v>
      </c>
      <c r="GA261">
        <v>36269.9</v>
      </c>
      <c r="GB261">
        <v>35285.8</v>
      </c>
      <c r="GC261">
        <v>38499.7</v>
      </c>
      <c r="GD261">
        <v>44600.3</v>
      </c>
      <c r="GE261">
        <v>49689.1</v>
      </c>
      <c r="GF261">
        <v>55104.3</v>
      </c>
      <c r="GG261">
        <v>61724.1</v>
      </c>
      <c r="GH261">
        <v>1.98783</v>
      </c>
      <c r="GI261">
        <v>1.82817</v>
      </c>
      <c r="GJ261">
        <v>0.0950135</v>
      </c>
      <c r="GK261">
        <v>0</v>
      </c>
      <c r="GL261">
        <v>25.9363</v>
      </c>
      <c r="GM261">
        <v>999.9</v>
      </c>
      <c r="GN261">
        <v>52.814</v>
      </c>
      <c r="GO261">
        <v>32.861</v>
      </c>
      <c r="GP261">
        <v>29.1656</v>
      </c>
      <c r="GQ261">
        <v>55.0258</v>
      </c>
      <c r="GR261">
        <v>48.9984</v>
      </c>
      <c r="GS261">
        <v>1</v>
      </c>
      <c r="GT261">
        <v>-0.036283</v>
      </c>
      <c r="GU261">
        <v>0.732884</v>
      </c>
      <c r="GV261">
        <v>20.1135</v>
      </c>
      <c r="GW261">
        <v>5.19722</v>
      </c>
      <c r="GX261">
        <v>12.004</v>
      </c>
      <c r="GY261">
        <v>4.9753</v>
      </c>
      <c r="GZ261">
        <v>3.29313</v>
      </c>
      <c r="HA261">
        <v>9999</v>
      </c>
      <c r="HB261">
        <v>9999</v>
      </c>
      <c r="HC261">
        <v>9999</v>
      </c>
      <c r="HD261">
        <v>999.9</v>
      </c>
      <c r="HE261">
        <v>1.86328</v>
      </c>
      <c r="HF261">
        <v>1.8682</v>
      </c>
      <c r="HG261">
        <v>1.86797</v>
      </c>
      <c r="HH261">
        <v>1.86906</v>
      </c>
      <c r="HI261">
        <v>1.8699</v>
      </c>
      <c r="HJ261">
        <v>1.86599</v>
      </c>
      <c r="HK261">
        <v>1.86705</v>
      </c>
      <c r="HL261">
        <v>1.86837</v>
      </c>
      <c r="HM261">
        <v>5</v>
      </c>
      <c r="HN261">
        <v>0</v>
      </c>
      <c r="HO261">
        <v>0</v>
      </c>
      <c r="HP261">
        <v>0</v>
      </c>
      <c r="HQ261" t="s">
        <v>411</v>
      </c>
      <c r="HR261" t="s">
        <v>412</v>
      </c>
      <c r="HS261" t="s">
        <v>413</v>
      </c>
      <c r="HT261" t="s">
        <v>413</v>
      </c>
      <c r="HU261" t="s">
        <v>413</v>
      </c>
      <c r="HV261" t="s">
        <v>413</v>
      </c>
      <c r="HW261">
        <v>0</v>
      </c>
      <c r="HX261">
        <v>100</v>
      </c>
      <c r="HY261">
        <v>100</v>
      </c>
      <c r="HZ261">
        <v>8.934</v>
      </c>
      <c r="IA261">
        <v>0.5425</v>
      </c>
      <c r="IB261">
        <v>4.00718980108695</v>
      </c>
      <c r="IC261">
        <v>0.0057595372652325</v>
      </c>
      <c r="ID261">
        <v>9.86007892650461e-07</v>
      </c>
      <c r="IE261">
        <v>-6.54605500343952e-10</v>
      </c>
      <c r="IF261">
        <v>-0.00447537401453317</v>
      </c>
      <c r="IG261">
        <v>-0.0225030831772305</v>
      </c>
      <c r="IH261">
        <v>0.00251729176796863</v>
      </c>
      <c r="II261">
        <v>-2.92013266862578e-05</v>
      </c>
      <c r="IJ261">
        <v>-3</v>
      </c>
      <c r="IK261">
        <v>1614</v>
      </c>
      <c r="IL261">
        <v>1</v>
      </c>
      <c r="IM261">
        <v>27</v>
      </c>
      <c r="IN261">
        <v>194.9</v>
      </c>
      <c r="IO261">
        <v>195</v>
      </c>
      <c r="IP261">
        <v>1.71753</v>
      </c>
      <c r="IQ261">
        <v>2.6355</v>
      </c>
      <c r="IR261">
        <v>1.54785</v>
      </c>
      <c r="IS261">
        <v>2.30103</v>
      </c>
      <c r="IT261">
        <v>1.34644</v>
      </c>
      <c r="IU261">
        <v>2.34619</v>
      </c>
      <c r="IV261">
        <v>37.6987</v>
      </c>
      <c r="IW261">
        <v>24.1838</v>
      </c>
      <c r="IX261">
        <v>18</v>
      </c>
      <c r="IY261">
        <v>502.652</v>
      </c>
      <c r="IZ261">
        <v>401.257</v>
      </c>
      <c r="JA261">
        <v>24.049</v>
      </c>
      <c r="JB261">
        <v>26.7517</v>
      </c>
      <c r="JC261">
        <v>30.0004</v>
      </c>
      <c r="JD261">
        <v>26.6762</v>
      </c>
      <c r="JE261">
        <v>26.6211</v>
      </c>
      <c r="JF261">
        <v>34.351</v>
      </c>
      <c r="JG261">
        <v>25.2573</v>
      </c>
      <c r="JH261">
        <v>100</v>
      </c>
      <c r="JI261">
        <v>24.0569</v>
      </c>
      <c r="JJ261">
        <v>783.151</v>
      </c>
      <c r="JK261">
        <v>24.3408</v>
      </c>
      <c r="JL261">
        <v>102.259</v>
      </c>
      <c r="JM261">
        <v>102.759</v>
      </c>
    </row>
    <row r="262" spans="1:273">
      <c r="A262">
        <v>246</v>
      </c>
      <c r="B262">
        <v>1510793425</v>
      </c>
      <c r="C262">
        <v>4704.40000009537</v>
      </c>
      <c r="D262" t="s">
        <v>905</v>
      </c>
      <c r="E262" t="s">
        <v>906</v>
      </c>
      <c r="F262">
        <v>5</v>
      </c>
      <c r="G262" t="s">
        <v>898</v>
      </c>
      <c r="H262" t="s">
        <v>406</v>
      </c>
      <c r="I262">
        <v>1510793417.21429</v>
      </c>
      <c r="J262">
        <f>(K262)/1000</f>
        <v>0</v>
      </c>
      <c r="K262">
        <f>IF(CZ262, AN262, AH262)</f>
        <v>0</v>
      </c>
      <c r="L262">
        <f>IF(CZ262, AI262, AG262)</f>
        <v>0</v>
      </c>
      <c r="M262">
        <f>DB262 - IF(AU262&gt;1, L262*CV262*100.0/(AW262*DP262), 0)</f>
        <v>0</v>
      </c>
      <c r="N262">
        <f>((T262-J262/2)*M262-L262)/(T262+J262/2)</f>
        <v>0</v>
      </c>
      <c r="O262">
        <f>N262*(DI262+DJ262)/1000.0</f>
        <v>0</v>
      </c>
      <c r="P262">
        <f>(DB262 - IF(AU262&gt;1, L262*CV262*100.0/(AW262*DP262), 0))*(DI262+DJ262)/1000.0</f>
        <v>0</v>
      </c>
      <c r="Q262">
        <f>2.0/((1/S262-1/R262)+SIGN(S262)*SQRT((1/S262-1/R262)*(1/S262-1/R262) + 4*CW262/((CW262+1)*(CW262+1))*(2*1/S262*1/R262-1/R262*1/R262)))</f>
        <v>0</v>
      </c>
      <c r="R262">
        <f>IF(LEFT(CX262,1)&lt;&gt;"0",IF(LEFT(CX262,1)="1",3.0,CY262),$D$5+$E$5*(DP262*DI262/($K$5*1000))+$F$5*(DP262*DI262/($K$5*1000))*MAX(MIN(CV262,$J$5),$I$5)*MAX(MIN(CV262,$J$5),$I$5)+$G$5*MAX(MIN(CV262,$J$5),$I$5)*(DP262*DI262/($K$5*1000))+$H$5*(DP262*DI262/($K$5*1000))*(DP262*DI262/($K$5*1000)))</f>
        <v>0</v>
      </c>
      <c r="S262">
        <f>J262*(1000-(1000*0.61365*exp(17.502*W262/(240.97+W262))/(DI262+DJ262)+DD262)/2)/(1000*0.61365*exp(17.502*W262/(240.97+W262))/(DI262+DJ262)-DD262)</f>
        <v>0</v>
      </c>
      <c r="T262">
        <f>1/((CW262+1)/(Q262/1.6)+1/(R262/1.37)) + CW262/((CW262+1)/(Q262/1.6) + CW262/(R262/1.37))</f>
        <v>0</v>
      </c>
      <c r="U262">
        <f>(CR262*CU262)</f>
        <v>0</v>
      </c>
      <c r="V262">
        <f>(DK262+(U262+2*0.95*5.67E-8*(((DK262+$B$7)+273)^4-(DK262+273)^4)-44100*J262)/(1.84*29.3*R262+8*0.95*5.67E-8*(DK262+273)^3))</f>
        <v>0</v>
      </c>
      <c r="W262">
        <f>($C$7*DL262+$D$7*DM262+$E$7*V262)</f>
        <v>0</v>
      </c>
      <c r="X262">
        <f>0.61365*exp(17.502*W262/(240.97+W262))</f>
        <v>0</v>
      </c>
      <c r="Y262">
        <f>(Z262/AA262*100)</f>
        <v>0</v>
      </c>
      <c r="Z262">
        <f>DD262*(DI262+DJ262)/1000</f>
        <v>0</v>
      </c>
      <c r="AA262">
        <f>0.61365*exp(17.502*DK262/(240.97+DK262))</f>
        <v>0</v>
      </c>
      <c r="AB262">
        <f>(X262-DD262*(DI262+DJ262)/1000)</f>
        <v>0</v>
      </c>
      <c r="AC262">
        <f>(-J262*44100)</f>
        <v>0</v>
      </c>
      <c r="AD262">
        <f>2*29.3*R262*0.92*(DK262-W262)</f>
        <v>0</v>
      </c>
      <c r="AE262">
        <f>2*0.95*5.67E-8*(((DK262+$B$7)+273)^4-(W262+273)^4)</f>
        <v>0</v>
      </c>
      <c r="AF262">
        <f>U262+AE262+AC262+AD262</f>
        <v>0</v>
      </c>
      <c r="AG262">
        <f>DH262*AU262*(DC262-DB262*(1000-AU262*DE262)/(1000-AU262*DD262))/(100*CV262)</f>
        <v>0</v>
      </c>
      <c r="AH262">
        <f>1000*DH262*AU262*(DD262-DE262)/(100*CV262*(1000-AU262*DD262))</f>
        <v>0</v>
      </c>
      <c r="AI262">
        <f>(AJ262 - AK262 - DI262*1E3/(8.314*(DK262+273.15)) * AM262/DH262 * AL262) * DH262/(100*CV262) * (1000 - DE262)/1000</f>
        <v>0</v>
      </c>
      <c r="AJ262">
        <v>815.180303913244</v>
      </c>
      <c r="AK262">
        <v>821.044103030303</v>
      </c>
      <c r="AL262">
        <v>-2.92131953036054</v>
      </c>
      <c r="AM262">
        <v>64.2689805173575</v>
      </c>
      <c r="AN262">
        <f>(AP262 - AO262 + DI262*1E3/(8.314*(DK262+273.15)) * AR262/DH262 * AQ262) * DH262/(100*CV262) * 1000/(1000 - AP262)</f>
        <v>0</v>
      </c>
      <c r="AO262">
        <v>24.4317416655924</v>
      </c>
      <c r="AP262">
        <v>25.3855612121212</v>
      </c>
      <c r="AQ262">
        <v>-4.86424230156259e-05</v>
      </c>
      <c r="AR262">
        <v>116.423155096258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MAX(0,($B$13+$C$13*DP262)/(1+$D$13*DP262)*DI262/(DK262+273)*$E$13)</f>
        <v>0</v>
      </c>
      <c r="AX262" t="s">
        <v>407</v>
      </c>
      <c r="AY262" t="s">
        <v>407</v>
      </c>
      <c r="AZ262">
        <v>0</v>
      </c>
      <c r="BA262">
        <v>0</v>
      </c>
      <c r="BB262">
        <f>1-AZ262/BA262</f>
        <v>0</v>
      </c>
      <c r="BC262">
        <v>0</v>
      </c>
      <c r="BD262" t="s">
        <v>407</v>
      </c>
      <c r="BE262" t="s">
        <v>407</v>
      </c>
      <c r="BF262">
        <v>0</v>
      </c>
      <c r="BG262">
        <v>0</v>
      </c>
      <c r="BH262">
        <f>1-BF262/BG262</f>
        <v>0</v>
      </c>
      <c r="BI262">
        <v>0.5</v>
      </c>
      <c r="BJ262">
        <f>CS262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407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f>$B$11*DQ262+$C$11*DR262+$F$11*EC262*(1-EF262)</f>
        <v>0</v>
      </c>
      <c r="CS262">
        <f>CR262*CT262</f>
        <v>0</v>
      </c>
      <c r="CT262">
        <f>($B$11*$D$9+$C$11*$D$9+$F$11*((EP262+EH262)/MAX(EP262+EH262+EQ262, 0.1)*$I$9+EQ262/MAX(EP262+EH262+EQ262, 0.1)*$J$9))/($B$11+$C$11+$F$11)</f>
        <v>0</v>
      </c>
      <c r="CU262">
        <f>($B$11*$K$9+$C$11*$K$9+$F$11*((EP262+EH262)/MAX(EP262+EH262+EQ262, 0.1)*$P$9+EQ262/MAX(EP262+EH262+EQ262, 0.1)*$Q$9))/($B$11+$C$11+$F$11)</f>
        <v>0</v>
      </c>
      <c r="CV262">
        <v>2.7</v>
      </c>
      <c r="CW262">
        <v>0.5</v>
      </c>
      <c r="CX262" t="s">
        <v>408</v>
      </c>
      <c r="CY262">
        <v>2</v>
      </c>
      <c r="CZ262" t="b">
        <v>1</v>
      </c>
      <c r="DA262">
        <v>1510793417.21429</v>
      </c>
      <c r="DB262">
        <v>817.535428571428</v>
      </c>
      <c r="DC262">
        <v>811.862035714286</v>
      </c>
      <c r="DD262">
        <v>25.3852071428571</v>
      </c>
      <c r="DE262">
        <v>24.455225</v>
      </c>
      <c r="DF262">
        <v>808.572607142857</v>
      </c>
      <c r="DG262">
        <v>24.8428535714286</v>
      </c>
      <c r="DH262">
        <v>500.068035714286</v>
      </c>
      <c r="DI262">
        <v>90.7770857142857</v>
      </c>
      <c r="DJ262">
        <v>0.0999651714285714</v>
      </c>
      <c r="DK262">
        <v>26.8321107142857</v>
      </c>
      <c r="DL262">
        <v>27.4879928571429</v>
      </c>
      <c r="DM262">
        <v>999.9</v>
      </c>
      <c r="DN262">
        <v>0</v>
      </c>
      <c r="DO262">
        <v>0</v>
      </c>
      <c r="DP262">
        <v>10002.08</v>
      </c>
      <c r="DQ262">
        <v>0</v>
      </c>
      <c r="DR262">
        <v>8.69868142857143</v>
      </c>
      <c r="DS262">
        <v>5.67328985714286</v>
      </c>
      <c r="DT262">
        <v>838.829142857143</v>
      </c>
      <c r="DU262">
        <v>832.214214285714</v>
      </c>
      <c r="DV262">
        <v>0.929990928571429</v>
      </c>
      <c r="DW262">
        <v>811.862035714286</v>
      </c>
      <c r="DX262">
        <v>24.455225</v>
      </c>
      <c r="DY262">
        <v>2.304395</v>
      </c>
      <c r="DZ262">
        <v>2.21997428571429</v>
      </c>
      <c r="EA262">
        <v>19.70715</v>
      </c>
      <c r="EB262">
        <v>19.1071821428571</v>
      </c>
      <c r="EC262">
        <v>1999.96892857143</v>
      </c>
      <c r="ED262">
        <v>0.980003964285714</v>
      </c>
      <c r="EE262">
        <v>0.0199962285714286</v>
      </c>
      <c r="EF262">
        <v>0</v>
      </c>
      <c r="EG262">
        <v>2.184</v>
      </c>
      <c r="EH262">
        <v>0</v>
      </c>
      <c r="EI262">
        <v>4104.28571428571</v>
      </c>
      <c r="EJ262">
        <v>17299.9</v>
      </c>
      <c r="EK262">
        <v>39.3971428571429</v>
      </c>
      <c r="EL262">
        <v>39.7522142857143</v>
      </c>
      <c r="EM262">
        <v>39.125</v>
      </c>
      <c r="EN262">
        <v>38.34125</v>
      </c>
      <c r="EO262">
        <v>38.696</v>
      </c>
      <c r="EP262">
        <v>1959.98035714286</v>
      </c>
      <c r="EQ262">
        <v>39.9878571428571</v>
      </c>
      <c r="ER262">
        <v>0</v>
      </c>
      <c r="ES262">
        <v>1678817028.2</v>
      </c>
      <c r="ET262">
        <v>0</v>
      </c>
      <c r="EU262">
        <v>2.21511923076923</v>
      </c>
      <c r="EV262">
        <v>-0.472851274847556</v>
      </c>
      <c r="EW262">
        <v>-13.6201709675832</v>
      </c>
      <c r="EX262">
        <v>4104.34884615385</v>
      </c>
      <c r="EY262">
        <v>15</v>
      </c>
      <c r="EZ262">
        <v>0</v>
      </c>
      <c r="FA262" t="s">
        <v>409</v>
      </c>
      <c r="FB262">
        <v>1510781724.6</v>
      </c>
      <c r="FC262">
        <v>1510781718.6</v>
      </c>
      <c r="FD262">
        <v>0</v>
      </c>
      <c r="FE262">
        <v>0.193</v>
      </c>
      <c r="FF262">
        <v>0.167</v>
      </c>
      <c r="FG262">
        <v>6.707</v>
      </c>
      <c r="FH262">
        <v>0.869</v>
      </c>
      <c r="FI262">
        <v>420</v>
      </c>
      <c r="FJ262">
        <v>32</v>
      </c>
      <c r="FK262">
        <v>0.3</v>
      </c>
      <c r="FL262">
        <v>0.13</v>
      </c>
      <c r="FM262">
        <v>0.917932536585366</v>
      </c>
      <c r="FN262">
        <v>0.196055477351915</v>
      </c>
      <c r="FO262">
        <v>0.0197092224693473</v>
      </c>
      <c r="FP262">
        <v>1</v>
      </c>
      <c r="FQ262">
        <v>1</v>
      </c>
      <c r="FR262">
        <v>1</v>
      </c>
      <c r="FS262" t="s">
        <v>410</v>
      </c>
      <c r="FT262">
        <v>2.97343</v>
      </c>
      <c r="FU262">
        <v>2.75385</v>
      </c>
      <c r="FV262">
        <v>0.144052</v>
      </c>
      <c r="FW262">
        <v>0.143669</v>
      </c>
      <c r="FX262">
        <v>0.107569</v>
      </c>
      <c r="FY262">
        <v>0.105884</v>
      </c>
      <c r="FZ262">
        <v>33329.3</v>
      </c>
      <c r="GA262">
        <v>36352.8</v>
      </c>
      <c r="GB262">
        <v>35285.6</v>
      </c>
      <c r="GC262">
        <v>38499.4</v>
      </c>
      <c r="GD262">
        <v>44600.5</v>
      </c>
      <c r="GE262">
        <v>49693.4</v>
      </c>
      <c r="GF262">
        <v>55103.8</v>
      </c>
      <c r="GG262">
        <v>61723.6</v>
      </c>
      <c r="GH262">
        <v>1.98752</v>
      </c>
      <c r="GI262">
        <v>1.82785</v>
      </c>
      <c r="GJ262">
        <v>0.0954792</v>
      </c>
      <c r="GK262">
        <v>0</v>
      </c>
      <c r="GL262">
        <v>25.9376</v>
      </c>
      <c r="GM262">
        <v>999.9</v>
      </c>
      <c r="GN262">
        <v>52.838</v>
      </c>
      <c r="GO262">
        <v>32.861</v>
      </c>
      <c r="GP262">
        <v>29.1769</v>
      </c>
      <c r="GQ262">
        <v>54.4658</v>
      </c>
      <c r="GR262">
        <v>49.0865</v>
      </c>
      <c r="GS262">
        <v>1</v>
      </c>
      <c r="GT262">
        <v>-0.0358003</v>
      </c>
      <c r="GU262">
        <v>0.747996</v>
      </c>
      <c r="GV262">
        <v>20.1134</v>
      </c>
      <c r="GW262">
        <v>5.19647</v>
      </c>
      <c r="GX262">
        <v>12.004</v>
      </c>
      <c r="GY262">
        <v>4.97535</v>
      </c>
      <c r="GZ262">
        <v>3.29325</v>
      </c>
      <c r="HA262">
        <v>9999</v>
      </c>
      <c r="HB262">
        <v>9999</v>
      </c>
      <c r="HC262">
        <v>9999</v>
      </c>
      <c r="HD262">
        <v>999.9</v>
      </c>
      <c r="HE262">
        <v>1.86333</v>
      </c>
      <c r="HF262">
        <v>1.86823</v>
      </c>
      <c r="HG262">
        <v>1.86798</v>
      </c>
      <c r="HH262">
        <v>1.86907</v>
      </c>
      <c r="HI262">
        <v>1.86992</v>
      </c>
      <c r="HJ262">
        <v>1.866</v>
      </c>
      <c r="HK262">
        <v>1.86704</v>
      </c>
      <c r="HL262">
        <v>1.8684</v>
      </c>
      <c r="HM262">
        <v>5</v>
      </c>
      <c r="HN262">
        <v>0</v>
      </c>
      <c r="HO262">
        <v>0</v>
      </c>
      <c r="HP262">
        <v>0</v>
      </c>
      <c r="HQ262" t="s">
        <v>411</v>
      </c>
      <c r="HR262" t="s">
        <v>412</v>
      </c>
      <c r="HS262" t="s">
        <v>413</v>
      </c>
      <c r="HT262" t="s">
        <v>413</v>
      </c>
      <c r="HU262" t="s">
        <v>413</v>
      </c>
      <c r="HV262" t="s">
        <v>413</v>
      </c>
      <c r="HW262">
        <v>0</v>
      </c>
      <c r="HX262">
        <v>100</v>
      </c>
      <c r="HY262">
        <v>100</v>
      </c>
      <c r="HZ262">
        <v>8.849</v>
      </c>
      <c r="IA262">
        <v>0.5424</v>
      </c>
      <c r="IB262">
        <v>4.00718980108695</v>
      </c>
      <c r="IC262">
        <v>0.0057595372652325</v>
      </c>
      <c r="ID262">
        <v>9.86007892650461e-07</v>
      </c>
      <c r="IE262">
        <v>-6.54605500343952e-10</v>
      </c>
      <c r="IF262">
        <v>-0.00447537401453317</v>
      </c>
      <c r="IG262">
        <v>-0.0225030831772305</v>
      </c>
      <c r="IH262">
        <v>0.00251729176796863</v>
      </c>
      <c r="II262">
        <v>-2.92013266862578e-05</v>
      </c>
      <c r="IJ262">
        <v>-3</v>
      </c>
      <c r="IK262">
        <v>1614</v>
      </c>
      <c r="IL262">
        <v>1</v>
      </c>
      <c r="IM262">
        <v>27</v>
      </c>
      <c r="IN262">
        <v>195</v>
      </c>
      <c r="IO262">
        <v>195.1</v>
      </c>
      <c r="IP262">
        <v>1.69189</v>
      </c>
      <c r="IQ262">
        <v>2.63184</v>
      </c>
      <c r="IR262">
        <v>1.54785</v>
      </c>
      <c r="IS262">
        <v>2.30103</v>
      </c>
      <c r="IT262">
        <v>1.34644</v>
      </c>
      <c r="IU262">
        <v>2.28882</v>
      </c>
      <c r="IV262">
        <v>37.7228</v>
      </c>
      <c r="IW262">
        <v>24.1838</v>
      </c>
      <c r="IX262">
        <v>18</v>
      </c>
      <c r="IY262">
        <v>502.494</v>
      </c>
      <c r="IZ262">
        <v>401.109</v>
      </c>
      <c r="JA262">
        <v>24.0605</v>
      </c>
      <c r="JB262">
        <v>26.7568</v>
      </c>
      <c r="JC262">
        <v>30.0005</v>
      </c>
      <c r="JD262">
        <v>26.6807</v>
      </c>
      <c r="JE262">
        <v>26.6255</v>
      </c>
      <c r="JF262">
        <v>33.8394</v>
      </c>
      <c r="JG262">
        <v>25.2573</v>
      </c>
      <c r="JH262">
        <v>100</v>
      </c>
      <c r="JI262">
        <v>24.0613</v>
      </c>
      <c r="JJ262">
        <v>769.725</v>
      </c>
      <c r="JK262">
        <v>24.3291</v>
      </c>
      <c r="JL262">
        <v>102.258</v>
      </c>
      <c r="JM262">
        <v>102.758</v>
      </c>
    </row>
    <row r="263" spans="1:273">
      <c r="A263">
        <v>247</v>
      </c>
      <c r="B263">
        <v>1510793430</v>
      </c>
      <c r="C263">
        <v>4709.40000009537</v>
      </c>
      <c r="D263" t="s">
        <v>907</v>
      </c>
      <c r="E263" t="s">
        <v>908</v>
      </c>
      <c r="F263">
        <v>5</v>
      </c>
      <c r="G263" t="s">
        <v>898</v>
      </c>
      <c r="H263" t="s">
        <v>406</v>
      </c>
      <c r="I263">
        <v>1510793422.5</v>
      </c>
      <c r="J263">
        <f>(K263)/1000</f>
        <v>0</v>
      </c>
      <c r="K263">
        <f>IF(CZ263, AN263, AH263)</f>
        <v>0</v>
      </c>
      <c r="L263">
        <f>IF(CZ263, AI263, AG263)</f>
        <v>0</v>
      </c>
      <c r="M263">
        <f>DB263 - IF(AU263&gt;1, L263*CV263*100.0/(AW263*DP263), 0)</f>
        <v>0</v>
      </c>
      <c r="N263">
        <f>((T263-J263/2)*M263-L263)/(T263+J263/2)</f>
        <v>0</v>
      </c>
      <c r="O263">
        <f>N263*(DI263+DJ263)/1000.0</f>
        <v>0</v>
      </c>
      <c r="P263">
        <f>(DB263 - IF(AU263&gt;1, L263*CV263*100.0/(AW263*DP263), 0))*(DI263+DJ263)/1000.0</f>
        <v>0</v>
      </c>
      <c r="Q263">
        <f>2.0/((1/S263-1/R263)+SIGN(S263)*SQRT((1/S263-1/R263)*(1/S263-1/R263) + 4*CW263/((CW263+1)*(CW263+1))*(2*1/S263*1/R263-1/R263*1/R263)))</f>
        <v>0</v>
      </c>
      <c r="R263">
        <f>IF(LEFT(CX263,1)&lt;&gt;"0",IF(LEFT(CX263,1)="1",3.0,CY263),$D$5+$E$5*(DP263*DI263/($K$5*1000))+$F$5*(DP263*DI263/($K$5*1000))*MAX(MIN(CV263,$J$5),$I$5)*MAX(MIN(CV263,$J$5),$I$5)+$G$5*MAX(MIN(CV263,$J$5),$I$5)*(DP263*DI263/($K$5*1000))+$H$5*(DP263*DI263/($K$5*1000))*(DP263*DI263/($K$5*1000)))</f>
        <v>0</v>
      </c>
      <c r="S263">
        <f>J263*(1000-(1000*0.61365*exp(17.502*W263/(240.97+W263))/(DI263+DJ263)+DD263)/2)/(1000*0.61365*exp(17.502*W263/(240.97+W263))/(DI263+DJ263)-DD263)</f>
        <v>0</v>
      </c>
      <c r="T263">
        <f>1/((CW263+1)/(Q263/1.6)+1/(R263/1.37)) + CW263/((CW263+1)/(Q263/1.6) + CW263/(R263/1.37))</f>
        <v>0</v>
      </c>
      <c r="U263">
        <f>(CR263*CU263)</f>
        <v>0</v>
      </c>
      <c r="V263">
        <f>(DK263+(U263+2*0.95*5.67E-8*(((DK263+$B$7)+273)^4-(DK263+273)^4)-44100*J263)/(1.84*29.3*R263+8*0.95*5.67E-8*(DK263+273)^3))</f>
        <v>0</v>
      </c>
      <c r="W263">
        <f>($C$7*DL263+$D$7*DM263+$E$7*V263)</f>
        <v>0</v>
      </c>
      <c r="X263">
        <f>0.61365*exp(17.502*W263/(240.97+W263))</f>
        <v>0</v>
      </c>
      <c r="Y263">
        <f>(Z263/AA263*100)</f>
        <v>0</v>
      </c>
      <c r="Z263">
        <f>DD263*(DI263+DJ263)/1000</f>
        <v>0</v>
      </c>
      <c r="AA263">
        <f>0.61365*exp(17.502*DK263/(240.97+DK263))</f>
        <v>0</v>
      </c>
      <c r="AB263">
        <f>(X263-DD263*(DI263+DJ263)/1000)</f>
        <v>0</v>
      </c>
      <c r="AC263">
        <f>(-J263*44100)</f>
        <v>0</v>
      </c>
      <c r="AD263">
        <f>2*29.3*R263*0.92*(DK263-W263)</f>
        <v>0</v>
      </c>
      <c r="AE263">
        <f>2*0.95*5.67E-8*(((DK263+$B$7)+273)^4-(W263+273)^4)</f>
        <v>0</v>
      </c>
      <c r="AF263">
        <f>U263+AE263+AC263+AD263</f>
        <v>0</v>
      </c>
      <c r="AG263">
        <f>DH263*AU263*(DC263-DB263*(1000-AU263*DE263)/(1000-AU263*DD263))/(100*CV263)</f>
        <v>0</v>
      </c>
      <c r="AH263">
        <f>1000*DH263*AU263*(DD263-DE263)/(100*CV263*(1000-AU263*DD263))</f>
        <v>0</v>
      </c>
      <c r="AI263">
        <f>(AJ263 - AK263 - DI263*1E3/(8.314*(DK263+273.15)) * AM263/DH263 * AL263) * DH263/(100*CV263) * (1000 - DE263)/1000</f>
        <v>0</v>
      </c>
      <c r="AJ263">
        <v>799.191674741465</v>
      </c>
      <c r="AK263">
        <v>805.628036363636</v>
      </c>
      <c r="AL263">
        <v>-3.10129512501432</v>
      </c>
      <c r="AM263">
        <v>64.2689805173575</v>
      </c>
      <c r="AN263">
        <f>(AP263 - AO263 + DI263*1E3/(8.314*(DK263+273.15)) * AR263/DH263 * AQ263) * DH263/(100*CV263) * 1000/(1000 - AP263)</f>
        <v>0</v>
      </c>
      <c r="AO263">
        <v>24.3806778363378</v>
      </c>
      <c r="AP263">
        <v>25.3706012121212</v>
      </c>
      <c r="AQ263">
        <v>-0.000281161939751971</v>
      </c>
      <c r="AR263">
        <v>116.423155096258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MAX(0,($B$13+$C$13*DP263)/(1+$D$13*DP263)*DI263/(DK263+273)*$E$13)</f>
        <v>0</v>
      </c>
      <c r="AX263" t="s">
        <v>407</v>
      </c>
      <c r="AY263" t="s">
        <v>407</v>
      </c>
      <c r="AZ263">
        <v>0</v>
      </c>
      <c r="BA263">
        <v>0</v>
      </c>
      <c r="BB263">
        <f>1-AZ263/BA263</f>
        <v>0</v>
      </c>
      <c r="BC263">
        <v>0</v>
      </c>
      <c r="BD263" t="s">
        <v>407</v>
      </c>
      <c r="BE263" t="s">
        <v>407</v>
      </c>
      <c r="BF263">
        <v>0</v>
      </c>
      <c r="BG263">
        <v>0</v>
      </c>
      <c r="BH263">
        <f>1-BF263/BG263</f>
        <v>0</v>
      </c>
      <c r="BI263">
        <v>0.5</v>
      </c>
      <c r="BJ263">
        <f>CS263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407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f>$B$11*DQ263+$C$11*DR263+$F$11*EC263*(1-EF263)</f>
        <v>0</v>
      </c>
      <c r="CS263">
        <f>CR263*CT263</f>
        <v>0</v>
      </c>
      <c r="CT263">
        <f>($B$11*$D$9+$C$11*$D$9+$F$11*((EP263+EH263)/MAX(EP263+EH263+EQ263, 0.1)*$I$9+EQ263/MAX(EP263+EH263+EQ263, 0.1)*$J$9))/($B$11+$C$11+$F$11)</f>
        <v>0</v>
      </c>
      <c r="CU263">
        <f>($B$11*$K$9+$C$11*$K$9+$F$11*((EP263+EH263)/MAX(EP263+EH263+EQ263, 0.1)*$P$9+EQ263/MAX(EP263+EH263+EQ263, 0.1)*$Q$9))/($B$11+$C$11+$F$11)</f>
        <v>0</v>
      </c>
      <c r="CV263">
        <v>2.7</v>
      </c>
      <c r="CW263">
        <v>0.5</v>
      </c>
      <c r="CX263" t="s">
        <v>408</v>
      </c>
      <c r="CY263">
        <v>2</v>
      </c>
      <c r="CZ263" t="b">
        <v>1</v>
      </c>
      <c r="DA263">
        <v>1510793422.5</v>
      </c>
      <c r="DB263">
        <v>805.278481481481</v>
      </c>
      <c r="DC263">
        <v>794.936</v>
      </c>
      <c r="DD263">
        <v>25.3850333333333</v>
      </c>
      <c r="DE263">
        <v>24.4281407407407</v>
      </c>
      <c r="DF263">
        <v>796.389814814815</v>
      </c>
      <c r="DG263">
        <v>24.8426851851852</v>
      </c>
      <c r="DH263">
        <v>500.078333333333</v>
      </c>
      <c r="DI263">
        <v>90.7769814814815</v>
      </c>
      <c r="DJ263">
        <v>0.100051640740741</v>
      </c>
      <c r="DK263">
        <v>26.8337592592593</v>
      </c>
      <c r="DL263">
        <v>27.4969222222222</v>
      </c>
      <c r="DM263">
        <v>999.9</v>
      </c>
      <c r="DN263">
        <v>0</v>
      </c>
      <c r="DO263">
        <v>0</v>
      </c>
      <c r="DP263">
        <v>9992.5737037037</v>
      </c>
      <c r="DQ263">
        <v>0</v>
      </c>
      <c r="DR263">
        <v>8.68639666666667</v>
      </c>
      <c r="DS263">
        <v>10.3424533333333</v>
      </c>
      <c r="DT263">
        <v>826.252925925926</v>
      </c>
      <c r="DU263">
        <v>814.841518518519</v>
      </c>
      <c r="DV263">
        <v>0.956899222222222</v>
      </c>
      <c r="DW263">
        <v>794.936</v>
      </c>
      <c r="DX263">
        <v>24.4281407407407</v>
      </c>
      <c r="DY263">
        <v>2.30437740740741</v>
      </c>
      <c r="DZ263">
        <v>2.21751296296296</v>
      </c>
      <c r="EA263">
        <v>19.7070259259259</v>
      </c>
      <c r="EB263">
        <v>19.0893925925926</v>
      </c>
      <c r="EC263">
        <v>2000.01074074074</v>
      </c>
      <c r="ED263">
        <v>0.980004740740741</v>
      </c>
      <c r="EE263">
        <v>0.0199955185185185</v>
      </c>
      <c r="EF263">
        <v>0</v>
      </c>
      <c r="EG263">
        <v>2.19648148148148</v>
      </c>
      <c r="EH263">
        <v>0</v>
      </c>
      <c r="EI263">
        <v>4102.69518518519</v>
      </c>
      <c r="EJ263">
        <v>17300.262962963</v>
      </c>
      <c r="EK263">
        <v>39.375</v>
      </c>
      <c r="EL263">
        <v>39.7522962962963</v>
      </c>
      <c r="EM263">
        <v>39.125</v>
      </c>
      <c r="EN263">
        <v>38.326</v>
      </c>
      <c r="EO263">
        <v>38.687</v>
      </c>
      <c r="EP263">
        <v>1960.0237037037</v>
      </c>
      <c r="EQ263">
        <v>39.987037037037</v>
      </c>
      <c r="ER263">
        <v>0</v>
      </c>
      <c r="ES263">
        <v>1678817033.6</v>
      </c>
      <c r="ET263">
        <v>0</v>
      </c>
      <c r="EU263">
        <v>2.197644</v>
      </c>
      <c r="EV263">
        <v>-0.121330755805142</v>
      </c>
      <c r="EW263">
        <v>-25.5076923570472</v>
      </c>
      <c r="EX263">
        <v>4102.5136</v>
      </c>
      <c r="EY263">
        <v>15</v>
      </c>
      <c r="EZ263">
        <v>0</v>
      </c>
      <c r="FA263" t="s">
        <v>409</v>
      </c>
      <c r="FB263">
        <v>1510781724.6</v>
      </c>
      <c r="FC263">
        <v>1510781718.6</v>
      </c>
      <c r="FD263">
        <v>0</v>
      </c>
      <c r="FE263">
        <v>0.193</v>
      </c>
      <c r="FF263">
        <v>0.167</v>
      </c>
      <c r="FG263">
        <v>6.707</v>
      </c>
      <c r="FH263">
        <v>0.869</v>
      </c>
      <c r="FI263">
        <v>420</v>
      </c>
      <c r="FJ263">
        <v>32</v>
      </c>
      <c r="FK263">
        <v>0.3</v>
      </c>
      <c r="FL263">
        <v>0.13</v>
      </c>
      <c r="FM263">
        <v>0.938914292682927</v>
      </c>
      <c r="FN263">
        <v>0.277510452961672</v>
      </c>
      <c r="FO263">
        <v>0.0282712853799803</v>
      </c>
      <c r="FP263">
        <v>1</v>
      </c>
      <c r="FQ263">
        <v>1</v>
      </c>
      <c r="FR263">
        <v>1</v>
      </c>
      <c r="FS263" t="s">
        <v>410</v>
      </c>
      <c r="FT263">
        <v>2.97325</v>
      </c>
      <c r="FU263">
        <v>2.75385</v>
      </c>
      <c r="FV263">
        <v>0.14222</v>
      </c>
      <c r="FW263">
        <v>0.141745</v>
      </c>
      <c r="FX263">
        <v>0.107519</v>
      </c>
      <c r="FY263">
        <v>0.10577</v>
      </c>
      <c r="FZ263">
        <v>33400.4</v>
      </c>
      <c r="GA263">
        <v>36433.9</v>
      </c>
      <c r="GB263">
        <v>35285.4</v>
      </c>
      <c r="GC263">
        <v>38498.8</v>
      </c>
      <c r="GD263">
        <v>44602.9</v>
      </c>
      <c r="GE263">
        <v>49699</v>
      </c>
      <c r="GF263">
        <v>55103.7</v>
      </c>
      <c r="GG263">
        <v>61722.7</v>
      </c>
      <c r="GH263">
        <v>1.9876</v>
      </c>
      <c r="GI263">
        <v>1.8281</v>
      </c>
      <c r="GJ263">
        <v>0.09574</v>
      </c>
      <c r="GK263">
        <v>0</v>
      </c>
      <c r="GL263">
        <v>25.9403</v>
      </c>
      <c r="GM263">
        <v>999.9</v>
      </c>
      <c r="GN263">
        <v>52.838</v>
      </c>
      <c r="GO263">
        <v>32.861</v>
      </c>
      <c r="GP263">
        <v>29.1779</v>
      </c>
      <c r="GQ263">
        <v>54.9858</v>
      </c>
      <c r="GR263">
        <v>49.403</v>
      </c>
      <c r="GS263">
        <v>1</v>
      </c>
      <c r="GT263">
        <v>-0.0352007</v>
      </c>
      <c r="GU263">
        <v>0.835907</v>
      </c>
      <c r="GV263">
        <v>20.1131</v>
      </c>
      <c r="GW263">
        <v>5.19707</v>
      </c>
      <c r="GX263">
        <v>12.004</v>
      </c>
      <c r="GY263">
        <v>4.9753</v>
      </c>
      <c r="GZ263">
        <v>3.29328</v>
      </c>
      <c r="HA263">
        <v>9999</v>
      </c>
      <c r="HB263">
        <v>9999</v>
      </c>
      <c r="HC263">
        <v>9999</v>
      </c>
      <c r="HD263">
        <v>999.9</v>
      </c>
      <c r="HE263">
        <v>1.86334</v>
      </c>
      <c r="HF263">
        <v>1.86819</v>
      </c>
      <c r="HG263">
        <v>1.86798</v>
      </c>
      <c r="HH263">
        <v>1.86907</v>
      </c>
      <c r="HI263">
        <v>1.86992</v>
      </c>
      <c r="HJ263">
        <v>1.866</v>
      </c>
      <c r="HK263">
        <v>1.86704</v>
      </c>
      <c r="HL263">
        <v>1.8684</v>
      </c>
      <c r="HM263">
        <v>5</v>
      </c>
      <c r="HN263">
        <v>0</v>
      </c>
      <c r="HO263">
        <v>0</v>
      </c>
      <c r="HP263">
        <v>0</v>
      </c>
      <c r="HQ263" t="s">
        <v>411</v>
      </c>
      <c r="HR263" t="s">
        <v>412</v>
      </c>
      <c r="HS263" t="s">
        <v>413</v>
      </c>
      <c r="HT263" t="s">
        <v>413</v>
      </c>
      <c r="HU263" t="s">
        <v>413</v>
      </c>
      <c r="HV263" t="s">
        <v>413</v>
      </c>
      <c r="HW263">
        <v>0</v>
      </c>
      <c r="HX263">
        <v>100</v>
      </c>
      <c r="HY263">
        <v>100</v>
      </c>
      <c r="HZ263">
        <v>8.758</v>
      </c>
      <c r="IA263">
        <v>0.5416</v>
      </c>
      <c r="IB263">
        <v>4.00718980108695</v>
      </c>
      <c r="IC263">
        <v>0.0057595372652325</v>
      </c>
      <c r="ID263">
        <v>9.86007892650461e-07</v>
      </c>
      <c r="IE263">
        <v>-6.54605500343952e-10</v>
      </c>
      <c r="IF263">
        <v>-0.00447537401453317</v>
      </c>
      <c r="IG263">
        <v>-0.0225030831772305</v>
      </c>
      <c r="IH263">
        <v>0.00251729176796863</v>
      </c>
      <c r="II263">
        <v>-2.92013266862578e-05</v>
      </c>
      <c r="IJ263">
        <v>-3</v>
      </c>
      <c r="IK263">
        <v>1614</v>
      </c>
      <c r="IL263">
        <v>1</v>
      </c>
      <c r="IM263">
        <v>27</v>
      </c>
      <c r="IN263">
        <v>195.1</v>
      </c>
      <c r="IO263">
        <v>195.2</v>
      </c>
      <c r="IP263">
        <v>1.66016</v>
      </c>
      <c r="IQ263">
        <v>2.63184</v>
      </c>
      <c r="IR263">
        <v>1.54785</v>
      </c>
      <c r="IS263">
        <v>2.30103</v>
      </c>
      <c r="IT263">
        <v>1.34644</v>
      </c>
      <c r="IU263">
        <v>2.37915</v>
      </c>
      <c r="IV263">
        <v>37.6987</v>
      </c>
      <c r="IW263">
        <v>24.1926</v>
      </c>
      <c r="IX263">
        <v>18</v>
      </c>
      <c r="IY263">
        <v>502.579</v>
      </c>
      <c r="IZ263">
        <v>401.272</v>
      </c>
      <c r="JA263">
        <v>24.0643</v>
      </c>
      <c r="JB263">
        <v>26.7619</v>
      </c>
      <c r="JC263">
        <v>30.0006</v>
      </c>
      <c r="JD263">
        <v>26.6847</v>
      </c>
      <c r="JE263">
        <v>26.629</v>
      </c>
      <c r="JF263">
        <v>33.2153</v>
      </c>
      <c r="JG263">
        <v>25.2573</v>
      </c>
      <c r="JH263">
        <v>100</v>
      </c>
      <c r="JI263">
        <v>24.0369</v>
      </c>
      <c r="JJ263">
        <v>749.643</v>
      </c>
      <c r="JK263">
        <v>24.3332</v>
      </c>
      <c r="JL263">
        <v>102.257</v>
      </c>
      <c r="JM263">
        <v>102.756</v>
      </c>
    </row>
    <row r="264" spans="1:273">
      <c r="A264">
        <v>248</v>
      </c>
      <c r="B264">
        <v>1510793435</v>
      </c>
      <c r="C264">
        <v>4714.40000009537</v>
      </c>
      <c r="D264" t="s">
        <v>909</v>
      </c>
      <c r="E264" t="s">
        <v>910</v>
      </c>
      <c r="F264">
        <v>5</v>
      </c>
      <c r="G264" t="s">
        <v>898</v>
      </c>
      <c r="H264" t="s">
        <v>406</v>
      </c>
      <c r="I264">
        <v>1510793427.21429</v>
      </c>
      <c r="J264">
        <f>(K264)/1000</f>
        <v>0</v>
      </c>
      <c r="K264">
        <f>IF(CZ264, AN264, AH264)</f>
        <v>0</v>
      </c>
      <c r="L264">
        <f>IF(CZ264, AI264, AG264)</f>
        <v>0</v>
      </c>
      <c r="M264">
        <f>DB264 - IF(AU264&gt;1, L264*CV264*100.0/(AW264*DP264), 0)</f>
        <v>0</v>
      </c>
      <c r="N264">
        <f>((T264-J264/2)*M264-L264)/(T264+J264/2)</f>
        <v>0</v>
      </c>
      <c r="O264">
        <f>N264*(DI264+DJ264)/1000.0</f>
        <v>0</v>
      </c>
      <c r="P264">
        <f>(DB264 - IF(AU264&gt;1, L264*CV264*100.0/(AW264*DP264), 0))*(DI264+DJ264)/1000.0</f>
        <v>0</v>
      </c>
      <c r="Q264">
        <f>2.0/((1/S264-1/R264)+SIGN(S264)*SQRT((1/S264-1/R264)*(1/S264-1/R264) + 4*CW264/((CW264+1)*(CW264+1))*(2*1/S264*1/R264-1/R264*1/R264)))</f>
        <v>0</v>
      </c>
      <c r="R264">
        <f>IF(LEFT(CX264,1)&lt;&gt;"0",IF(LEFT(CX264,1)="1",3.0,CY264),$D$5+$E$5*(DP264*DI264/($K$5*1000))+$F$5*(DP264*DI264/($K$5*1000))*MAX(MIN(CV264,$J$5),$I$5)*MAX(MIN(CV264,$J$5),$I$5)+$G$5*MAX(MIN(CV264,$J$5),$I$5)*(DP264*DI264/($K$5*1000))+$H$5*(DP264*DI264/($K$5*1000))*(DP264*DI264/($K$5*1000)))</f>
        <v>0</v>
      </c>
      <c r="S264">
        <f>J264*(1000-(1000*0.61365*exp(17.502*W264/(240.97+W264))/(DI264+DJ264)+DD264)/2)/(1000*0.61365*exp(17.502*W264/(240.97+W264))/(DI264+DJ264)-DD264)</f>
        <v>0</v>
      </c>
      <c r="T264">
        <f>1/((CW264+1)/(Q264/1.6)+1/(R264/1.37)) + CW264/((CW264+1)/(Q264/1.6) + CW264/(R264/1.37))</f>
        <v>0</v>
      </c>
      <c r="U264">
        <f>(CR264*CU264)</f>
        <v>0</v>
      </c>
      <c r="V264">
        <f>(DK264+(U264+2*0.95*5.67E-8*(((DK264+$B$7)+273)^4-(DK264+273)^4)-44100*J264)/(1.84*29.3*R264+8*0.95*5.67E-8*(DK264+273)^3))</f>
        <v>0</v>
      </c>
      <c r="W264">
        <f>($C$7*DL264+$D$7*DM264+$E$7*V264)</f>
        <v>0</v>
      </c>
      <c r="X264">
        <f>0.61365*exp(17.502*W264/(240.97+W264))</f>
        <v>0</v>
      </c>
      <c r="Y264">
        <f>(Z264/AA264*100)</f>
        <v>0</v>
      </c>
      <c r="Z264">
        <f>DD264*(DI264+DJ264)/1000</f>
        <v>0</v>
      </c>
      <c r="AA264">
        <f>0.61365*exp(17.502*DK264/(240.97+DK264))</f>
        <v>0</v>
      </c>
      <c r="AB264">
        <f>(X264-DD264*(DI264+DJ264)/1000)</f>
        <v>0</v>
      </c>
      <c r="AC264">
        <f>(-J264*44100)</f>
        <v>0</v>
      </c>
      <c r="AD264">
        <f>2*29.3*R264*0.92*(DK264-W264)</f>
        <v>0</v>
      </c>
      <c r="AE264">
        <f>2*0.95*5.67E-8*(((DK264+$B$7)+273)^4-(W264+273)^4)</f>
        <v>0</v>
      </c>
      <c r="AF264">
        <f>U264+AE264+AC264+AD264</f>
        <v>0</v>
      </c>
      <c r="AG264">
        <f>DH264*AU264*(DC264-DB264*(1000-AU264*DE264)/(1000-AU264*DD264))/(100*CV264)</f>
        <v>0</v>
      </c>
      <c r="AH264">
        <f>1000*DH264*AU264*(DD264-DE264)/(100*CV264*(1000-AU264*DD264))</f>
        <v>0</v>
      </c>
      <c r="AI264">
        <f>(AJ264 - AK264 - DI264*1E3/(8.314*(DK264+273.15)) * AM264/DH264 * AL264) * DH264/(100*CV264) * (1000 - DE264)/1000</f>
        <v>0</v>
      </c>
      <c r="AJ264">
        <v>782.452136997744</v>
      </c>
      <c r="AK264">
        <v>789.607490909091</v>
      </c>
      <c r="AL264">
        <v>-3.22862800486054</v>
      </c>
      <c r="AM264">
        <v>64.2689805173575</v>
      </c>
      <c r="AN264">
        <f>(AP264 - AO264 + DI264*1E3/(8.314*(DK264+273.15)) * AR264/DH264 * AQ264) * DH264/(100*CV264) * 1000/(1000 - AP264)</f>
        <v>0</v>
      </c>
      <c r="AO264">
        <v>24.3748307475678</v>
      </c>
      <c r="AP264">
        <v>25.3514975757576</v>
      </c>
      <c r="AQ264">
        <v>-0.000198227318249612</v>
      </c>
      <c r="AR264">
        <v>116.423155096258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MAX(0,($B$13+$C$13*DP264)/(1+$D$13*DP264)*DI264/(DK264+273)*$E$13)</f>
        <v>0</v>
      </c>
      <c r="AX264" t="s">
        <v>407</v>
      </c>
      <c r="AY264" t="s">
        <v>407</v>
      </c>
      <c r="AZ264">
        <v>0</v>
      </c>
      <c r="BA264">
        <v>0</v>
      </c>
      <c r="BB264">
        <f>1-AZ264/BA264</f>
        <v>0</v>
      </c>
      <c r="BC264">
        <v>0</v>
      </c>
      <c r="BD264" t="s">
        <v>407</v>
      </c>
      <c r="BE264" t="s">
        <v>407</v>
      </c>
      <c r="BF264">
        <v>0</v>
      </c>
      <c r="BG264">
        <v>0</v>
      </c>
      <c r="BH264">
        <f>1-BF264/BG264</f>
        <v>0</v>
      </c>
      <c r="BI264">
        <v>0.5</v>
      </c>
      <c r="BJ264">
        <f>CS264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407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f>$B$11*DQ264+$C$11*DR264+$F$11*EC264*(1-EF264)</f>
        <v>0</v>
      </c>
      <c r="CS264">
        <f>CR264*CT264</f>
        <v>0</v>
      </c>
      <c r="CT264">
        <f>($B$11*$D$9+$C$11*$D$9+$F$11*((EP264+EH264)/MAX(EP264+EH264+EQ264, 0.1)*$I$9+EQ264/MAX(EP264+EH264+EQ264, 0.1)*$J$9))/($B$11+$C$11+$F$11)</f>
        <v>0</v>
      </c>
      <c r="CU264">
        <f>($B$11*$K$9+$C$11*$K$9+$F$11*((EP264+EH264)/MAX(EP264+EH264+EQ264, 0.1)*$P$9+EQ264/MAX(EP264+EH264+EQ264, 0.1)*$Q$9))/($B$11+$C$11+$F$11)</f>
        <v>0</v>
      </c>
      <c r="CV264">
        <v>2.7</v>
      </c>
      <c r="CW264">
        <v>0.5</v>
      </c>
      <c r="CX264" t="s">
        <v>408</v>
      </c>
      <c r="CY264">
        <v>2</v>
      </c>
      <c r="CZ264" t="b">
        <v>1</v>
      </c>
      <c r="DA264">
        <v>1510793427.21429</v>
      </c>
      <c r="DB264">
        <v>791.837285714286</v>
      </c>
      <c r="DC264">
        <v>779.702</v>
      </c>
      <c r="DD264">
        <v>25.3754892857143</v>
      </c>
      <c r="DE264">
        <v>24.4029571428571</v>
      </c>
      <c r="DF264">
        <v>783.029964285714</v>
      </c>
      <c r="DG264">
        <v>24.8335857142857</v>
      </c>
      <c r="DH264">
        <v>500.07475</v>
      </c>
      <c r="DI264">
        <v>90.7766857142857</v>
      </c>
      <c r="DJ264">
        <v>0.100041025</v>
      </c>
      <c r="DK264">
        <v>26.8359214285714</v>
      </c>
      <c r="DL264">
        <v>27.4961928571429</v>
      </c>
      <c r="DM264">
        <v>999.9</v>
      </c>
      <c r="DN264">
        <v>0</v>
      </c>
      <c r="DO264">
        <v>0</v>
      </c>
      <c r="DP264">
        <v>9985.00392857143</v>
      </c>
      <c r="DQ264">
        <v>0</v>
      </c>
      <c r="DR264">
        <v>8.6873525</v>
      </c>
      <c r="DS264">
        <v>12.1352846428571</v>
      </c>
      <c r="DT264">
        <v>812.453857142857</v>
      </c>
      <c r="DU264">
        <v>799.205357142857</v>
      </c>
      <c r="DV264">
        <v>0.972542678571429</v>
      </c>
      <c r="DW264">
        <v>779.702</v>
      </c>
      <c r="DX264">
        <v>24.4029571428571</v>
      </c>
      <c r="DY264">
        <v>2.3035025</v>
      </c>
      <c r="DZ264">
        <v>2.21521857142857</v>
      </c>
      <c r="EA264">
        <v>19.7009107142857</v>
      </c>
      <c r="EB264">
        <v>19.0727928571429</v>
      </c>
      <c r="EC264">
        <v>1999.97392857143</v>
      </c>
      <c r="ED264">
        <v>0.980004428571429</v>
      </c>
      <c r="EE264">
        <v>0.0199957964285714</v>
      </c>
      <c r="EF264">
        <v>0</v>
      </c>
      <c r="EG264">
        <v>2.21356071428571</v>
      </c>
      <c r="EH264">
        <v>0</v>
      </c>
      <c r="EI264">
        <v>4100.54607142857</v>
      </c>
      <c r="EJ264">
        <v>17299.95</v>
      </c>
      <c r="EK264">
        <v>39.375</v>
      </c>
      <c r="EL264">
        <v>39.75</v>
      </c>
      <c r="EM264">
        <v>39.10925</v>
      </c>
      <c r="EN264">
        <v>38.312</v>
      </c>
      <c r="EO264">
        <v>38.687</v>
      </c>
      <c r="EP264">
        <v>1959.98678571429</v>
      </c>
      <c r="EQ264">
        <v>39.9871428571428</v>
      </c>
      <c r="ER264">
        <v>0</v>
      </c>
      <c r="ES264">
        <v>1678817038.4</v>
      </c>
      <c r="ET264">
        <v>0</v>
      </c>
      <c r="EU264">
        <v>2.203576</v>
      </c>
      <c r="EV264">
        <v>-0.487930756273241</v>
      </c>
      <c r="EW264">
        <v>-30.8653845641982</v>
      </c>
      <c r="EX264">
        <v>4100.3276</v>
      </c>
      <c r="EY264">
        <v>15</v>
      </c>
      <c r="EZ264">
        <v>0</v>
      </c>
      <c r="FA264" t="s">
        <v>409</v>
      </c>
      <c r="FB264">
        <v>1510781724.6</v>
      </c>
      <c r="FC264">
        <v>1510781718.6</v>
      </c>
      <c r="FD264">
        <v>0</v>
      </c>
      <c r="FE264">
        <v>0.193</v>
      </c>
      <c r="FF264">
        <v>0.167</v>
      </c>
      <c r="FG264">
        <v>6.707</v>
      </c>
      <c r="FH264">
        <v>0.869</v>
      </c>
      <c r="FI264">
        <v>420</v>
      </c>
      <c r="FJ264">
        <v>32</v>
      </c>
      <c r="FK264">
        <v>0.3</v>
      </c>
      <c r="FL264">
        <v>0.13</v>
      </c>
      <c r="FM264">
        <v>0.961487268292683</v>
      </c>
      <c r="FN264">
        <v>0.235229498257842</v>
      </c>
      <c r="FO264">
        <v>0.0254689914516097</v>
      </c>
      <c r="FP264">
        <v>1</v>
      </c>
      <c r="FQ264">
        <v>1</v>
      </c>
      <c r="FR264">
        <v>1</v>
      </c>
      <c r="FS264" t="s">
        <v>410</v>
      </c>
      <c r="FT264">
        <v>2.97344</v>
      </c>
      <c r="FU264">
        <v>2.75378</v>
      </c>
      <c r="FV264">
        <v>0.140294</v>
      </c>
      <c r="FW264">
        <v>0.139701</v>
      </c>
      <c r="FX264">
        <v>0.107462</v>
      </c>
      <c r="FY264">
        <v>0.105757</v>
      </c>
      <c r="FZ264">
        <v>33474.9</v>
      </c>
      <c r="GA264">
        <v>36520</v>
      </c>
      <c r="GB264">
        <v>35285</v>
      </c>
      <c r="GC264">
        <v>38498.2</v>
      </c>
      <c r="GD264">
        <v>44605.1</v>
      </c>
      <c r="GE264">
        <v>49698.8</v>
      </c>
      <c r="GF264">
        <v>55102.9</v>
      </c>
      <c r="GG264">
        <v>61721.7</v>
      </c>
      <c r="GH264">
        <v>1.9873</v>
      </c>
      <c r="GI264">
        <v>1.8276</v>
      </c>
      <c r="GJ264">
        <v>0.0937097</v>
      </c>
      <c r="GK264">
        <v>0</v>
      </c>
      <c r="GL264">
        <v>25.9431</v>
      </c>
      <c r="GM264">
        <v>999.9</v>
      </c>
      <c r="GN264">
        <v>52.838</v>
      </c>
      <c r="GO264">
        <v>32.851</v>
      </c>
      <c r="GP264">
        <v>29.1607</v>
      </c>
      <c r="GQ264">
        <v>55.1157</v>
      </c>
      <c r="GR264">
        <v>49.0545</v>
      </c>
      <c r="GS264">
        <v>1</v>
      </c>
      <c r="GT264">
        <v>-0.0343267</v>
      </c>
      <c r="GU264">
        <v>0.84244</v>
      </c>
      <c r="GV264">
        <v>20.1131</v>
      </c>
      <c r="GW264">
        <v>5.19752</v>
      </c>
      <c r="GX264">
        <v>12.004</v>
      </c>
      <c r="GY264">
        <v>4.9755</v>
      </c>
      <c r="GZ264">
        <v>3.2932</v>
      </c>
      <c r="HA264">
        <v>9999</v>
      </c>
      <c r="HB264">
        <v>9999</v>
      </c>
      <c r="HC264">
        <v>9999</v>
      </c>
      <c r="HD264">
        <v>999.9</v>
      </c>
      <c r="HE264">
        <v>1.86331</v>
      </c>
      <c r="HF264">
        <v>1.8682</v>
      </c>
      <c r="HG264">
        <v>1.86797</v>
      </c>
      <c r="HH264">
        <v>1.86906</v>
      </c>
      <c r="HI264">
        <v>1.86994</v>
      </c>
      <c r="HJ264">
        <v>1.866</v>
      </c>
      <c r="HK264">
        <v>1.86705</v>
      </c>
      <c r="HL264">
        <v>1.8684</v>
      </c>
      <c r="HM264">
        <v>5</v>
      </c>
      <c r="HN264">
        <v>0</v>
      </c>
      <c r="HO264">
        <v>0</v>
      </c>
      <c r="HP264">
        <v>0</v>
      </c>
      <c r="HQ264" t="s">
        <v>411</v>
      </c>
      <c r="HR264" t="s">
        <v>412</v>
      </c>
      <c r="HS264" t="s">
        <v>413</v>
      </c>
      <c r="HT264" t="s">
        <v>413</v>
      </c>
      <c r="HU264" t="s">
        <v>413</v>
      </c>
      <c r="HV264" t="s">
        <v>413</v>
      </c>
      <c r="HW264">
        <v>0</v>
      </c>
      <c r="HX264">
        <v>100</v>
      </c>
      <c r="HY264">
        <v>100</v>
      </c>
      <c r="HZ264">
        <v>8.663</v>
      </c>
      <c r="IA264">
        <v>0.5408</v>
      </c>
      <c r="IB264">
        <v>4.00718980108695</v>
      </c>
      <c r="IC264">
        <v>0.0057595372652325</v>
      </c>
      <c r="ID264">
        <v>9.86007892650461e-07</v>
      </c>
      <c r="IE264">
        <v>-6.54605500343952e-10</v>
      </c>
      <c r="IF264">
        <v>-0.00447537401453317</v>
      </c>
      <c r="IG264">
        <v>-0.0225030831772305</v>
      </c>
      <c r="IH264">
        <v>0.00251729176796863</v>
      </c>
      <c r="II264">
        <v>-2.92013266862578e-05</v>
      </c>
      <c r="IJ264">
        <v>-3</v>
      </c>
      <c r="IK264">
        <v>1614</v>
      </c>
      <c r="IL264">
        <v>1</v>
      </c>
      <c r="IM264">
        <v>27</v>
      </c>
      <c r="IN264">
        <v>195.2</v>
      </c>
      <c r="IO264">
        <v>195.3</v>
      </c>
      <c r="IP264">
        <v>1.6333</v>
      </c>
      <c r="IQ264">
        <v>2.61963</v>
      </c>
      <c r="IR264">
        <v>1.54785</v>
      </c>
      <c r="IS264">
        <v>2.30103</v>
      </c>
      <c r="IT264">
        <v>1.34644</v>
      </c>
      <c r="IU264">
        <v>2.41943</v>
      </c>
      <c r="IV264">
        <v>37.6987</v>
      </c>
      <c r="IW264">
        <v>24.1926</v>
      </c>
      <c r="IX264">
        <v>18</v>
      </c>
      <c r="IY264">
        <v>502.419</v>
      </c>
      <c r="IZ264">
        <v>401.027</v>
      </c>
      <c r="JA264">
        <v>24.043</v>
      </c>
      <c r="JB264">
        <v>26.7672</v>
      </c>
      <c r="JC264">
        <v>30.0007</v>
      </c>
      <c r="JD264">
        <v>26.6889</v>
      </c>
      <c r="JE264">
        <v>26.6335</v>
      </c>
      <c r="JF264">
        <v>32.6586</v>
      </c>
      <c r="JG264">
        <v>25.2573</v>
      </c>
      <c r="JH264">
        <v>100</v>
      </c>
      <c r="JI264">
        <v>24.0444</v>
      </c>
      <c r="JJ264">
        <v>736.199</v>
      </c>
      <c r="JK264">
        <v>24.3393</v>
      </c>
      <c r="JL264">
        <v>102.256</v>
      </c>
      <c r="JM264">
        <v>102.755</v>
      </c>
    </row>
    <row r="265" spans="1:273">
      <c r="A265">
        <v>249</v>
      </c>
      <c r="B265">
        <v>1510793440</v>
      </c>
      <c r="C265">
        <v>4719.40000009537</v>
      </c>
      <c r="D265" t="s">
        <v>911</v>
      </c>
      <c r="E265" t="s">
        <v>912</v>
      </c>
      <c r="F265">
        <v>5</v>
      </c>
      <c r="G265" t="s">
        <v>898</v>
      </c>
      <c r="H265" t="s">
        <v>406</v>
      </c>
      <c r="I265">
        <v>1510793432.5</v>
      </c>
      <c r="J265">
        <f>(K265)/1000</f>
        <v>0</v>
      </c>
      <c r="K265">
        <f>IF(CZ265, AN265, AH265)</f>
        <v>0</v>
      </c>
      <c r="L265">
        <f>IF(CZ265, AI265, AG265)</f>
        <v>0</v>
      </c>
      <c r="M265">
        <f>DB265 - IF(AU265&gt;1, L265*CV265*100.0/(AW265*DP265), 0)</f>
        <v>0</v>
      </c>
      <c r="N265">
        <f>((T265-J265/2)*M265-L265)/(T265+J265/2)</f>
        <v>0</v>
      </c>
      <c r="O265">
        <f>N265*(DI265+DJ265)/1000.0</f>
        <v>0</v>
      </c>
      <c r="P265">
        <f>(DB265 - IF(AU265&gt;1, L265*CV265*100.0/(AW265*DP265), 0))*(DI265+DJ265)/1000.0</f>
        <v>0</v>
      </c>
      <c r="Q265">
        <f>2.0/((1/S265-1/R265)+SIGN(S265)*SQRT((1/S265-1/R265)*(1/S265-1/R265) + 4*CW265/((CW265+1)*(CW265+1))*(2*1/S265*1/R265-1/R265*1/R265)))</f>
        <v>0</v>
      </c>
      <c r="R265">
        <f>IF(LEFT(CX265,1)&lt;&gt;"0",IF(LEFT(CX265,1)="1",3.0,CY265),$D$5+$E$5*(DP265*DI265/($K$5*1000))+$F$5*(DP265*DI265/($K$5*1000))*MAX(MIN(CV265,$J$5),$I$5)*MAX(MIN(CV265,$J$5),$I$5)+$G$5*MAX(MIN(CV265,$J$5),$I$5)*(DP265*DI265/($K$5*1000))+$H$5*(DP265*DI265/($K$5*1000))*(DP265*DI265/($K$5*1000)))</f>
        <v>0</v>
      </c>
      <c r="S265">
        <f>J265*(1000-(1000*0.61365*exp(17.502*W265/(240.97+W265))/(DI265+DJ265)+DD265)/2)/(1000*0.61365*exp(17.502*W265/(240.97+W265))/(DI265+DJ265)-DD265)</f>
        <v>0</v>
      </c>
      <c r="T265">
        <f>1/((CW265+1)/(Q265/1.6)+1/(R265/1.37)) + CW265/((CW265+1)/(Q265/1.6) + CW265/(R265/1.37))</f>
        <v>0</v>
      </c>
      <c r="U265">
        <f>(CR265*CU265)</f>
        <v>0</v>
      </c>
      <c r="V265">
        <f>(DK265+(U265+2*0.95*5.67E-8*(((DK265+$B$7)+273)^4-(DK265+273)^4)-44100*J265)/(1.84*29.3*R265+8*0.95*5.67E-8*(DK265+273)^3))</f>
        <v>0</v>
      </c>
      <c r="W265">
        <f>($C$7*DL265+$D$7*DM265+$E$7*V265)</f>
        <v>0</v>
      </c>
      <c r="X265">
        <f>0.61365*exp(17.502*W265/(240.97+W265))</f>
        <v>0</v>
      </c>
      <c r="Y265">
        <f>(Z265/AA265*100)</f>
        <v>0</v>
      </c>
      <c r="Z265">
        <f>DD265*(DI265+DJ265)/1000</f>
        <v>0</v>
      </c>
      <c r="AA265">
        <f>0.61365*exp(17.502*DK265/(240.97+DK265))</f>
        <v>0</v>
      </c>
      <c r="AB265">
        <f>(X265-DD265*(DI265+DJ265)/1000)</f>
        <v>0</v>
      </c>
      <c r="AC265">
        <f>(-J265*44100)</f>
        <v>0</v>
      </c>
      <c r="AD265">
        <f>2*29.3*R265*0.92*(DK265-W265)</f>
        <v>0</v>
      </c>
      <c r="AE265">
        <f>2*0.95*5.67E-8*(((DK265+$B$7)+273)^4-(W265+273)^4)</f>
        <v>0</v>
      </c>
      <c r="AF265">
        <f>U265+AE265+AC265+AD265</f>
        <v>0</v>
      </c>
      <c r="AG265">
        <f>DH265*AU265*(DC265-DB265*(1000-AU265*DE265)/(1000-AU265*DD265))/(100*CV265)</f>
        <v>0</v>
      </c>
      <c r="AH265">
        <f>1000*DH265*AU265*(DD265-DE265)/(100*CV265*(1000-AU265*DD265))</f>
        <v>0</v>
      </c>
      <c r="AI265">
        <f>(AJ265 - AK265 - DI265*1E3/(8.314*(DK265+273.15)) * AM265/DH265 * AL265) * DH265/(100*CV265) * (1000 - DE265)/1000</f>
        <v>0</v>
      </c>
      <c r="AJ265">
        <v>765.331795090819</v>
      </c>
      <c r="AK265">
        <v>773.050515151515</v>
      </c>
      <c r="AL265">
        <v>-3.33238562938571</v>
      </c>
      <c r="AM265">
        <v>64.2689805173575</v>
      </c>
      <c r="AN265">
        <f>(AP265 - AO265 + DI265*1E3/(8.314*(DK265+273.15)) * AR265/DH265 * AQ265) * DH265/(100*CV265) * 1000/(1000 - AP265)</f>
        <v>0</v>
      </c>
      <c r="AO265">
        <v>24.3754807769854</v>
      </c>
      <c r="AP265">
        <v>25.3373145454545</v>
      </c>
      <c r="AQ265">
        <v>-0.000117604864306416</v>
      </c>
      <c r="AR265">
        <v>116.423155096258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MAX(0,($B$13+$C$13*DP265)/(1+$D$13*DP265)*DI265/(DK265+273)*$E$13)</f>
        <v>0</v>
      </c>
      <c r="AX265" t="s">
        <v>407</v>
      </c>
      <c r="AY265" t="s">
        <v>407</v>
      </c>
      <c r="AZ265">
        <v>0</v>
      </c>
      <c r="BA265">
        <v>0</v>
      </c>
      <c r="BB265">
        <f>1-AZ265/BA265</f>
        <v>0</v>
      </c>
      <c r="BC265">
        <v>0</v>
      </c>
      <c r="BD265" t="s">
        <v>407</v>
      </c>
      <c r="BE265" t="s">
        <v>407</v>
      </c>
      <c r="BF265">
        <v>0</v>
      </c>
      <c r="BG265">
        <v>0</v>
      </c>
      <c r="BH265">
        <f>1-BF265/BG265</f>
        <v>0</v>
      </c>
      <c r="BI265">
        <v>0.5</v>
      </c>
      <c r="BJ265">
        <f>CS265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407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f>$B$11*DQ265+$C$11*DR265+$F$11*EC265*(1-EF265)</f>
        <v>0</v>
      </c>
      <c r="CS265">
        <f>CR265*CT265</f>
        <v>0</v>
      </c>
      <c r="CT265">
        <f>($B$11*$D$9+$C$11*$D$9+$F$11*((EP265+EH265)/MAX(EP265+EH265+EQ265, 0.1)*$I$9+EQ265/MAX(EP265+EH265+EQ265, 0.1)*$J$9))/($B$11+$C$11+$F$11)</f>
        <v>0</v>
      </c>
      <c r="CU265">
        <f>($B$11*$K$9+$C$11*$K$9+$F$11*((EP265+EH265)/MAX(EP265+EH265+EQ265, 0.1)*$P$9+EQ265/MAX(EP265+EH265+EQ265, 0.1)*$Q$9))/($B$11+$C$11+$F$11)</f>
        <v>0</v>
      </c>
      <c r="CV265">
        <v>2.7</v>
      </c>
      <c r="CW265">
        <v>0.5</v>
      </c>
      <c r="CX265" t="s">
        <v>408</v>
      </c>
      <c r="CY265">
        <v>2</v>
      </c>
      <c r="CZ265" t="b">
        <v>1</v>
      </c>
      <c r="DA265">
        <v>1510793432.5</v>
      </c>
      <c r="DB265">
        <v>775.693444444444</v>
      </c>
      <c r="DC265">
        <v>762.619444444445</v>
      </c>
      <c r="DD265">
        <v>25.3600666666667</v>
      </c>
      <c r="DE265">
        <v>24.380362962963</v>
      </c>
      <c r="DF265">
        <v>766.984111111111</v>
      </c>
      <c r="DG265">
        <v>24.8188777777778</v>
      </c>
      <c r="DH265">
        <v>500.082777777778</v>
      </c>
      <c r="DI265">
        <v>90.7761111111111</v>
      </c>
      <c r="DJ265">
        <v>0.0999068814814815</v>
      </c>
      <c r="DK265">
        <v>26.8363555555556</v>
      </c>
      <c r="DL265">
        <v>27.4929222222222</v>
      </c>
      <c r="DM265">
        <v>999.9</v>
      </c>
      <c r="DN265">
        <v>0</v>
      </c>
      <c r="DO265">
        <v>0</v>
      </c>
      <c r="DP265">
        <v>10008.3340740741</v>
      </c>
      <c r="DQ265">
        <v>0</v>
      </c>
      <c r="DR265">
        <v>8.69502814814815</v>
      </c>
      <c r="DS265">
        <v>13.0740148148148</v>
      </c>
      <c r="DT265">
        <v>795.877222222222</v>
      </c>
      <c r="DU265">
        <v>781.677037037037</v>
      </c>
      <c r="DV265">
        <v>0.979711740740741</v>
      </c>
      <c r="DW265">
        <v>762.619444444445</v>
      </c>
      <c r="DX265">
        <v>24.380362962963</v>
      </c>
      <c r="DY265">
        <v>2.30208740740741</v>
      </c>
      <c r="DZ265">
        <v>2.2131537037037</v>
      </c>
      <c r="EA265">
        <v>19.6910222222222</v>
      </c>
      <c r="EB265">
        <v>19.0578518518519</v>
      </c>
      <c r="EC265">
        <v>2000.00555555556</v>
      </c>
      <c r="ED265">
        <v>0.980002185185185</v>
      </c>
      <c r="EE265">
        <v>0.0199980037037037</v>
      </c>
      <c r="EF265">
        <v>0</v>
      </c>
      <c r="EG265">
        <v>2.20242592592593</v>
      </c>
      <c r="EH265">
        <v>0</v>
      </c>
      <c r="EI265">
        <v>4098.02333333333</v>
      </c>
      <c r="EJ265">
        <v>17300.2111111111</v>
      </c>
      <c r="EK265">
        <v>39.3656666666667</v>
      </c>
      <c r="EL265">
        <v>39.75</v>
      </c>
      <c r="EM265">
        <v>39.0876666666667</v>
      </c>
      <c r="EN265">
        <v>38.312</v>
      </c>
      <c r="EO265">
        <v>38.687</v>
      </c>
      <c r="EP265">
        <v>1960.01222222222</v>
      </c>
      <c r="EQ265">
        <v>39.9937037037037</v>
      </c>
      <c r="ER265">
        <v>0</v>
      </c>
      <c r="ES265">
        <v>1678817043.2</v>
      </c>
      <c r="ET265">
        <v>0</v>
      </c>
      <c r="EU265">
        <v>2.191684</v>
      </c>
      <c r="EV265">
        <v>0.129953855001013</v>
      </c>
      <c r="EW265">
        <v>-30.3815384656962</v>
      </c>
      <c r="EX265">
        <v>4097.9324</v>
      </c>
      <c r="EY265">
        <v>15</v>
      </c>
      <c r="EZ265">
        <v>0</v>
      </c>
      <c r="FA265" t="s">
        <v>409</v>
      </c>
      <c r="FB265">
        <v>1510781724.6</v>
      </c>
      <c r="FC265">
        <v>1510781718.6</v>
      </c>
      <c r="FD265">
        <v>0</v>
      </c>
      <c r="FE265">
        <v>0.193</v>
      </c>
      <c r="FF265">
        <v>0.167</v>
      </c>
      <c r="FG265">
        <v>6.707</v>
      </c>
      <c r="FH265">
        <v>0.869</v>
      </c>
      <c r="FI265">
        <v>420</v>
      </c>
      <c r="FJ265">
        <v>32</v>
      </c>
      <c r="FK265">
        <v>0.3</v>
      </c>
      <c r="FL265">
        <v>0.13</v>
      </c>
      <c r="FM265">
        <v>0.970994292682927</v>
      </c>
      <c r="FN265">
        <v>0.0715538257839728</v>
      </c>
      <c r="FO265">
        <v>0.016843796480175</v>
      </c>
      <c r="FP265">
        <v>1</v>
      </c>
      <c r="FQ265">
        <v>1</v>
      </c>
      <c r="FR265">
        <v>1</v>
      </c>
      <c r="FS265" t="s">
        <v>410</v>
      </c>
      <c r="FT265">
        <v>2.97305</v>
      </c>
      <c r="FU265">
        <v>2.75392</v>
      </c>
      <c r="FV265">
        <v>0.138292</v>
      </c>
      <c r="FW265">
        <v>0.137691</v>
      </c>
      <c r="FX265">
        <v>0.107425</v>
      </c>
      <c r="FY265">
        <v>0.105758</v>
      </c>
      <c r="FZ265">
        <v>33552.5</v>
      </c>
      <c r="GA265">
        <v>36604.9</v>
      </c>
      <c r="GB265">
        <v>35284.6</v>
      </c>
      <c r="GC265">
        <v>38497.9</v>
      </c>
      <c r="GD265">
        <v>44606.7</v>
      </c>
      <c r="GE265">
        <v>49698.2</v>
      </c>
      <c r="GF265">
        <v>55102.5</v>
      </c>
      <c r="GG265">
        <v>61721</v>
      </c>
      <c r="GH265">
        <v>1.98725</v>
      </c>
      <c r="GI265">
        <v>1.8274</v>
      </c>
      <c r="GJ265">
        <v>0.0938959</v>
      </c>
      <c r="GK265">
        <v>0</v>
      </c>
      <c r="GL265">
        <v>25.9464</v>
      </c>
      <c r="GM265">
        <v>999.9</v>
      </c>
      <c r="GN265">
        <v>52.838</v>
      </c>
      <c r="GO265">
        <v>32.851</v>
      </c>
      <c r="GP265">
        <v>29.1601</v>
      </c>
      <c r="GQ265">
        <v>55.3357</v>
      </c>
      <c r="GR265">
        <v>49.6995</v>
      </c>
      <c r="GS265">
        <v>1</v>
      </c>
      <c r="GT265">
        <v>-0.0340422</v>
      </c>
      <c r="GU265">
        <v>0.783897</v>
      </c>
      <c r="GV265">
        <v>20.113</v>
      </c>
      <c r="GW265">
        <v>5.19722</v>
      </c>
      <c r="GX265">
        <v>12.004</v>
      </c>
      <c r="GY265">
        <v>4.97535</v>
      </c>
      <c r="GZ265">
        <v>3.29313</v>
      </c>
      <c r="HA265">
        <v>9999</v>
      </c>
      <c r="HB265">
        <v>9999</v>
      </c>
      <c r="HC265">
        <v>9999</v>
      </c>
      <c r="HD265">
        <v>999.9</v>
      </c>
      <c r="HE265">
        <v>1.86332</v>
      </c>
      <c r="HF265">
        <v>1.8682</v>
      </c>
      <c r="HG265">
        <v>1.86798</v>
      </c>
      <c r="HH265">
        <v>1.86905</v>
      </c>
      <c r="HI265">
        <v>1.86994</v>
      </c>
      <c r="HJ265">
        <v>1.866</v>
      </c>
      <c r="HK265">
        <v>1.86705</v>
      </c>
      <c r="HL265">
        <v>1.86838</v>
      </c>
      <c r="HM265">
        <v>5</v>
      </c>
      <c r="HN265">
        <v>0</v>
      </c>
      <c r="HO265">
        <v>0</v>
      </c>
      <c r="HP265">
        <v>0</v>
      </c>
      <c r="HQ265" t="s">
        <v>411</v>
      </c>
      <c r="HR265" t="s">
        <v>412</v>
      </c>
      <c r="HS265" t="s">
        <v>413</v>
      </c>
      <c r="HT265" t="s">
        <v>413</v>
      </c>
      <c r="HU265" t="s">
        <v>413</v>
      </c>
      <c r="HV265" t="s">
        <v>413</v>
      </c>
      <c r="HW265">
        <v>0</v>
      </c>
      <c r="HX265">
        <v>100</v>
      </c>
      <c r="HY265">
        <v>100</v>
      </c>
      <c r="HZ265">
        <v>8.564</v>
      </c>
      <c r="IA265">
        <v>0.5401</v>
      </c>
      <c r="IB265">
        <v>4.00718980108695</v>
      </c>
      <c r="IC265">
        <v>0.0057595372652325</v>
      </c>
      <c r="ID265">
        <v>9.86007892650461e-07</v>
      </c>
      <c r="IE265">
        <v>-6.54605500343952e-10</v>
      </c>
      <c r="IF265">
        <v>-0.00447537401453317</v>
      </c>
      <c r="IG265">
        <v>-0.0225030831772305</v>
      </c>
      <c r="IH265">
        <v>0.00251729176796863</v>
      </c>
      <c r="II265">
        <v>-2.92013266862578e-05</v>
      </c>
      <c r="IJ265">
        <v>-3</v>
      </c>
      <c r="IK265">
        <v>1614</v>
      </c>
      <c r="IL265">
        <v>1</v>
      </c>
      <c r="IM265">
        <v>27</v>
      </c>
      <c r="IN265">
        <v>195.3</v>
      </c>
      <c r="IO265">
        <v>195.4</v>
      </c>
      <c r="IP265">
        <v>1.60034</v>
      </c>
      <c r="IQ265">
        <v>2.62695</v>
      </c>
      <c r="IR265">
        <v>1.54785</v>
      </c>
      <c r="IS265">
        <v>2.30103</v>
      </c>
      <c r="IT265">
        <v>1.34644</v>
      </c>
      <c r="IU265">
        <v>2.44263</v>
      </c>
      <c r="IV265">
        <v>37.6987</v>
      </c>
      <c r="IW265">
        <v>24.1926</v>
      </c>
      <c r="IX265">
        <v>18</v>
      </c>
      <c r="IY265">
        <v>502.427</v>
      </c>
      <c r="IZ265">
        <v>400.944</v>
      </c>
      <c r="JA265">
        <v>24.0437</v>
      </c>
      <c r="JB265">
        <v>26.7721</v>
      </c>
      <c r="JC265">
        <v>30.0006</v>
      </c>
      <c r="JD265">
        <v>26.6934</v>
      </c>
      <c r="JE265">
        <v>26.6374</v>
      </c>
      <c r="JF265">
        <v>32.0185</v>
      </c>
      <c r="JG265">
        <v>25.2573</v>
      </c>
      <c r="JH265">
        <v>100</v>
      </c>
      <c r="JI265">
        <v>24.0571</v>
      </c>
      <c r="JJ265">
        <v>715.839</v>
      </c>
      <c r="JK265">
        <v>24.3446</v>
      </c>
      <c r="JL265">
        <v>102.255</v>
      </c>
      <c r="JM265">
        <v>102.754</v>
      </c>
    </row>
    <row r="266" spans="1:273">
      <c r="A266">
        <v>250</v>
      </c>
      <c r="B266">
        <v>1510793445</v>
      </c>
      <c r="C266">
        <v>4724.40000009537</v>
      </c>
      <c r="D266" t="s">
        <v>913</v>
      </c>
      <c r="E266" t="s">
        <v>914</v>
      </c>
      <c r="F266">
        <v>5</v>
      </c>
      <c r="G266" t="s">
        <v>898</v>
      </c>
      <c r="H266" t="s">
        <v>406</v>
      </c>
      <c r="I266">
        <v>1510793437.21429</v>
      </c>
      <c r="J266">
        <f>(K266)/1000</f>
        <v>0</v>
      </c>
      <c r="K266">
        <f>IF(CZ266, AN266, AH266)</f>
        <v>0</v>
      </c>
      <c r="L266">
        <f>IF(CZ266, AI266, AG266)</f>
        <v>0</v>
      </c>
      <c r="M266">
        <f>DB266 - IF(AU266&gt;1, L266*CV266*100.0/(AW266*DP266), 0)</f>
        <v>0</v>
      </c>
      <c r="N266">
        <f>((T266-J266/2)*M266-L266)/(T266+J266/2)</f>
        <v>0</v>
      </c>
      <c r="O266">
        <f>N266*(DI266+DJ266)/1000.0</f>
        <v>0</v>
      </c>
      <c r="P266">
        <f>(DB266 - IF(AU266&gt;1, L266*CV266*100.0/(AW266*DP266), 0))*(DI266+DJ266)/1000.0</f>
        <v>0</v>
      </c>
      <c r="Q266">
        <f>2.0/((1/S266-1/R266)+SIGN(S266)*SQRT((1/S266-1/R266)*(1/S266-1/R266) + 4*CW266/((CW266+1)*(CW266+1))*(2*1/S266*1/R266-1/R266*1/R266)))</f>
        <v>0</v>
      </c>
      <c r="R266">
        <f>IF(LEFT(CX266,1)&lt;&gt;"0",IF(LEFT(CX266,1)="1",3.0,CY266),$D$5+$E$5*(DP266*DI266/($K$5*1000))+$F$5*(DP266*DI266/($K$5*1000))*MAX(MIN(CV266,$J$5),$I$5)*MAX(MIN(CV266,$J$5),$I$5)+$G$5*MAX(MIN(CV266,$J$5),$I$5)*(DP266*DI266/($K$5*1000))+$H$5*(DP266*DI266/($K$5*1000))*(DP266*DI266/($K$5*1000)))</f>
        <v>0</v>
      </c>
      <c r="S266">
        <f>J266*(1000-(1000*0.61365*exp(17.502*W266/(240.97+W266))/(DI266+DJ266)+DD266)/2)/(1000*0.61365*exp(17.502*W266/(240.97+W266))/(DI266+DJ266)-DD266)</f>
        <v>0</v>
      </c>
      <c r="T266">
        <f>1/((CW266+1)/(Q266/1.6)+1/(R266/1.37)) + CW266/((CW266+1)/(Q266/1.6) + CW266/(R266/1.37))</f>
        <v>0</v>
      </c>
      <c r="U266">
        <f>(CR266*CU266)</f>
        <v>0</v>
      </c>
      <c r="V266">
        <f>(DK266+(U266+2*0.95*5.67E-8*(((DK266+$B$7)+273)^4-(DK266+273)^4)-44100*J266)/(1.84*29.3*R266+8*0.95*5.67E-8*(DK266+273)^3))</f>
        <v>0</v>
      </c>
      <c r="W266">
        <f>($C$7*DL266+$D$7*DM266+$E$7*V266)</f>
        <v>0</v>
      </c>
      <c r="X266">
        <f>0.61365*exp(17.502*W266/(240.97+W266))</f>
        <v>0</v>
      </c>
      <c r="Y266">
        <f>(Z266/AA266*100)</f>
        <v>0</v>
      </c>
      <c r="Z266">
        <f>DD266*(DI266+DJ266)/1000</f>
        <v>0</v>
      </c>
      <c r="AA266">
        <f>0.61365*exp(17.502*DK266/(240.97+DK266))</f>
        <v>0</v>
      </c>
      <c r="AB266">
        <f>(X266-DD266*(DI266+DJ266)/1000)</f>
        <v>0</v>
      </c>
      <c r="AC266">
        <f>(-J266*44100)</f>
        <v>0</v>
      </c>
      <c r="AD266">
        <f>2*29.3*R266*0.92*(DK266-W266)</f>
        <v>0</v>
      </c>
      <c r="AE266">
        <f>2*0.95*5.67E-8*(((DK266+$B$7)+273)^4-(W266+273)^4)</f>
        <v>0</v>
      </c>
      <c r="AF266">
        <f>U266+AE266+AC266+AD266</f>
        <v>0</v>
      </c>
      <c r="AG266">
        <f>DH266*AU266*(DC266-DB266*(1000-AU266*DE266)/(1000-AU266*DD266))/(100*CV266)</f>
        <v>0</v>
      </c>
      <c r="AH266">
        <f>1000*DH266*AU266*(DD266-DE266)/(100*CV266*(1000-AU266*DD266))</f>
        <v>0</v>
      </c>
      <c r="AI266">
        <f>(AJ266 - AK266 - DI266*1E3/(8.314*(DK266+273.15)) * AM266/DH266 * AL266) * DH266/(100*CV266) * (1000 - DE266)/1000</f>
        <v>0</v>
      </c>
      <c r="AJ266">
        <v>748.704859617354</v>
      </c>
      <c r="AK266">
        <v>756.464327272727</v>
      </c>
      <c r="AL266">
        <v>-3.34019129891315</v>
      </c>
      <c r="AM266">
        <v>64.2689805173575</v>
      </c>
      <c r="AN266">
        <f>(AP266 - AO266 + DI266*1E3/(8.314*(DK266+273.15)) * AR266/DH266 * AQ266) * DH266/(100*CV266) * 1000/(1000 - AP266)</f>
        <v>0</v>
      </c>
      <c r="AO266">
        <v>24.3749953259096</v>
      </c>
      <c r="AP266">
        <v>25.3308781818182</v>
      </c>
      <c r="AQ266">
        <v>-3.64189632584464e-05</v>
      </c>
      <c r="AR266">
        <v>116.423155096258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MAX(0,($B$13+$C$13*DP266)/(1+$D$13*DP266)*DI266/(DK266+273)*$E$13)</f>
        <v>0</v>
      </c>
      <c r="AX266" t="s">
        <v>407</v>
      </c>
      <c r="AY266" t="s">
        <v>407</v>
      </c>
      <c r="AZ266">
        <v>0</v>
      </c>
      <c r="BA266">
        <v>0</v>
      </c>
      <c r="BB266">
        <f>1-AZ266/BA266</f>
        <v>0</v>
      </c>
      <c r="BC266">
        <v>0</v>
      </c>
      <c r="BD266" t="s">
        <v>407</v>
      </c>
      <c r="BE266" t="s">
        <v>407</v>
      </c>
      <c r="BF266">
        <v>0</v>
      </c>
      <c r="BG266">
        <v>0</v>
      </c>
      <c r="BH266">
        <f>1-BF266/BG266</f>
        <v>0</v>
      </c>
      <c r="BI266">
        <v>0.5</v>
      </c>
      <c r="BJ266">
        <f>CS266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407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f>$B$11*DQ266+$C$11*DR266+$F$11*EC266*(1-EF266)</f>
        <v>0</v>
      </c>
      <c r="CS266">
        <f>CR266*CT266</f>
        <v>0</v>
      </c>
      <c r="CT266">
        <f>($B$11*$D$9+$C$11*$D$9+$F$11*((EP266+EH266)/MAX(EP266+EH266+EQ266, 0.1)*$I$9+EQ266/MAX(EP266+EH266+EQ266, 0.1)*$J$9))/($B$11+$C$11+$F$11)</f>
        <v>0</v>
      </c>
      <c r="CU266">
        <f>($B$11*$K$9+$C$11*$K$9+$F$11*((EP266+EH266)/MAX(EP266+EH266+EQ266, 0.1)*$P$9+EQ266/MAX(EP266+EH266+EQ266, 0.1)*$Q$9))/($B$11+$C$11+$F$11)</f>
        <v>0</v>
      </c>
      <c r="CV266">
        <v>2.7</v>
      </c>
      <c r="CW266">
        <v>0.5</v>
      </c>
      <c r="CX266" t="s">
        <v>408</v>
      </c>
      <c r="CY266">
        <v>2</v>
      </c>
      <c r="CZ266" t="b">
        <v>1</v>
      </c>
      <c r="DA266">
        <v>1510793437.21429</v>
      </c>
      <c r="DB266">
        <v>760.795892857143</v>
      </c>
      <c r="DC266">
        <v>747.130892857143</v>
      </c>
      <c r="DD266">
        <v>25.3456964285714</v>
      </c>
      <c r="DE266">
        <v>24.3755714285714</v>
      </c>
      <c r="DF266">
        <v>752.177214285714</v>
      </c>
      <c r="DG266">
        <v>24.8051821428571</v>
      </c>
      <c r="DH266">
        <v>500.080071428571</v>
      </c>
      <c r="DI266">
        <v>90.7768964285714</v>
      </c>
      <c r="DJ266">
        <v>0.0999063178571429</v>
      </c>
      <c r="DK266">
        <v>26.8369392857143</v>
      </c>
      <c r="DL266">
        <v>27.4882785714286</v>
      </c>
      <c r="DM266">
        <v>999.9</v>
      </c>
      <c r="DN266">
        <v>0</v>
      </c>
      <c r="DO266">
        <v>0</v>
      </c>
      <c r="DP266">
        <v>10014.2882142857</v>
      </c>
      <c r="DQ266">
        <v>0</v>
      </c>
      <c r="DR266">
        <v>8.70454142857143</v>
      </c>
      <c r="DS266">
        <v>13.6650464285714</v>
      </c>
      <c r="DT266">
        <v>780.580428571429</v>
      </c>
      <c r="DU266">
        <v>765.797535714286</v>
      </c>
      <c r="DV266">
        <v>0.97014</v>
      </c>
      <c r="DW266">
        <v>747.130892857143</v>
      </c>
      <c r="DX266">
        <v>24.3755714285714</v>
      </c>
      <c r="DY266">
        <v>2.30080214285714</v>
      </c>
      <c r="DZ266">
        <v>2.2127375</v>
      </c>
      <c r="EA266">
        <v>19.6820285714286</v>
      </c>
      <c r="EB266">
        <v>19.0548321428571</v>
      </c>
      <c r="EC266">
        <v>1999.98642857143</v>
      </c>
      <c r="ED266">
        <v>0.980001392857143</v>
      </c>
      <c r="EE266">
        <v>0.0199987285714286</v>
      </c>
      <c r="EF266">
        <v>0</v>
      </c>
      <c r="EG266">
        <v>2.20853214285714</v>
      </c>
      <c r="EH266">
        <v>0</v>
      </c>
      <c r="EI266">
        <v>4095.33892857143</v>
      </c>
      <c r="EJ266">
        <v>17300.0392857143</v>
      </c>
      <c r="EK266">
        <v>39.35025</v>
      </c>
      <c r="EL266">
        <v>39.7455</v>
      </c>
      <c r="EM266">
        <v>39.06875</v>
      </c>
      <c r="EN266">
        <v>38.312</v>
      </c>
      <c r="EO266">
        <v>38.6825714285714</v>
      </c>
      <c r="EP266">
        <v>1959.99071428571</v>
      </c>
      <c r="EQ266">
        <v>39.9971428571429</v>
      </c>
      <c r="ER266">
        <v>0</v>
      </c>
      <c r="ES266">
        <v>1678817048.6</v>
      </c>
      <c r="ET266">
        <v>0</v>
      </c>
      <c r="EU266">
        <v>2.20266153846154</v>
      </c>
      <c r="EV266">
        <v>0.131904275285128</v>
      </c>
      <c r="EW266">
        <v>-34.6817093991756</v>
      </c>
      <c r="EX266">
        <v>4095.01846153846</v>
      </c>
      <c r="EY266">
        <v>15</v>
      </c>
      <c r="EZ266">
        <v>0</v>
      </c>
      <c r="FA266" t="s">
        <v>409</v>
      </c>
      <c r="FB266">
        <v>1510781724.6</v>
      </c>
      <c r="FC266">
        <v>1510781718.6</v>
      </c>
      <c r="FD266">
        <v>0</v>
      </c>
      <c r="FE266">
        <v>0.193</v>
      </c>
      <c r="FF266">
        <v>0.167</v>
      </c>
      <c r="FG266">
        <v>6.707</v>
      </c>
      <c r="FH266">
        <v>0.869</v>
      </c>
      <c r="FI266">
        <v>420</v>
      </c>
      <c r="FJ266">
        <v>32</v>
      </c>
      <c r="FK266">
        <v>0.3</v>
      </c>
      <c r="FL266">
        <v>0.13</v>
      </c>
      <c r="FM266">
        <v>0.973730829268292</v>
      </c>
      <c r="FN266">
        <v>-0.0707591916376309</v>
      </c>
      <c r="FO266">
        <v>0.0130725281782389</v>
      </c>
      <c r="FP266">
        <v>1</v>
      </c>
      <c r="FQ266">
        <v>1</v>
      </c>
      <c r="FR266">
        <v>1</v>
      </c>
      <c r="FS266" t="s">
        <v>410</v>
      </c>
      <c r="FT266">
        <v>2.97313</v>
      </c>
      <c r="FU266">
        <v>2.75405</v>
      </c>
      <c r="FV266">
        <v>0.136254</v>
      </c>
      <c r="FW266">
        <v>0.135481</v>
      </c>
      <c r="FX266">
        <v>0.107408</v>
      </c>
      <c r="FY266">
        <v>0.10576</v>
      </c>
      <c r="FZ266">
        <v>33631.4</v>
      </c>
      <c r="GA266">
        <v>36698.3</v>
      </c>
      <c r="GB266">
        <v>35284.3</v>
      </c>
      <c r="GC266">
        <v>38497.5</v>
      </c>
      <c r="GD266">
        <v>44607.2</v>
      </c>
      <c r="GE266">
        <v>49697.5</v>
      </c>
      <c r="GF266">
        <v>55102.1</v>
      </c>
      <c r="GG266">
        <v>61720.4</v>
      </c>
      <c r="GH266">
        <v>1.98722</v>
      </c>
      <c r="GI266">
        <v>1.82755</v>
      </c>
      <c r="GJ266">
        <v>0.0947714</v>
      </c>
      <c r="GK266">
        <v>0</v>
      </c>
      <c r="GL266">
        <v>25.9486</v>
      </c>
      <c r="GM266">
        <v>999.9</v>
      </c>
      <c r="GN266">
        <v>52.838</v>
      </c>
      <c r="GO266">
        <v>32.851</v>
      </c>
      <c r="GP266">
        <v>29.1634</v>
      </c>
      <c r="GQ266">
        <v>55.0157</v>
      </c>
      <c r="GR266">
        <v>49.6795</v>
      </c>
      <c r="GS266">
        <v>1</v>
      </c>
      <c r="GT266">
        <v>-0.033689</v>
      </c>
      <c r="GU266">
        <v>0.756288</v>
      </c>
      <c r="GV266">
        <v>20.1134</v>
      </c>
      <c r="GW266">
        <v>5.19782</v>
      </c>
      <c r="GX266">
        <v>12.004</v>
      </c>
      <c r="GY266">
        <v>4.9754</v>
      </c>
      <c r="GZ266">
        <v>3.29325</v>
      </c>
      <c r="HA266">
        <v>9999</v>
      </c>
      <c r="HB266">
        <v>9999</v>
      </c>
      <c r="HC266">
        <v>9999</v>
      </c>
      <c r="HD266">
        <v>999.9</v>
      </c>
      <c r="HE266">
        <v>1.86328</v>
      </c>
      <c r="HF266">
        <v>1.86816</v>
      </c>
      <c r="HG266">
        <v>1.86797</v>
      </c>
      <c r="HH266">
        <v>1.86905</v>
      </c>
      <c r="HI266">
        <v>1.8699</v>
      </c>
      <c r="HJ266">
        <v>1.86599</v>
      </c>
      <c r="HK266">
        <v>1.86703</v>
      </c>
      <c r="HL266">
        <v>1.86833</v>
      </c>
      <c r="HM266">
        <v>5</v>
      </c>
      <c r="HN266">
        <v>0</v>
      </c>
      <c r="HO266">
        <v>0</v>
      </c>
      <c r="HP266">
        <v>0</v>
      </c>
      <c r="HQ266" t="s">
        <v>411</v>
      </c>
      <c r="HR266" t="s">
        <v>412</v>
      </c>
      <c r="HS266" t="s">
        <v>413</v>
      </c>
      <c r="HT266" t="s">
        <v>413</v>
      </c>
      <c r="HU266" t="s">
        <v>413</v>
      </c>
      <c r="HV266" t="s">
        <v>413</v>
      </c>
      <c r="HW266">
        <v>0</v>
      </c>
      <c r="HX266">
        <v>100</v>
      </c>
      <c r="HY266">
        <v>100</v>
      </c>
      <c r="HZ266">
        <v>8.465</v>
      </c>
      <c r="IA266">
        <v>0.5398</v>
      </c>
      <c r="IB266">
        <v>4.00718980108695</v>
      </c>
      <c r="IC266">
        <v>0.0057595372652325</v>
      </c>
      <c r="ID266">
        <v>9.86007892650461e-07</v>
      </c>
      <c r="IE266">
        <v>-6.54605500343952e-10</v>
      </c>
      <c r="IF266">
        <v>-0.00447537401453317</v>
      </c>
      <c r="IG266">
        <v>-0.0225030831772305</v>
      </c>
      <c r="IH266">
        <v>0.00251729176796863</v>
      </c>
      <c r="II266">
        <v>-2.92013266862578e-05</v>
      </c>
      <c r="IJ266">
        <v>-3</v>
      </c>
      <c r="IK266">
        <v>1614</v>
      </c>
      <c r="IL266">
        <v>1</v>
      </c>
      <c r="IM266">
        <v>27</v>
      </c>
      <c r="IN266">
        <v>195.3</v>
      </c>
      <c r="IO266">
        <v>195.4</v>
      </c>
      <c r="IP266">
        <v>1.57227</v>
      </c>
      <c r="IQ266">
        <v>2.62695</v>
      </c>
      <c r="IR266">
        <v>1.54785</v>
      </c>
      <c r="IS266">
        <v>2.30103</v>
      </c>
      <c r="IT266">
        <v>1.34644</v>
      </c>
      <c r="IU266">
        <v>2.46826</v>
      </c>
      <c r="IV266">
        <v>37.6987</v>
      </c>
      <c r="IW266">
        <v>24.1926</v>
      </c>
      <c r="IX266">
        <v>18</v>
      </c>
      <c r="IY266">
        <v>502.446</v>
      </c>
      <c r="IZ266">
        <v>401.059</v>
      </c>
      <c r="JA266">
        <v>24.0559</v>
      </c>
      <c r="JB266">
        <v>26.7777</v>
      </c>
      <c r="JC266">
        <v>30.0005</v>
      </c>
      <c r="JD266">
        <v>26.6973</v>
      </c>
      <c r="JE266">
        <v>26.6419</v>
      </c>
      <c r="JF266">
        <v>31.4557</v>
      </c>
      <c r="JG266">
        <v>25.2573</v>
      </c>
      <c r="JH266">
        <v>100</v>
      </c>
      <c r="JI266">
        <v>24.0663</v>
      </c>
      <c r="JJ266">
        <v>702.337</v>
      </c>
      <c r="JK266">
        <v>24.3446</v>
      </c>
      <c r="JL266">
        <v>102.254</v>
      </c>
      <c r="JM266">
        <v>102.753</v>
      </c>
    </row>
    <row r="267" spans="1:273">
      <c r="A267">
        <v>251</v>
      </c>
      <c r="B267">
        <v>1510793450</v>
      </c>
      <c r="C267">
        <v>4729.40000009537</v>
      </c>
      <c r="D267" t="s">
        <v>915</v>
      </c>
      <c r="E267" t="s">
        <v>916</v>
      </c>
      <c r="F267">
        <v>5</v>
      </c>
      <c r="G267" t="s">
        <v>898</v>
      </c>
      <c r="H267" t="s">
        <v>406</v>
      </c>
      <c r="I267">
        <v>1510793442.5</v>
      </c>
      <c r="J267">
        <f>(K267)/1000</f>
        <v>0</v>
      </c>
      <c r="K267">
        <f>IF(CZ267, AN267, AH267)</f>
        <v>0</v>
      </c>
      <c r="L267">
        <f>IF(CZ267, AI267, AG267)</f>
        <v>0</v>
      </c>
      <c r="M267">
        <f>DB267 - IF(AU267&gt;1, L267*CV267*100.0/(AW267*DP267), 0)</f>
        <v>0</v>
      </c>
      <c r="N267">
        <f>((T267-J267/2)*M267-L267)/(T267+J267/2)</f>
        <v>0</v>
      </c>
      <c r="O267">
        <f>N267*(DI267+DJ267)/1000.0</f>
        <v>0</v>
      </c>
      <c r="P267">
        <f>(DB267 - IF(AU267&gt;1, L267*CV267*100.0/(AW267*DP267), 0))*(DI267+DJ267)/1000.0</f>
        <v>0</v>
      </c>
      <c r="Q267">
        <f>2.0/((1/S267-1/R267)+SIGN(S267)*SQRT((1/S267-1/R267)*(1/S267-1/R267) + 4*CW267/((CW267+1)*(CW267+1))*(2*1/S267*1/R267-1/R267*1/R267)))</f>
        <v>0</v>
      </c>
      <c r="R267">
        <f>IF(LEFT(CX267,1)&lt;&gt;"0",IF(LEFT(CX267,1)="1",3.0,CY267),$D$5+$E$5*(DP267*DI267/($K$5*1000))+$F$5*(DP267*DI267/($K$5*1000))*MAX(MIN(CV267,$J$5),$I$5)*MAX(MIN(CV267,$J$5),$I$5)+$G$5*MAX(MIN(CV267,$J$5),$I$5)*(DP267*DI267/($K$5*1000))+$H$5*(DP267*DI267/($K$5*1000))*(DP267*DI267/($K$5*1000)))</f>
        <v>0</v>
      </c>
      <c r="S267">
        <f>J267*(1000-(1000*0.61365*exp(17.502*W267/(240.97+W267))/(DI267+DJ267)+DD267)/2)/(1000*0.61365*exp(17.502*W267/(240.97+W267))/(DI267+DJ267)-DD267)</f>
        <v>0</v>
      </c>
      <c r="T267">
        <f>1/((CW267+1)/(Q267/1.6)+1/(R267/1.37)) + CW267/((CW267+1)/(Q267/1.6) + CW267/(R267/1.37))</f>
        <v>0</v>
      </c>
      <c r="U267">
        <f>(CR267*CU267)</f>
        <v>0</v>
      </c>
      <c r="V267">
        <f>(DK267+(U267+2*0.95*5.67E-8*(((DK267+$B$7)+273)^4-(DK267+273)^4)-44100*J267)/(1.84*29.3*R267+8*0.95*5.67E-8*(DK267+273)^3))</f>
        <v>0</v>
      </c>
      <c r="W267">
        <f>($C$7*DL267+$D$7*DM267+$E$7*V267)</f>
        <v>0</v>
      </c>
      <c r="X267">
        <f>0.61365*exp(17.502*W267/(240.97+W267))</f>
        <v>0</v>
      </c>
      <c r="Y267">
        <f>(Z267/AA267*100)</f>
        <v>0</v>
      </c>
      <c r="Z267">
        <f>DD267*(DI267+DJ267)/1000</f>
        <v>0</v>
      </c>
      <c r="AA267">
        <f>0.61365*exp(17.502*DK267/(240.97+DK267))</f>
        <v>0</v>
      </c>
      <c r="AB267">
        <f>(X267-DD267*(DI267+DJ267)/1000)</f>
        <v>0</v>
      </c>
      <c r="AC267">
        <f>(-J267*44100)</f>
        <v>0</v>
      </c>
      <c r="AD267">
        <f>2*29.3*R267*0.92*(DK267-W267)</f>
        <v>0</v>
      </c>
      <c r="AE267">
        <f>2*0.95*5.67E-8*(((DK267+$B$7)+273)^4-(W267+273)^4)</f>
        <v>0</v>
      </c>
      <c r="AF267">
        <f>U267+AE267+AC267+AD267</f>
        <v>0</v>
      </c>
      <c r="AG267">
        <f>DH267*AU267*(DC267-DB267*(1000-AU267*DE267)/(1000-AU267*DD267))/(100*CV267)</f>
        <v>0</v>
      </c>
      <c r="AH267">
        <f>1000*DH267*AU267*(DD267-DE267)/(100*CV267*(1000-AU267*DD267))</f>
        <v>0</v>
      </c>
      <c r="AI267">
        <f>(AJ267 - AK267 - DI267*1E3/(8.314*(DK267+273.15)) * AM267/DH267 * AL267) * DH267/(100*CV267) * (1000 - DE267)/1000</f>
        <v>0</v>
      </c>
      <c r="AJ267">
        <v>730.847534434231</v>
      </c>
      <c r="AK267">
        <v>739.226357575758</v>
      </c>
      <c r="AL267">
        <v>-3.44585107687512</v>
      </c>
      <c r="AM267">
        <v>64.2689805173575</v>
      </c>
      <c r="AN267">
        <f>(AP267 - AO267 + DI267*1E3/(8.314*(DK267+273.15)) * AR267/DH267 * AQ267) * DH267/(100*CV267) * 1000/(1000 - AP267)</f>
        <v>0</v>
      </c>
      <c r="AO267">
        <v>24.3744774423127</v>
      </c>
      <c r="AP267">
        <v>25.3275939393939</v>
      </c>
      <c r="AQ267">
        <v>-2.82459705697136e-05</v>
      </c>
      <c r="AR267">
        <v>116.423155096258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MAX(0,($B$13+$C$13*DP267)/(1+$D$13*DP267)*DI267/(DK267+273)*$E$13)</f>
        <v>0</v>
      </c>
      <c r="AX267" t="s">
        <v>407</v>
      </c>
      <c r="AY267" t="s">
        <v>407</v>
      </c>
      <c r="AZ267">
        <v>0</v>
      </c>
      <c r="BA267">
        <v>0</v>
      </c>
      <c r="BB267">
        <f>1-AZ267/BA267</f>
        <v>0</v>
      </c>
      <c r="BC267">
        <v>0</v>
      </c>
      <c r="BD267" t="s">
        <v>407</v>
      </c>
      <c r="BE267" t="s">
        <v>407</v>
      </c>
      <c r="BF267">
        <v>0</v>
      </c>
      <c r="BG267">
        <v>0</v>
      </c>
      <c r="BH267">
        <f>1-BF267/BG267</f>
        <v>0</v>
      </c>
      <c r="BI267">
        <v>0.5</v>
      </c>
      <c r="BJ267">
        <f>CS267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407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f>$B$11*DQ267+$C$11*DR267+$F$11*EC267*(1-EF267)</f>
        <v>0</v>
      </c>
      <c r="CS267">
        <f>CR267*CT267</f>
        <v>0</v>
      </c>
      <c r="CT267">
        <f>($B$11*$D$9+$C$11*$D$9+$F$11*((EP267+EH267)/MAX(EP267+EH267+EQ267, 0.1)*$I$9+EQ267/MAX(EP267+EH267+EQ267, 0.1)*$J$9))/($B$11+$C$11+$F$11)</f>
        <v>0</v>
      </c>
      <c r="CU267">
        <f>($B$11*$K$9+$C$11*$K$9+$F$11*((EP267+EH267)/MAX(EP267+EH267+EQ267, 0.1)*$P$9+EQ267/MAX(EP267+EH267+EQ267, 0.1)*$Q$9))/($B$11+$C$11+$F$11)</f>
        <v>0</v>
      </c>
      <c r="CV267">
        <v>2.7</v>
      </c>
      <c r="CW267">
        <v>0.5</v>
      </c>
      <c r="CX267" t="s">
        <v>408</v>
      </c>
      <c r="CY267">
        <v>2</v>
      </c>
      <c r="CZ267" t="b">
        <v>1</v>
      </c>
      <c r="DA267">
        <v>1510793442.5</v>
      </c>
      <c r="DB267">
        <v>743.667962962963</v>
      </c>
      <c r="DC267">
        <v>729.471037037037</v>
      </c>
      <c r="DD267">
        <v>25.3348444444444</v>
      </c>
      <c r="DE267">
        <v>24.3753407407407</v>
      </c>
      <c r="DF267">
        <v>735.153814814815</v>
      </c>
      <c r="DG267">
        <v>24.7948259259259</v>
      </c>
      <c r="DH267">
        <v>500.095703703704</v>
      </c>
      <c r="DI267">
        <v>90.7770185185185</v>
      </c>
      <c r="DJ267">
        <v>0.0999156222222222</v>
      </c>
      <c r="DK267">
        <v>26.8365</v>
      </c>
      <c r="DL267">
        <v>27.4940296296296</v>
      </c>
      <c r="DM267">
        <v>999.9</v>
      </c>
      <c r="DN267">
        <v>0</v>
      </c>
      <c r="DO267">
        <v>0</v>
      </c>
      <c r="DP267">
        <v>10021.2988888889</v>
      </c>
      <c r="DQ267">
        <v>0</v>
      </c>
      <c r="DR267">
        <v>8.70064666666667</v>
      </c>
      <c r="DS267">
        <v>14.1969666666667</v>
      </c>
      <c r="DT267">
        <v>762.998592592593</v>
      </c>
      <c r="DU267">
        <v>747.696333333333</v>
      </c>
      <c r="DV267">
        <v>0.959509185185185</v>
      </c>
      <c r="DW267">
        <v>729.471037037037</v>
      </c>
      <c r="DX267">
        <v>24.3753407407407</v>
      </c>
      <c r="DY267">
        <v>2.29982037037037</v>
      </c>
      <c r="DZ267">
        <v>2.21272074074074</v>
      </c>
      <c r="EA267">
        <v>19.6751592592593</v>
      </c>
      <c r="EB267">
        <v>19.0547074074074</v>
      </c>
      <c r="EC267">
        <v>2000.01185185185</v>
      </c>
      <c r="ED267">
        <v>0.980000777777778</v>
      </c>
      <c r="EE267">
        <v>0.0199993259259259</v>
      </c>
      <c r="EF267">
        <v>0</v>
      </c>
      <c r="EG267">
        <v>2.22816666666667</v>
      </c>
      <c r="EH267">
        <v>0</v>
      </c>
      <c r="EI267">
        <v>4092.14074074074</v>
      </c>
      <c r="EJ267">
        <v>17300.2518518519</v>
      </c>
      <c r="EK267">
        <v>39.3283333333333</v>
      </c>
      <c r="EL267">
        <v>39.7313333333333</v>
      </c>
      <c r="EM267">
        <v>39.062</v>
      </c>
      <c r="EN267">
        <v>38.312</v>
      </c>
      <c r="EO267">
        <v>38.6663333333333</v>
      </c>
      <c r="EP267">
        <v>1960.01296296296</v>
      </c>
      <c r="EQ267">
        <v>40.0007407407407</v>
      </c>
      <c r="ER267">
        <v>0</v>
      </c>
      <c r="ES267">
        <v>1678817053.4</v>
      </c>
      <c r="ET267">
        <v>0</v>
      </c>
      <c r="EU267">
        <v>2.20113076923077</v>
      </c>
      <c r="EV267">
        <v>0.28216751160059</v>
      </c>
      <c r="EW267">
        <v>-42.5299145605743</v>
      </c>
      <c r="EX267">
        <v>4092.05615384615</v>
      </c>
      <c r="EY267">
        <v>15</v>
      </c>
      <c r="EZ267">
        <v>0</v>
      </c>
      <c r="FA267" t="s">
        <v>409</v>
      </c>
      <c r="FB267">
        <v>1510781724.6</v>
      </c>
      <c r="FC267">
        <v>1510781718.6</v>
      </c>
      <c r="FD267">
        <v>0</v>
      </c>
      <c r="FE267">
        <v>0.193</v>
      </c>
      <c r="FF267">
        <v>0.167</v>
      </c>
      <c r="FG267">
        <v>6.707</v>
      </c>
      <c r="FH267">
        <v>0.869</v>
      </c>
      <c r="FI267">
        <v>420</v>
      </c>
      <c r="FJ267">
        <v>32</v>
      </c>
      <c r="FK267">
        <v>0.3</v>
      </c>
      <c r="FL267">
        <v>0.13</v>
      </c>
      <c r="FM267">
        <v>0.966576951219512</v>
      </c>
      <c r="FN267">
        <v>-0.121032522648083</v>
      </c>
      <c r="FO267">
        <v>0.0124526110847038</v>
      </c>
      <c r="FP267">
        <v>1</v>
      </c>
      <c r="FQ267">
        <v>1</v>
      </c>
      <c r="FR267">
        <v>1</v>
      </c>
      <c r="FS267" t="s">
        <v>410</v>
      </c>
      <c r="FT267">
        <v>2.97313</v>
      </c>
      <c r="FU267">
        <v>2.75389</v>
      </c>
      <c r="FV267">
        <v>0.13412</v>
      </c>
      <c r="FW267">
        <v>0.133447</v>
      </c>
      <c r="FX267">
        <v>0.107394</v>
      </c>
      <c r="FY267">
        <v>0.10575</v>
      </c>
      <c r="FZ267">
        <v>33713.9</v>
      </c>
      <c r="GA267">
        <v>36784.4</v>
      </c>
      <c r="GB267">
        <v>35283.7</v>
      </c>
      <c r="GC267">
        <v>38497.3</v>
      </c>
      <c r="GD267">
        <v>44607.2</v>
      </c>
      <c r="GE267">
        <v>49697.7</v>
      </c>
      <c r="GF267">
        <v>55101.3</v>
      </c>
      <c r="GG267">
        <v>61719.9</v>
      </c>
      <c r="GH267">
        <v>1.98722</v>
      </c>
      <c r="GI267">
        <v>1.8274</v>
      </c>
      <c r="GJ267">
        <v>0.0955164</v>
      </c>
      <c r="GK267">
        <v>0</v>
      </c>
      <c r="GL267">
        <v>25.9507</v>
      </c>
      <c r="GM267">
        <v>999.9</v>
      </c>
      <c r="GN267">
        <v>52.838</v>
      </c>
      <c r="GO267">
        <v>32.851</v>
      </c>
      <c r="GP267">
        <v>29.1624</v>
      </c>
      <c r="GQ267">
        <v>55.1458</v>
      </c>
      <c r="GR267">
        <v>49.4712</v>
      </c>
      <c r="GS267">
        <v>1</v>
      </c>
      <c r="GT267">
        <v>-0.0333206</v>
      </c>
      <c r="GU267">
        <v>0.797337</v>
      </c>
      <c r="GV267">
        <v>20.113</v>
      </c>
      <c r="GW267">
        <v>5.19767</v>
      </c>
      <c r="GX267">
        <v>12.004</v>
      </c>
      <c r="GY267">
        <v>4.9753</v>
      </c>
      <c r="GZ267">
        <v>3.29308</v>
      </c>
      <c r="HA267">
        <v>9999</v>
      </c>
      <c r="HB267">
        <v>9999</v>
      </c>
      <c r="HC267">
        <v>9999</v>
      </c>
      <c r="HD267">
        <v>999.9</v>
      </c>
      <c r="HE267">
        <v>1.86329</v>
      </c>
      <c r="HF267">
        <v>1.86817</v>
      </c>
      <c r="HG267">
        <v>1.86798</v>
      </c>
      <c r="HH267">
        <v>1.86905</v>
      </c>
      <c r="HI267">
        <v>1.86991</v>
      </c>
      <c r="HJ267">
        <v>1.86599</v>
      </c>
      <c r="HK267">
        <v>1.86705</v>
      </c>
      <c r="HL267">
        <v>1.86837</v>
      </c>
      <c r="HM267">
        <v>5</v>
      </c>
      <c r="HN267">
        <v>0</v>
      </c>
      <c r="HO267">
        <v>0</v>
      </c>
      <c r="HP267">
        <v>0</v>
      </c>
      <c r="HQ267" t="s">
        <v>411</v>
      </c>
      <c r="HR267" t="s">
        <v>412</v>
      </c>
      <c r="HS267" t="s">
        <v>413</v>
      </c>
      <c r="HT267" t="s">
        <v>413</v>
      </c>
      <c r="HU267" t="s">
        <v>413</v>
      </c>
      <c r="HV267" t="s">
        <v>413</v>
      </c>
      <c r="HW267">
        <v>0</v>
      </c>
      <c r="HX267">
        <v>100</v>
      </c>
      <c r="HY267">
        <v>100</v>
      </c>
      <c r="HZ267">
        <v>8.362</v>
      </c>
      <c r="IA267">
        <v>0.5397</v>
      </c>
      <c r="IB267">
        <v>4.00718980108695</v>
      </c>
      <c r="IC267">
        <v>0.0057595372652325</v>
      </c>
      <c r="ID267">
        <v>9.86007892650461e-07</v>
      </c>
      <c r="IE267">
        <v>-6.54605500343952e-10</v>
      </c>
      <c r="IF267">
        <v>-0.00447537401453317</v>
      </c>
      <c r="IG267">
        <v>-0.0225030831772305</v>
      </c>
      <c r="IH267">
        <v>0.00251729176796863</v>
      </c>
      <c r="II267">
        <v>-2.92013266862578e-05</v>
      </c>
      <c r="IJ267">
        <v>-3</v>
      </c>
      <c r="IK267">
        <v>1614</v>
      </c>
      <c r="IL267">
        <v>1</v>
      </c>
      <c r="IM267">
        <v>27</v>
      </c>
      <c r="IN267">
        <v>195.4</v>
      </c>
      <c r="IO267">
        <v>195.5</v>
      </c>
      <c r="IP267">
        <v>1.54175</v>
      </c>
      <c r="IQ267">
        <v>2.62939</v>
      </c>
      <c r="IR267">
        <v>1.54785</v>
      </c>
      <c r="IS267">
        <v>2.30103</v>
      </c>
      <c r="IT267">
        <v>1.34644</v>
      </c>
      <c r="IU267">
        <v>2.45239</v>
      </c>
      <c r="IV267">
        <v>37.6987</v>
      </c>
      <c r="IW267">
        <v>24.1926</v>
      </c>
      <c r="IX267">
        <v>18</v>
      </c>
      <c r="IY267">
        <v>502.487</v>
      </c>
      <c r="IZ267">
        <v>401.004</v>
      </c>
      <c r="JA267">
        <v>24.0656</v>
      </c>
      <c r="JB267">
        <v>26.7825</v>
      </c>
      <c r="JC267">
        <v>30.0005</v>
      </c>
      <c r="JD267">
        <v>26.7018</v>
      </c>
      <c r="JE267">
        <v>26.6458</v>
      </c>
      <c r="JF267">
        <v>30.8222</v>
      </c>
      <c r="JG267">
        <v>25.2573</v>
      </c>
      <c r="JH267">
        <v>100</v>
      </c>
      <c r="JI267">
        <v>24.0534</v>
      </c>
      <c r="JJ267">
        <v>682.175</v>
      </c>
      <c r="JK267">
        <v>24.3446</v>
      </c>
      <c r="JL267">
        <v>102.253</v>
      </c>
      <c r="JM267">
        <v>102.752</v>
      </c>
    </row>
    <row r="268" spans="1:273">
      <c r="A268">
        <v>252</v>
      </c>
      <c r="B268">
        <v>1510793455</v>
      </c>
      <c r="C268">
        <v>4734.40000009537</v>
      </c>
      <c r="D268" t="s">
        <v>917</v>
      </c>
      <c r="E268" t="s">
        <v>918</v>
      </c>
      <c r="F268">
        <v>5</v>
      </c>
      <c r="G268" t="s">
        <v>898</v>
      </c>
      <c r="H268" t="s">
        <v>406</v>
      </c>
      <c r="I268">
        <v>1510793447.21429</v>
      </c>
      <c r="J268">
        <f>(K268)/1000</f>
        <v>0</v>
      </c>
      <c r="K268">
        <f>IF(CZ268, AN268, AH268)</f>
        <v>0</v>
      </c>
      <c r="L268">
        <f>IF(CZ268, AI268, AG268)</f>
        <v>0</v>
      </c>
      <c r="M268">
        <f>DB268 - IF(AU268&gt;1, L268*CV268*100.0/(AW268*DP268), 0)</f>
        <v>0</v>
      </c>
      <c r="N268">
        <f>((T268-J268/2)*M268-L268)/(T268+J268/2)</f>
        <v>0</v>
      </c>
      <c r="O268">
        <f>N268*(DI268+DJ268)/1000.0</f>
        <v>0</v>
      </c>
      <c r="P268">
        <f>(DB268 - IF(AU268&gt;1, L268*CV268*100.0/(AW268*DP268), 0))*(DI268+DJ268)/1000.0</f>
        <v>0</v>
      </c>
      <c r="Q268">
        <f>2.0/((1/S268-1/R268)+SIGN(S268)*SQRT((1/S268-1/R268)*(1/S268-1/R268) + 4*CW268/((CW268+1)*(CW268+1))*(2*1/S268*1/R268-1/R268*1/R268)))</f>
        <v>0</v>
      </c>
      <c r="R268">
        <f>IF(LEFT(CX268,1)&lt;&gt;"0",IF(LEFT(CX268,1)="1",3.0,CY268),$D$5+$E$5*(DP268*DI268/($K$5*1000))+$F$5*(DP268*DI268/($K$5*1000))*MAX(MIN(CV268,$J$5),$I$5)*MAX(MIN(CV268,$J$5),$I$5)+$G$5*MAX(MIN(CV268,$J$5),$I$5)*(DP268*DI268/($K$5*1000))+$H$5*(DP268*DI268/($K$5*1000))*(DP268*DI268/($K$5*1000)))</f>
        <v>0</v>
      </c>
      <c r="S268">
        <f>J268*(1000-(1000*0.61365*exp(17.502*W268/(240.97+W268))/(DI268+DJ268)+DD268)/2)/(1000*0.61365*exp(17.502*W268/(240.97+W268))/(DI268+DJ268)-DD268)</f>
        <v>0</v>
      </c>
      <c r="T268">
        <f>1/((CW268+1)/(Q268/1.6)+1/(R268/1.37)) + CW268/((CW268+1)/(Q268/1.6) + CW268/(R268/1.37))</f>
        <v>0</v>
      </c>
      <c r="U268">
        <f>(CR268*CU268)</f>
        <v>0</v>
      </c>
      <c r="V268">
        <f>(DK268+(U268+2*0.95*5.67E-8*(((DK268+$B$7)+273)^4-(DK268+273)^4)-44100*J268)/(1.84*29.3*R268+8*0.95*5.67E-8*(DK268+273)^3))</f>
        <v>0</v>
      </c>
      <c r="W268">
        <f>($C$7*DL268+$D$7*DM268+$E$7*V268)</f>
        <v>0</v>
      </c>
      <c r="X268">
        <f>0.61365*exp(17.502*W268/(240.97+W268))</f>
        <v>0</v>
      </c>
      <c r="Y268">
        <f>(Z268/AA268*100)</f>
        <v>0</v>
      </c>
      <c r="Z268">
        <f>DD268*(DI268+DJ268)/1000</f>
        <v>0</v>
      </c>
      <c r="AA268">
        <f>0.61365*exp(17.502*DK268/(240.97+DK268))</f>
        <v>0</v>
      </c>
      <c r="AB268">
        <f>(X268-DD268*(DI268+DJ268)/1000)</f>
        <v>0</v>
      </c>
      <c r="AC268">
        <f>(-J268*44100)</f>
        <v>0</v>
      </c>
      <c r="AD268">
        <f>2*29.3*R268*0.92*(DK268-W268)</f>
        <v>0</v>
      </c>
      <c r="AE268">
        <f>2*0.95*5.67E-8*(((DK268+$B$7)+273)^4-(W268+273)^4)</f>
        <v>0</v>
      </c>
      <c r="AF268">
        <f>U268+AE268+AC268+AD268</f>
        <v>0</v>
      </c>
      <c r="AG268">
        <f>DH268*AU268*(DC268-DB268*(1000-AU268*DE268)/(1000-AU268*DD268))/(100*CV268)</f>
        <v>0</v>
      </c>
      <c r="AH268">
        <f>1000*DH268*AU268*(DD268-DE268)/(100*CV268*(1000-AU268*DD268))</f>
        <v>0</v>
      </c>
      <c r="AI268">
        <f>(AJ268 - AK268 - DI268*1E3/(8.314*(DK268+273.15)) * AM268/DH268 * AL268) * DH268/(100*CV268) * (1000 - DE268)/1000</f>
        <v>0</v>
      </c>
      <c r="AJ268">
        <v>714.867620331245</v>
      </c>
      <c r="AK268">
        <v>722.673036363636</v>
      </c>
      <c r="AL268">
        <v>-3.30291431432014</v>
      </c>
      <c r="AM268">
        <v>64.2689805173575</v>
      </c>
      <c r="AN268">
        <f>(AP268 - AO268 + DI268*1E3/(8.314*(DK268+273.15)) * AR268/DH268 * AQ268) * DH268/(100*CV268) * 1000/(1000 - AP268)</f>
        <v>0</v>
      </c>
      <c r="AO268">
        <v>24.3745614784935</v>
      </c>
      <c r="AP268">
        <v>25.3263866666667</v>
      </c>
      <c r="AQ268">
        <v>-5.83795704176085e-07</v>
      </c>
      <c r="AR268">
        <v>116.423155096258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MAX(0,($B$13+$C$13*DP268)/(1+$D$13*DP268)*DI268/(DK268+273)*$E$13)</f>
        <v>0</v>
      </c>
      <c r="AX268" t="s">
        <v>407</v>
      </c>
      <c r="AY268" t="s">
        <v>407</v>
      </c>
      <c r="AZ268">
        <v>0</v>
      </c>
      <c r="BA268">
        <v>0</v>
      </c>
      <c r="BB268">
        <f>1-AZ268/BA268</f>
        <v>0</v>
      </c>
      <c r="BC268">
        <v>0</v>
      </c>
      <c r="BD268" t="s">
        <v>407</v>
      </c>
      <c r="BE268" t="s">
        <v>407</v>
      </c>
      <c r="BF268">
        <v>0</v>
      </c>
      <c r="BG268">
        <v>0</v>
      </c>
      <c r="BH268">
        <f>1-BF268/BG268</f>
        <v>0</v>
      </c>
      <c r="BI268">
        <v>0.5</v>
      </c>
      <c r="BJ268">
        <f>CS268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407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f>$B$11*DQ268+$C$11*DR268+$F$11*EC268*(1-EF268)</f>
        <v>0</v>
      </c>
      <c r="CS268">
        <f>CR268*CT268</f>
        <v>0</v>
      </c>
      <c r="CT268">
        <f>($B$11*$D$9+$C$11*$D$9+$F$11*((EP268+EH268)/MAX(EP268+EH268+EQ268, 0.1)*$I$9+EQ268/MAX(EP268+EH268+EQ268, 0.1)*$J$9))/($B$11+$C$11+$F$11)</f>
        <v>0</v>
      </c>
      <c r="CU268">
        <f>($B$11*$K$9+$C$11*$K$9+$F$11*((EP268+EH268)/MAX(EP268+EH268+EQ268, 0.1)*$P$9+EQ268/MAX(EP268+EH268+EQ268, 0.1)*$Q$9))/($B$11+$C$11+$F$11)</f>
        <v>0</v>
      </c>
      <c r="CV268">
        <v>2.7</v>
      </c>
      <c r="CW268">
        <v>0.5</v>
      </c>
      <c r="CX268" t="s">
        <v>408</v>
      </c>
      <c r="CY268">
        <v>2</v>
      </c>
      <c r="CZ268" t="b">
        <v>1</v>
      </c>
      <c r="DA268">
        <v>1510793447.21429</v>
      </c>
      <c r="DB268">
        <v>728.222285714286</v>
      </c>
      <c r="DC268">
        <v>713.908035714286</v>
      </c>
      <c r="DD268">
        <v>25.329875</v>
      </c>
      <c r="DE268">
        <v>24.3747821428571</v>
      </c>
      <c r="DF268">
        <v>719.802571428571</v>
      </c>
      <c r="DG268">
        <v>24.7900821428571</v>
      </c>
      <c r="DH268">
        <v>500.101535714286</v>
      </c>
      <c r="DI268">
        <v>90.7770392857143</v>
      </c>
      <c r="DJ268">
        <v>0.100074085714286</v>
      </c>
      <c r="DK268">
        <v>26.8368857142857</v>
      </c>
      <c r="DL268">
        <v>27.5016964285714</v>
      </c>
      <c r="DM268">
        <v>999.9</v>
      </c>
      <c r="DN268">
        <v>0</v>
      </c>
      <c r="DO268">
        <v>0</v>
      </c>
      <c r="DP268">
        <v>9998.48392857143</v>
      </c>
      <c r="DQ268">
        <v>0</v>
      </c>
      <c r="DR268">
        <v>8.69631535714286</v>
      </c>
      <c r="DS268">
        <v>14.314275</v>
      </c>
      <c r="DT268">
        <v>747.1475</v>
      </c>
      <c r="DU268">
        <v>731.744142857143</v>
      </c>
      <c r="DV268">
        <v>0.955097178571429</v>
      </c>
      <c r="DW268">
        <v>713.908035714286</v>
      </c>
      <c r="DX268">
        <v>24.3747821428571</v>
      </c>
      <c r="DY268">
        <v>2.29936964285714</v>
      </c>
      <c r="DZ268">
        <v>2.21267035714286</v>
      </c>
      <c r="EA268">
        <v>19.6719928571429</v>
      </c>
      <c r="EB268">
        <v>19.0543428571429</v>
      </c>
      <c r="EC268">
        <v>1999.98607142857</v>
      </c>
      <c r="ED268">
        <v>0.980000678571429</v>
      </c>
      <c r="EE268">
        <v>0.0199993928571429</v>
      </c>
      <c r="EF268">
        <v>0</v>
      </c>
      <c r="EG268">
        <v>2.255775</v>
      </c>
      <c r="EH268">
        <v>0</v>
      </c>
      <c r="EI268">
        <v>4088.7425</v>
      </c>
      <c r="EJ268">
        <v>17300.0357142857</v>
      </c>
      <c r="EK268">
        <v>39.3165</v>
      </c>
      <c r="EL268">
        <v>39.71625</v>
      </c>
      <c r="EM268">
        <v>39.062</v>
      </c>
      <c r="EN268">
        <v>38.312</v>
      </c>
      <c r="EO268">
        <v>38.6471428571429</v>
      </c>
      <c r="EP268">
        <v>1959.98714285714</v>
      </c>
      <c r="EQ268">
        <v>40.0014285714286</v>
      </c>
      <c r="ER268">
        <v>0</v>
      </c>
      <c r="ES268">
        <v>1678817058.2</v>
      </c>
      <c r="ET268">
        <v>0</v>
      </c>
      <c r="EU268">
        <v>2.26209230769231</v>
      </c>
      <c r="EV268">
        <v>0.628294014125846</v>
      </c>
      <c r="EW268">
        <v>-44.4324786856811</v>
      </c>
      <c r="EX268">
        <v>4088.58269230769</v>
      </c>
      <c r="EY268">
        <v>15</v>
      </c>
      <c r="EZ268">
        <v>0</v>
      </c>
      <c r="FA268" t="s">
        <v>409</v>
      </c>
      <c r="FB268">
        <v>1510781724.6</v>
      </c>
      <c r="FC268">
        <v>1510781718.6</v>
      </c>
      <c r="FD268">
        <v>0</v>
      </c>
      <c r="FE268">
        <v>0.193</v>
      </c>
      <c r="FF268">
        <v>0.167</v>
      </c>
      <c r="FG268">
        <v>6.707</v>
      </c>
      <c r="FH268">
        <v>0.869</v>
      </c>
      <c r="FI268">
        <v>420</v>
      </c>
      <c r="FJ268">
        <v>32</v>
      </c>
      <c r="FK268">
        <v>0.3</v>
      </c>
      <c r="FL268">
        <v>0.13</v>
      </c>
      <c r="FM268">
        <v>0.958608853658537</v>
      </c>
      <c r="FN268">
        <v>-0.0622427874564507</v>
      </c>
      <c r="FO268">
        <v>0.00673744330375159</v>
      </c>
      <c r="FP268">
        <v>1</v>
      </c>
      <c r="FQ268">
        <v>1</v>
      </c>
      <c r="FR268">
        <v>1</v>
      </c>
      <c r="FS268" t="s">
        <v>410</v>
      </c>
      <c r="FT268">
        <v>2.97334</v>
      </c>
      <c r="FU268">
        <v>2.75364</v>
      </c>
      <c r="FV268">
        <v>0.132038</v>
      </c>
      <c r="FW268">
        <v>0.131184</v>
      </c>
      <c r="FX268">
        <v>0.10739</v>
      </c>
      <c r="FY268">
        <v>0.105754</v>
      </c>
      <c r="FZ268">
        <v>33795</v>
      </c>
      <c r="GA268">
        <v>36879.9</v>
      </c>
      <c r="GB268">
        <v>35283.8</v>
      </c>
      <c r="GC268">
        <v>38496.8</v>
      </c>
      <c r="GD268">
        <v>44607.4</v>
      </c>
      <c r="GE268">
        <v>49696.9</v>
      </c>
      <c r="GF268">
        <v>55101.3</v>
      </c>
      <c r="GG268">
        <v>61719.3</v>
      </c>
      <c r="GH268">
        <v>1.9871</v>
      </c>
      <c r="GI268">
        <v>1.8274</v>
      </c>
      <c r="GJ268">
        <v>0.094343</v>
      </c>
      <c r="GK268">
        <v>0</v>
      </c>
      <c r="GL268">
        <v>25.9529</v>
      </c>
      <c r="GM268">
        <v>999.9</v>
      </c>
      <c r="GN268">
        <v>52.838</v>
      </c>
      <c r="GO268">
        <v>32.851</v>
      </c>
      <c r="GP268">
        <v>29.1637</v>
      </c>
      <c r="GQ268">
        <v>55.3658</v>
      </c>
      <c r="GR268">
        <v>49.1386</v>
      </c>
      <c r="GS268">
        <v>1</v>
      </c>
      <c r="GT268">
        <v>-0.032373</v>
      </c>
      <c r="GU268">
        <v>0.864755</v>
      </c>
      <c r="GV268">
        <v>20.1128</v>
      </c>
      <c r="GW268">
        <v>5.19842</v>
      </c>
      <c r="GX268">
        <v>12.004</v>
      </c>
      <c r="GY268">
        <v>4.9756</v>
      </c>
      <c r="GZ268">
        <v>3.2932</v>
      </c>
      <c r="HA268">
        <v>9999</v>
      </c>
      <c r="HB268">
        <v>9999</v>
      </c>
      <c r="HC268">
        <v>9999</v>
      </c>
      <c r="HD268">
        <v>999.9</v>
      </c>
      <c r="HE268">
        <v>1.86329</v>
      </c>
      <c r="HF268">
        <v>1.86819</v>
      </c>
      <c r="HG268">
        <v>1.86798</v>
      </c>
      <c r="HH268">
        <v>1.86905</v>
      </c>
      <c r="HI268">
        <v>1.86991</v>
      </c>
      <c r="HJ268">
        <v>1.86599</v>
      </c>
      <c r="HK268">
        <v>1.86703</v>
      </c>
      <c r="HL268">
        <v>1.86838</v>
      </c>
      <c r="HM268">
        <v>5</v>
      </c>
      <c r="HN268">
        <v>0</v>
      </c>
      <c r="HO268">
        <v>0</v>
      </c>
      <c r="HP268">
        <v>0</v>
      </c>
      <c r="HQ268" t="s">
        <v>411</v>
      </c>
      <c r="HR268" t="s">
        <v>412</v>
      </c>
      <c r="HS268" t="s">
        <v>413</v>
      </c>
      <c r="HT268" t="s">
        <v>413</v>
      </c>
      <c r="HU268" t="s">
        <v>413</v>
      </c>
      <c r="HV268" t="s">
        <v>413</v>
      </c>
      <c r="HW268">
        <v>0</v>
      </c>
      <c r="HX268">
        <v>100</v>
      </c>
      <c r="HY268">
        <v>100</v>
      </c>
      <c r="HZ268">
        <v>8.263</v>
      </c>
      <c r="IA268">
        <v>0.5396</v>
      </c>
      <c r="IB268">
        <v>4.00718980108695</v>
      </c>
      <c r="IC268">
        <v>0.0057595372652325</v>
      </c>
      <c r="ID268">
        <v>9.86007892650461e-07</v>
      </c>
      <c r="IE268">
        <v>-6.54605500343952e-10</v>
      </c>
      <c r="IF268">
        <v>-0.00447537401453317</v>
      </c>
      <c r="IG268">
        <v>-0.0225030831772305</v>
      </c>
      <c r="IH268">
        <v>0.00251729176796863</v>
      </c>
      <c r="II268">
        <v>-2.92013266862578e-05</v>
      </c>
      <c r="IJ268">
        <v>-3</v>
      </c>
      <c r="IK268">
        <v>1614</v>
      </c>
      <c r="IL268">
        <v>1</v>
      </c>
      <c r="IM268">
        <v>27</v>
      </c>
      <c r="IN268">
        <v>195.5</v>
      </c>
      <c r="IO268">
        <v>195.6</v>
      </c>
      <c r="IP268">
        <v>1.51245</v>
      </c>
      <c r="IQ268">
        <v>2.63184</v>
      </c>
      <c r="IR268">
        <v>1.54785</v>
      </c>
      <c r="IS268">
        <v>2.30103</v>
      </c>
      <c r="IT268">
        <v>1.34644</v>
      </c>
      <c r="IU268">
        <v>2.44507</v>
      </c>
      <c r="IV268">
        <v>37.6987</v>
      </c>
      <c r="IW268">
        <v>24.1838</v>
      </c>
      <c r="IX268">
        <v>18</v>
      </c>
      <c r="IY268">
        <v>502.446</v>
      </c>
      <c r="IZ268">
        <v>401.036</v>
      </c>
      <c r="JA268">
        <v>24.0573</v>
      </c>
      <c r="JB268">
        <v>26.7879</v>
      </c>
      <c r="JC268">
        <v>30.0007</v>
      </c>
      <c r="JD268">
        <v>26.7063</v>
      </c>
      <c r="JE268">
        <v>26.6503</v>
      </c>
      <c r="JF268">
        <v>30.2542</v>
      </c>
      <c r="JG268">
        <v>25.2573</v>
      </c>
      <c r="JH268">
        <v>100</v>
      </c>
      <c r="JI268">
        <v>24.0396</v>
      </c>
      <c r="JJ268">
        <v>668.803</v>
      </c>
      <c r="JK268">
        <v>24.3446</v>
      </c>
      <c r="JL268">
        <v>102.253</v>
      </c>
      <c r="JM268">
        <v>102.751</v>
      </c>
    </row>
    <row r="269" spans="1:273">
      <c r="A269">
        <v>253</v>
      </c>
      <c r="B269">
        <v>1510793460</v>
      </c>
      <c r="C269">
        <v>4739.40000009537</v>
      </c>
      <c r="D269" t="s">
        <v>919</v>
      </c>
      <c r="E269" t="s">
        <v>920</v>
      </c>
      <c r="F269">
        <v>5</v>
      </c>
      <c r="G269" t="s">
        <v>898</v>
      </c>
      <c r="H269" t="s">
        <v>406</v>
      </c>
      <c r="I269">
        <v>1510793452.5</v>
      </c>
      <c r="J269">
        <f>(K269)/1000</f>
        <v>0</v>
      </c>
      <c r="K269">
        <f>IF(CZ269, AN269, AH269)</f>
        <v>0</v>
      </c>
      <c r="L269">
        <f>IF(CZ269, AI269, AG269)</f>
        <v>0</v>
      </c>
      <c r="M269">
        <f>DB269 - IF(AU269&gt;1, L269*CV269*100.0/(AW269*DP269), 0)</f>
        <v>0</v>
      </c>
      <c r="N269">
        <f>((T269-J269/2)*M269-L269)/(T269+J269/2)</f>
        <v>0</v>
      </c>
      <c r="O269">
        <f>N269*(DI269+DJ269)/1000.0</f>
        <v>0</v>
      </c>
      <c r="P269">
        <f>(DB269 - IF(AU269&gt;1, L269*CV269*100.0/(AW269*DP269), 0))*(DI269+DJ269)/1000.0</f>
        <v>0</v>
      </c>
      <c r="Q269">
        <f>2.0/((1/S269-1/R269)+SIGN(S269)*SQRT((1/S269-1/R269)*(1/S269-1/R269) + 4*CW269/((CW269+1)*(CW269+1))*(2*1/S269*1/R269-1/R269*1/R269)))</f>
        <v>0</v>
      </c>
      <c r="R269">
        <f>IF(LEFT(CX269,1)&lt;&gt;"0",IF(LEFT(CX269,1)="1",3.0,CY269),$D$5+$E$5*(DP269*DI269/($K$5*1000))+$F$5*(DP269*DI269/($K$5*1000))*MAX(MIN(CV269,$J$5),$I$5)*MAX(MIN(CV269,$J$5),$I$5)+$G$5*MAX(MIN(CV269,$J$5),$I$5)*(DP269*DI269/($K$5*1000))+$H$5*(DP269*DI269/($K$5*1000))*(DP269*DI269/($K$5*1000)))</f>
        <v>0</v>
      </c>
      <c r="S269">
        <f>J269*(1000-(1000*0.61365*exp(17.502*W269/(240.97+W269))/(DI269+DJ269)+DD269)/2)/(1000*0.61365*exp(17.502*W269/(240.97+W269))/(DI269+DJ269)-DD269)</f>
        <v>0</v>
      </c>
      <c r="T269">
        <f>1/((CW269+1)/(Q269/1.6)+1/(R269/1.37)) + CW269/((CW269+1)/(Q269/1.6) + CW269/(R269/1.37))</f>
        <v>0</v>
      </c>
      <c r="U269">
        <f>(CR269*CU269)</f>
        <v>0</v>
      </c>
      <c r="V269">
        <f>(DK269+(U269+2*0.95*5.67E-8*(((DK269+$B$7)+273)^4-(DK269+273)^4)-44100*J269)/(1.84*29.3*R269+8*0.95*5.67E-8*(DK269+273)^3))</f>
        <v>0</v>
      </c>
      <c r="W269">
        <f>($C$7*DL269+$D$7*DM269+$E$7*V269)</f>
        <v>0</v>
      </c>
      <c r="X269">
        <f>0.61365*exp(17.502*W269/(240.97+W269))</f>
        <v>0</v>
      </c>
      <c r="Y269">
        <f>(Z269/AA269*100)</f>
        <v>0</v>
      </c>
      <c r="Z269">
        <f>DD269*(DI269+DJ269)/1000</f>
        <v>0</v>
      </c>
      <c r="AA269">
        <f>0.61365*exp(17.502*DK269/(240.97+DK269))</f>
        <v>0</v>
      </c>
      <c r="AB269">
        <f>(X269-DD269*(DI269+DJ269)/1000)</f>
        <v>0</v>
      </c>
      <c r="AC269">
        <f>(-J269*44100)</f>
        <v>0</v>
      </c>
      <c r="AD269">
        <f>2*29.3*R269*0.92*(DK269-W269)</f>
        <v>0</v>
      </c>
      <c r="AE269">
        <f>2*0.95*5.67E-8*(((DK269+$B$7)+273)^4-(W269+273)^4)</f>
        <v>0</v>
      </c>
      <c r="AF269">
        <f>U269+AE269+AC269+AD269</f>
        <v>0</v>
      </c>
      <c r="AG269">
        <f>DH269*AU269*(DC269-DB269*(1000-AU269*DE269)/(1000-AU269*DD269))/(100*CV269)</f>
        <v>0</v>
      </c>
      <c r="AH269">
        <f>1000*DH269*AU269*(DD269-DE269)/(100*CV269*(1000-AU269*DD269))</f>
        <v>0</v>
      </c>
      <c r="AI269">
        <f>(AJ269 - AK269 - DI269*1E3/(8.314*(DK269+273.15)) * AM269/DH269 * AL269) * DH269/(100*CV269) * (1000 - DE269)/1000</f>
        <v>0</v>
      </c>
      <c r="AJ269">
        <v>696.590501674202</v>
      </c>
      <c r="AK269">
        <v>705.265678787879</v>
      </c>
      <c r="AL269">
        <v>-3.47857545305646</v>
      </c>
      <c r="AM269">
        <v>64.2689805173575</v>
      </c>
      <c r="AN269">
        <f>(AP269 - AO269 + DI269*1E3/(8.314*(DK269+273.15)) * AR269/DH269 * AQ269) * DH269/(100*CV269) * 1000/(1000 - AP269)</f>
        <v>0</v>
      </c>
      <c r="AO269">
        <v>24.3733642493485</v>
      </c>
      <c r="AP269">
        <v>25.3224781818182</v>
      </c>
      <c r="AQ269">
        <v>-3.51654398773099e-05</v>
      </c>
      <c r="AR269">
        <v>116.423155096258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MAX(0,($B$13+$C$13*DP269)/(1+$D$13*DP269)*DI269/(DK269+273)*$E$13)</f>
        <v>0</v>
      </c>
      <c r="AX269" t="s">
        <v>407</v>
      </c>
      <c r="AY269" t="s">
        <v>407</v>
      </c>
      <c r="AZ269">
        <v>0</v>
      </c>
      <c r="BA269">
        <v>0</v>
      </c>
      <c r="BB269">
        <f>1-AZ269/BA269</f>
        <v>0</v>
      </c>
      <c r="BC269">
        <v>0</v>
      </c>
      <c r="BD269" t="s">
        <v>407</v>
      </c>
      <c r="BE269" t="s">
        <v>407</v>
      </c>
      <c r="BF269">
        <v>0</v>
      </c>
      <c r="BG269">
        <v>0</v>
      </c>
      <c r="BH269">
        <f>1-BF269/BG269</f>
        <v>0</v>
      </c>
      <c r="BI269">
        <v>0.5</v>
      </c>
      <c r="BJ269">
        <f>CS269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407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f>$B$11*DQ269+$C$11*DR269+$F$11*EC269*(1-EF269)</f>
        <v>0</v>
      </c>
      <c r="CS269">
        <f>CR269*CT269</f>
        <v>0</v>
      </c>
      <c r="CT269">
        <f>($B$11*$D$9+$C$11*$D$9+$F$11*((EP269+EH269)/MAX(EP269+EH269+EQ269, 0.1)*$I$9+EQ269/MAX(EP269+EH269+EQ269, 0.1)*$J$9))/($B$11+$C$11+$F$11)</f>
        <v>0</v>
      </c>
      <c r="CU269">
        <f>($B$11*$K$9+$C$11*$K$9+$F$11*((EP269+EH269)/MAX(EP269+EH269+EQ269, 0.1)*$P$9+EQ269/MAX(EP269+EH269+EQ269, 0.1)*$Q$9))/($B$11+$C$11+$F$11)</f>
        <v>0</v>
      </c>
      <c r="CV269">
        <v>2.7</v>
      </c>
      <c r="CW269">
        <v>0.5</v>
      </c>
      <c r="CX269" t="s">
        <v>408</v>
      </c>
      <c r="CY269">
        <v>2</v>
      </c>
      <c r="CZ269" t="b">
        <v>1</v>
      </c>
      <c r="DA269">
        <v>1510793452.5</v>
      </c>
      <c r="DB269">
        <v>710.734296296296</v>
      </c>
      <c r="DC269">
        <v>696.085185185185</v>
      </c>
      <c r="DD269">
        <v>25.3267962962963</v>
      </c>
      <c r="DE269">
        <v>24.3743814814815</v>
      </c>
      <c r="DF269">
        <v>702.421740740741</v>
      </c>
      <c r="DG269">
        <v>24.7871333333333</v>
      </c>
      <c r="DH269">
        <v>500.093444444444</v>
      </c>
      <c r="DI269">
        <v>90.7761666666667</v>
      </c>
      <c r="DJ269">
        <v>0.100052088888889</v>
      </c>
      <c r="DK269">
        <v>26.8361777777778</v>
      </c>
      <c r="DL269">
        <v>27.5043592592593</v>
      </c>
      <c r="DM269">
        <v>999.9</v>
      </c>
      <c r="DN269">
        <v>0</v>
      </c>
      <c r="DO269">
        <v>0</v>
      </c>
      <c r="DP269">
        <v>9991.25296296296</v>
      </c>
      <c r="DQ269">
        <v>0</v>
      </c>
      <c r="DR269">
        <v>8.69129925925926</v>
      </c>
      <c r="DS269">
        <v>14.6490777777778</v>
      </c>
      <c r="DT269">
        <v>729.202703703704</v>
      </c>
      <c r="DU269">
        <v>713.475703703704</v>
      </c>
      <c r="DV269">
        <v>0.952407</v>
      </c>
      <c r="DW269">
        <v>696.085185185185</v>
      </c>
      <c r="DX269">
        <v>24.3743814814815</v>
      </c>
      <c r="DY269">
        <v>2.29906888888889</v>
      </c>
      <c r="DZ269">
        <v>2.2126137037037</v>
      </c>
      <c r="EA269">
        <v>19.6698851851852</v>
      </c>
      <c r="EB269">
        <v>19.0539333333333</v>
      </c>
      <c r="EC269">
        <v>2000.01444444444</v>
      </c>
      <c r="ED269">
        <v>0.980000185185185</v>
      </c>
      <c r="EE269">
        <v>0.0199998925925926</v>
      </c>
      <c r="EF269">
        <v>0</v>
      </c>
      <c r="EG269">
        <v>2.25083333333333</v>
      </c>
      <c r="EH269">
        <v>0</v>
      </c>
      <c r="EI269">
        <v>4084.74407407407</v>
      </c>
      <c r="EJ269">
        <v>17300.2814814815</v>
      </c>
      <c r="EK269">
        <v>39.312</v>
      </c>
      <c r="EL269">
        <v>39.6986666666667</v>
      </c>
      <c r="EM269">
        <v>39.0528148148148</v>
      </c>
      <c r="EN269">
        <v>38.312</v>
      </c>
      <c r="EO269">
        <v>38.6295925925926</v>
      </c>
      <c r="EP269">
        <v>1960.0137037037</v>
      </c>
      <c r="EQ269">
        <v>40.002962962963</v>
      </c>
      <c r="ER269">
        <v>0</v>
      </c>
      <c r="ES269">
        <v>1678817063.6</v>
      </c>
      <c r="ET269">
        <v>0</v>
      </c>
      <c r="EU269">
        <v>2.274644</v>
      </c>
      <c r="EV269">
        <v>0.630169234314232</v>
      </c>
      <c r="EW269">
        <v>-48.6361539444292</v>
      </c>
      <c r="EX269">
        <v>4084.208</v>
      </c>
      <c r="EY269">
        <v>15</v>
      </c>
      <c r="EZ269">
        <v>0</v>
      </c>
      <c r="FA269" t="s">
        <v>409</v>
      </c>
      <c r="FB269">
        <v>1510781724.6</v>
      </c>
      <c r="FC269">
        <v>1510781718.6</v>
      </c>
      <c r="FD269">
        <v>0</v>
      </c>
      <c r="FE269">
        <v>0.193</v>
      </c>
      <c r="FF269">
        <v>0.167</v>
      </c>
      <c r="FG269">
        <v>6.707</v>
      </c>
      <c r="FH269">
        <v>0.869</v>
      </c>
      <c r="FI269">
        <v>420</v>
      </c>
      <c r="FJ269">
        <v>32</v>
      </c>
      <c r="FK269">
        <v>0.3</v>
      </c>
      <c r="FL269">
        <v>0.13</v>
      </c>
      <c r="FM269">
        <v>0.954091951219512</v>
      </c>
      <c r="FN269">
        <v>-0.0306349965156765</v>
      </c>
      <c r="FO269">
        <v>0.00319593149863416</v>
      </c>
      <c r="FP269">
        <v>1</v>
      </c>
      <c r="FQ269">
        <v>1</v>
      </c>
      <c r="FR269">
        <v>1</v>
      </c>
      <c r="FS269" t="s">
        <v>410</v>
      </c>
      <c r="FT269">
        <v>2.97329</v>
      </c>
      <c r="FU269">
        <v>2.75395</v>
      </c>
      <c r="FV269">
        <v>0.129837</v>
      </c>
      <c r="FW269">
        <v>0.129058</v>
      </c>
      <c r="FX269">
        <v>0.107376</v>
      </c>
      <c r="FY269">
        <v>0.105746</v>
      </c>
      <c r="FZ269">
        <v>33880</v>
      </c>
      <c r="GA269">
        <v>36969.7</v>
      </c>
      <c r="GB269">
        <v>35283.2</v>
      </c>
      <c r="GC269">
        <v>38496.5</v>
      </c>
      <c r="GD269">
        <v>44607.6</v>
      </c>
      <c r="GE269">
        <v>49696.9</v>
      </c>
      <c r="GF269">
        <v>55100.8</v>
      </c>
      <c r="GG269">
        <v>61718.8</v>
      </c>
      <c r="GH269">
        <v>1.98713</v>
      </c>
      <c r="GI269">
        <v>1.82722</v>
      </c>
      <c r="GJ269">
        <v>0.0941567</v>
      </c>
      <c r="GK269">
        <v>0</v>
      </c>
      <c r="GL269">
        <v>25.9546</v>
      </c>
      <c r="GM269">
        <v>999.9</v>
      </c>
      <c r="GN269">
        <v>52.838</v>
      </c>
      <c r="GO269">
        <v>32.851</v>
      </c>
      <c r="GP269">
        <v>29.1619</v>
      </c>
      <c r="GQ269">
        <v>54.8358</v>
      </c>
      <c r="GR269">
        <v>49.0345</v>
      </c>
      <c r="GS269">
        <v>1</v>
      </c>
      <c r="GT269">
        <v>-0.0320071</v>
      </c>
      <c r="GU269">
        <v>0.830093</v>
      </c>
      <c r="GV269">
        <v>20.1129</v>
      </c>
      <c r="GW269">
        <v>5.19737</v>
      </c>
      <c r="GX269">
        <v>12.004</v>
      </c>
      <c r="GY269">
        <v>4.9754</v>
      </c>
      <c r="GZ269">
        <v>3.29315</v>
      </c>
      <c r="HA269">
        <v>9999</v>
      </c>
      <c r="HB269">
        <v>9999</v>
      </c>
      <c r="HC269">
        <v>9999</v>
      </c>
      <c r="HD269">
        <v>999.9</v>
      </c>
      <c r="HE269">
        <v>1.86332</v>
      </c>
      <c r="HF269">
        <v>1.86815</v>
      </c>
      <c r="HG269">
        <v>1.86798</v>
      </c>
      <c r="HH269">
        <v>1.86905</v>
      </c>
      <c r="HI269">
        <v>1.86991</v>
      </c>
      <c r="HJ269">
        <v>1.86599</v>
      </c>
      <c r="HK269">
        <v>1.86701</v>
      </c>
      <c r="HL269">
        <v>1.86842</v>
      </c>
      <c r="HM269">
        <v>5</v>
      </c>
      <c r="HN269">
        <v>0</v>
      </c>
      <c r="HO269">
        <v>0</v>
      </c>
      <c r="HP269">
        <v>0</v>
      </c>
      <c r="HQ269" t="s">
        <v>411</v>
      </c>
      <c r="HR269" t="s">
        <v>412</v>
      </c>
      <c r="HS269" t="s">
        <v>413</v>
      </c>
      <c r="HT269" t="s">
        <v>413</v>
      </c>
      <c r="HU269" t="s">
        <v>413</v>
      </c>
      <c r="HV269" t="s">
        <v>413</v>
      </c>
      <c r="HW269">
        <v>0</v>
      </c>
      <c r="HX269">
        <v>100</v>
      </c>
      <c r="HY269">
        <v>100</v>
      </c>
      <c r="HZ269">
        <v>8.159</v>
      </c>
      <c r="IA269">
        <v>0.5394</v>
      </c>
      <c r="IB269">
        <v>4.00718980108695</v>
      </c>
      <c r="IC269">
        <v>0.0057595372652325</v>
      </c>
      <c r="ID269">
        <v>9.86007892650461e-07</v>
      </c>
      <c r="IE269">
        <v>-6.54605500343952e-10</v>
      </c>
      <c r="IF269">
        <v>-0.00447537401453317</v>
      </c>
      <c r="IG269">
        <v>-0.0225030831772305</v>
      </c>
      <c r="IH269">
        <v>0.00251729176796863</v>
      </c>
      <c r="II269">
        <v>-2.92013266862578e-05</v>
      </c>
      <c r="IJ269">
        <v>-3</v>
      </c>
      <c r="IK269">
        <v>1614</v>
      </c>
      <c r="IL269">
        <v>1</v>
      </c>
      <c r="IM269">
        <v>27</v>
      </c>
      <c r="IN269">
        <v>195.6</v>
      </c>
      <c r="IO269">
        <v>195.7</v>
      </c>
      <c r="IP269">
        <v>1.48071</v>
      </c>
      <c r="IQ269">
        <v>2.63672</v>
      </c>
      <c r="IR269">
        <v>1.54785</v>
      </c>
      <c r="IS269">
        <v>2.30103</v>
      </c>
      <c r="IT269">
        <v>1.34644</v>
      </c>
      <c r="IU269">
        <v>2.37305</v>
      </c>
      <c r="IV269">
        <v>37.6987</v>
      </c>
      <c r="IW269">
        <v>24.1838</v>
      </c>
      <c r="IX269">
        <v>18</v>
      </c>
      <c r="IY269">
        <v>502.503</v>
      </c>
      <c r="IZ269">
        <v>400.971</v>
      </c>
      <c r="JA269">
        <v>24.0415</v>
      </c>
      <c r="JB269">
        <v>26.7936</v>
      </c>
      <c r="JC269">
        <v>30.0006</v>
      </c>
      <c r="JD269">
        <v>26.7108</v>
      </c>
      <c r="JE269">
        <v>26.6546</v>
      </c>
      <c r="JF269">
        <v>29.6061</v>
      </c>
      <c r="JG269">
        <v>25.2573</v>
      </c>
      <c r="JH269">
        <v>100</v>
      </c>
      <c r="JI269">
        <v>24.05</v>
      </c>
      <c r="JJ269">
        <v>648.742</v>
      </c>
      <c r="JK269">
        <v>24.3446</v>
      </c>
      <c r="JL269">
        <v>102.252</v>
      </c>
      <c r="JM269">
        <v>102.75</v>
      </c>
    </row>
    <row r="270" spans="1:273">
      <c r="A270">
        <v>254</v>
      </c>
      <c r="B270">
        <v>1510793465</v>
      </c>
      <c r="C270">
        <v>4744.40000009537</v>
      </c>
      <c r="D270" t="s">
        <v>921</v>
      </c>
      <c r="E270" t="s">
        <v>922</v>
      </c>
      <c r="F270">
        <v>5</v>
      </c>
      <c r="G270" t="s">
        <v>898</v>
      </c>
      <c r="H270" t="s">
        <v>406</v>
      </c>
      <c r="I270">
        <v>1510793457.21429</v>
      </c>
      <c r="J270">
        <f>(K270)/1000</f>
        <v>0</v>
      </c>
      <c r="K270">
        <f>IF(CZ270, AN270, AH270)</f>
        <v>0</v>
      </c>
      <c r="L270">
        <f>IF(CZ270, AI270, AG270)</f>
        <v>0</v>
      </c>
      <c r="M270">
        <f>DB270 - IF(AU270&gt;1, L270*CV270*100.0/(AW270*DP270), 0)</f>
        <v>0</v>
      </c>
      <c r="N270">
        <f>((T270-J270/2)*M270-L270)/(T270+J270/2)</f>
        <v>0</v>
      </c>
      <c r="O270">
        <f>N270*(DI270+DJ270)/1000.0</f>
        <v>0</v>
      </c>
      <c r="P270">
        <f>(DB270 - IF(AU270&gt;1, L270*CV270*100.0/(AW270*DP270), 0))*(DI270+DJ270)/1000.0</f>
        <v>0</v>
      </c>
      <c r="Q270">
        <f>2.0/((1/S270-1/R270)+SIGN(S270)*SQRT((1/S270-1/R270)*(1/S270-1/R270) + 4*CW270/((CW270+1)*(CW270+1))*(2*1/S270*1/R270-1/R270*1/R270)))</f>
        <v>0</v>
      </c>
      <c r="R270">
        <f>IF(LEFT(CX270,1)&lt;&gt;"0",IF(LEFT(CX270,1)="1",3.0,CY270),$D$5+$E$5*(DP270*DI270/($K$5*1000))+$F$5*(DP270*DI270/($K$5*1000))*MAX(MIN(CV270,$J$5),$I$5)*MAX(MIN(CV270,$J$5),$I$5)+$G$5*MAX(MIN(CV270,$J$5),$I$5)*(DP270*DI270/($K$5*1000))+$H$5*(DP270*DI270/($K$5*1000))*(DP270*DI270/($K$5*1000)))</f>
        <v>0</v>
      </c>
      <c r="S270">
        <f>J270*(1000-(1000*0.61365*exp(17.502*W270/(240.97+W270))/(DI270+DJ270)+DD270)/2)/(1000*0.61365*exp(17.502*W270/(240.97+W270))/(DI270+DJ270)-DD270)</f>
        <v>0</v>
      </c>
      <c r="T270">
        <f>1/((CW270+1)/(Q270/1.6)+1/(R270/1.37)) + CW270/((CW270+1)/(Q270/1.6) + CW270/(R270/1.37))</f>
        <v>0</v>
      </c>
      <c r="U270">
        <f>(CR270*CU270)</f>
        <v>0</v>
      </c>
      <c r="V270">
        <f>(DK270+(U270+2*0.95*5.67E-8*(((DK270+$B$7)+273)^4-(DK270+273)^4)-44100*J270)/(1.84*29.3*R270+8*0.95*5.67E-8*(DK270+273)^3))</f>
        <v>0</v>
      </c>
      <c r="W270">
        <f>($C$7*DL270+$D$7*DM270+$E$7*V270)</f>
        <v>0</v>
      </c>
      <c r="X270">
        <f>0.61365*exp(17.502*W270/(240.97+W270))</f>
        <v>0</v>
      </c>
      <c r="Y270">
        <f>(Z270/AA270*100)</f>
        <v>0</v>
      </c>
      <c r="Z270">
        <f>DD270*(DI270+DJ270)/1000</f>
        <v>0</v>
      </c>
      <c r="AA270">
        <f>0.61365*exp(17.502*DK270/(240.97+DK270))</f>
        <v>0</v>
      </c>
      <c r="AB270">
        <f>(X270-DD270*(DI270+DJ270)/1000)</f>
        <v>0</v>
      </c>
      <c r="AC270">
        <f>(-J270*44100)</f>
        <v>0</v>
      </c>
      <c r="AD270">
        <f>2*29.3*R270*0.92*(DK270-W270)</f>
        <v>0</v>
      </c>
      <c r="AE270">
        <f>2*0.95*5.67E-8*(((DK270+$B$7)+273)^4-(W270+273)^4)</f>
        <v>0</v>
      </c>
      <c r="AF270">
        <f>U270+AE270+AC270+AD270</f>
        <v>0</v>
      </c>
      <c r="AG270">
        <f>DH270*AU270*(DC270-DB270*(1000-AU270*DE270)/(1000-AU270*DD270))/(100*CV270)</f>
        <v>0</v>
      </c>
      <c r="AH270">
        <f>1000*DH270*AU270*(DD270-DE270)/(100*CV270*(1000-AU270*DD270))</f>
        <v>0</v>
      </c>
      <c r="AI270">
        <f>(AJ270 - AK270 - DI270*1E3/(8.314*(DK270+273.15)) * AM270/DH270 * AL270) * DH270/(100*CV270) * (1000 - DE270)/1000</f>
        <v>0</v>
      </c>
      <c r="AJ270">
        <v>680.012950401588</v>
      </c>
      <c r="AK270">
        <v>688.423466666667</v>
      </c>
      <c r="AL270">
        <v>-3.38301680896862</v>
      </c>
      <c r="AM270">
        <v>64.2689805173575</v>
      </c>
      <c r="AN270">
        <f>(AP270 - AO270 + DI270*1E3/(8.314*(DK270+273.15)) * AR270/DH270 * AQ270) * DH270/(100*CV270) * 1000/(1000 - AP270)</f>
        <v>0</v>
      </c>
      <c r="AO270">
        <v>24.3743785202132</v>
      </c>
      <c r="AP270">
        <v>25.3191012121212</v>
      </c>
      <c r="AQ270">
        <v>-7.30865231900937e-06</v>
      </c>
      <c r="AR270">
        <v>116.423155096258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MAX(0,($B$13+$C$13*DP270)/(1+$D$13*DP270)*DI270/(DK270+273)*$E$13)</f>
        <v>0</v>
      </c>
      <c r="AX270" t="s">
        <v>407</v>
      </c>
      <c r="AY270" t="s">
        <v>407</v>
      </c>
      <c r="AZ270">
        <v>0</v>
      </c>
      <c r="BA270">
        <v>0</v>
      </c>
      <c r="BB270">
        <f>1-AZ270/BA270</f>
        <v>0</v>
      </c>
      <c r="BC270">
        <v>0</v>
      </c>
      <c r="BD270" t="s">
        <v>407</v>
      </c>
      <c r="BE270" t="s">
        <v>407</v>
      </c>
      <c r="BF270">
        <v>0</v>
      </c>
      <c r="BG270">
        <v>0</v>
      </c>
      <c r="BH270">
        <f>1-BF270/BG270</f>
        <v>0</v>
      </c>
      <c r="BI270">
        <v>0.5</v>
      </c>
      <c r="BJ270">
        <f>CS270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407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f>$B$11*DQ270+$C$11*DR270+$F$11*EC270*(1-EF270)</f>
        <v>0</v>
      </c>
      <c r="CS270">
        <f>CR270*CT270</f>
        <v>0</v>
      </c>
      <c r="CT270">
        <f>($B$11*$D$9+$C$11*$D$9+$F$11*((EP270+EH270)/MAX(EP270+EH270+EQ270, 0.1)*$I$9+EQ270/MAX(EP270+EH270+EQ270, 0.1)*$J$9))/($B$11+$C$11+$F$11)</f>
        <v>0</v>
      </c>
      <c r="CU270">
        <f>($B$11*$K$9+$C$11*$K$9+$F$11*((EP270+EH270)/MAX(EP270+EH270+EQ270, 0.1)*$P$9+EQ270/MAX(EP270+EH270+EQ270, 0.1)*$Q$9))/($B$11+$C$11+$F$11)</f>
        <v>0</v>
      </c>
      <c r="CV270">
        <v>2.7</v>
      </c>
      <c r="CW270">
        <v>0.5</v>
      </c>
      <c r="CX270" t="s">
        <v>408</v>
      </c>
      <c r="CY270">
        <v>2</v>
      </c>
      <c r="CZ270" t="b">
        <v>1</v>
      </c>
      <c r="DA270">
        <v>1510793457.21429</v>
      </c>
      <c r="DB270">
        <v>695.137285714286</v>
      </c>
      <c r="DC270">
        <v>680.429964285714</v>
      </c>
      <c r="DD270">
        <v>25.3238607142857</v>
      </c>
      <c r="DE270">
        <v>24.3739642857143</v>
      </c>
      <c r="DF270">
        <v>686.920678571429</v>
      </c>
      <c r="DG270">
        <v>24.7843392857143</v>
      </c>
      <c r="DH270">
        <v>500.089714285714</v>
      </c>
      <c r="DI270">
        <v>90.7755857142857</v>
      </c>
      <c r="DJ270">
        <v>0.100007417857143</v>
      </c>
      <c r="DK270">
        <v>26.8350392857143</v>
      </c>
      <c r="DL270">
        <v>27.4995285714286</v>
      </c>
      <c r="DM270">
        <v>999.9</v>
      </c>
      <c r="DN270">
        <v>0</v>
      </c>
      <c r="DO270">
        <v>0</v>
      </c>
      <c r="DP270">
        <v>9991.70107142857</v>
      </c>
      <c r="DQ270">
        <v>0</v>
      </c>
      <c r="DR270">
        <v>8.69217928571429</v>
      </c>
      <c r="DS270">
        <v>14.7073214285714</v>
      </c>
      <c r="DT270">
        <v>713.19825</v>
      </c>
      <c r="DU270">
        <v>697.429071428572</v>
      </c>
      <c r="DV270">
        <v>0.949891464285714</v>
      </c>
      <c r="DW270">
        <v>680.429964285714</v>
      </c>
      <c r="DX270">
        <v>24.3739642857143</v>
      </c>
      <c r="DY270">
        <v>2.29878821428571</v>
      </c>
      <c r="DZ270">
        <v>2.21256142857143</v>
      </c>
      <c r="EA270">
        <v>19.6679142857143</v>
      </c>
      <c r="EB270">
        <v>19.0535535714286</v>
      </c>
      <c r="EC270">
        <v>2000.01214285714</v>
      </c>
      <c r="ED270">
        <v>0.979999642857143</v>
      </c>
      <c r="EE270">
        <v>0.020000425</v>
      </c>
      <c r="EF270">
        <v>0</v>
      </c>
      <c r="EG270">
        <v>2.2671</v>
      </c>
      <c r="EH270">
        <v>0</v>
      </c>
      <c r="EI270">
        <v>4080.68357142857</v>
      </c>
      <c r="EJ270">
        <v>17300.2571428571</v>
      </c>
      <c r="EK270">
        <v>39.312</v>
      </c>
      <c r="EL270">
        <v>39.6915</v>
      </c>
      <c r="EM270">
        <v>39.0376428571429</v>
      </c>
      <c r="EN270">
        <v>38.3053571428571</v>
      </c>
      <c r="EO270">
        <v>38.625</v>
      </c>
      <c r="EP270">
        <v>1960.01071428571</v>
      </c>
      <c r="EQ270">
        <v>40.0046428571429</v>
      </c>
      <c r="ER270">
        <v>0</v>
      </c>
      <c r="ES270">
        <v>1678817068.4</v>
      </c>
      <c r="ET270">
        <v>0</v>
      </c>
      <c r="EU270">
        <v>2.30318</v>
      </c>
      <c r="EV270">
        <v>0.209438470707674</v>
      </c>
      <c r="EW270">
        <v>-55.0299999237287</v>
      </c>
      <c r="EX270">
        <v>4080.0792</v>
      </c>
      <c r="EY270">
        <v>15</v>
      </c>
      <c r="EZ270">
        <v>0</v>
      </c>
      <c r="FA270" t="s">
        <v>409</v>
      </c>
      <c r="FB270">
        <v>1510781724.6</v>
      </c>
      <c r="FC270">
        <v>1510781718.6</v>
      </c>
      <c r="FD270">
        <v>0</v>
      </c>
      <c r="FE270">
        <v>0.193</v>
      </c>
      <c r="FF270">
        <v>0.167</v>
      </c>
      <c r="FG270">
        <v>6.707</v>
      </c>
      <c r="FH270">
        <v>0.869</v>
      </c>
      <c r="FI270">
        <v>420</v>
      </c>
      <c r="FJ270">
        <v>32</v>
      </c>
      <c r="FK270">
        <v>0.3</v>
      </c>
      <c r="FL270">
        <v>0.13</v>
      </c>
      <c r="FM270">
        <v>0.95160843902439</v>
      </c>
      <c r="FN270">
        <v>-0.0296219790940744</v>
      </c>
      <c r="FO270">
        <v>0.00306242499996789</v>
      </c>
      <c r="FP270">
        <v>1</v>
      </c>
      <c r="FQ270">
        <v>1</v>
      </c>
      <c r="FR270">
        <v>1</v>
      </c>
      <c r="FS270" t="s">
        <v>410</v>
      </c>
      <c r="FT270">
        <v>2.97332</v>
      </c>
      <c r="FU270">
        <v>2.75387</v>
      </c>
      <c r="FV270">
        <v>0.127664</v>
      </c>
      <c r="FW270">
        <v>0.126741</v>
      </c>
      <c r="FX270">
        <v>0.107365</v>
      </c>
      <c r="FY270">
        <v>0.105747</v>
      </c>
      <c r="FZ270">
        <v>33964.2</v>
      </c>
      <c r="GA270">
        <v>37067.3</v>
      </c>
      <c r="GB270">
        <v>35282.9</v>
      </c>
      <c r="GC270">
        <v>38495.8</v>
      </c>
      <c r="GD270">
        <v>44607.8</v>
      </c>
      <c r="GE270">
        <v>49696.1</v>
      </c>
      <c r="GF270">
        <v>55100.4</v>
      </c>
      <c r="GG270">
        <v>61718</v>
      </c>
      <c r="GH270">
        <v>1.98705</v>
      </c>
      <c r="GI270">
        <v>1.82725</v>
      </c>
      <c r="GJ270">
        <v>0.0939332</v>
      </c>
      <c r="GK270">
        <v>0</v>
      </c>
      <c r="GL270">
        <v>25.956</v>
      </c>
      <c r="GM270">
        <v>999.9</v>
      </c>
      <c r="GN270">
        <v>52.838</v>
      </c>
      <c r="GO270">
        <v>32.851</v>
      </c>
      <c r="GP270">
        <v>29.1624</v>
      </c>
      <c r="GQ270">
        <v>54.8458</v>
      </c>
      <c r="GR270">
        <v>49.1026</v>
      </c>
      <c r="GS270">
        <v>1</v>
      </c>
      <c r="GT270">
        <v>-0.0317505</v>
      </c>
      <c r="GU270">
        <v>0.795016</v>
      </c>
      <c r="GV270">
        <v>20.1133</v>
      </c>
      <c r="GW270">
        <v>5.19797</v>
      </c>
      <c r="GX270">
        <v>12.004</v>
      </c>
      <c r="GY270">
        <v>4.9755</v>
      </c>
      <c r="GZ270">
        <v>3.29332</v>
      </c>
      <c r="HA270">
        <v>9999</v>
      </c>
      <c r="HB270">
        <v>9999</v>
      </c>
      <c r="HC270">
        <v>9999</v>
      </c>
      <c r="HD270">
        <v>999.9</v>
      </c>
      <c r="HE270">
        <v>1.86329</v>
      </c>
      <c r="HF270">
        <v>1.86818</v>
      </c>
      <c r="HG270">
        <v>1.86798</v>
      </c>
      <c r="HH270">
        <v>1.86906</v>
      </c>
      <c r="HI270">
        <v>1.86989</v>
      </c>
      <c r="HJ270">
        <v>1.86599</v>
      </c>
      <c r="HK270">
        <v>1.86698</v>
      </c>
      <c r="HL270">
        <v>1.8684</v>
      </c>
      <c r="HM270">
        <v>5</v>
      </c>
      <c r="HN270">
        <v>0</v>
      </c>
      <c r="HO270">
        <v>0</v>
      </c>
      <c r="HP270">
        <v>0</v>
      </c>
      <c r="HQ270" t="s">
        <v>411</v>
      </c>
      <c r="HR270" t="s">
        <v>412</v>
      </c>
      <c r="HS270" t="s">
        <v>413</v>
      </c>
      <c r="HT270" t="s">
        <v>413</v>
      </c>
      <c r="HU270" t="s">
        <v>413</v>
      </c>
      <c r="HV270" t="s">
        <v>413</v>
      </c>
      <c r="HW270">
        <v>0</v>
      </c>
      <c r="HX270">
        <v>100</v>
      </c>
      <c r="HY270">
        <v>100</v>
      </c>
      <c r="HZ270">
        <v>8.057</v>
      </c>
      <c r="IA270">
        <v>0.5393</v>
      </c>
      <c r="IB270">
        <v>4.00718980108695</v>
      </c>
      <c r="IC270">
        <v>0.0057595372652325</v>
      </c>
      <c r="ID270">
        <v>9.86007892650461e-07</v>
      </c>
      <c r="IE270">
        <v>-6.54605500343952e-10</v>
      </c>
      <c r="IF270">
        <v>-0.00447537401453317</v>
      </c>
      <c r="IG270">
        <v>-0.0225030831772305</v>
      </c>
      <c r="IH270">
        <v>0.00251729176796863</v>
      </c>
      <c r="II270">
        <v>-2.92013266862578e-05</v>
      </c>
      <c r="IJ270">
        <v>-3</v>
      </c>
      <c r="IK270">
        <v>1614</v>
      </c>
      <c r="IL270">
        <v>1</v>
      </c>
      <c r="IM270">
        <v>27</v>
      </c>
      <c r="IN270">
        <v>195.7</v>
      </c>
      <c r="IO270">
        <v>195.8</v>
      </c>
      <c r="IP270">
        <v>1.45142</v>
      </c>
      <c r="IQ270">
        <v>2.63794</v>
      </c>
      <c r="IR270">
        <v>1.54785</v>
      </c>
      <c r="IS270">
        <v>2.30103</v>
      </c>
      <c r="IT270">
        <v>1.34644</v>
      </c>
      <c r="IU270">
        <v>2.29126</v>
      </c>
      <c r="IV270">
        <v>37.6987</v>
      </c>
      <c r="IW270">
        <v>24.1926</v>
      </c>
      <c r="IX270">
        <v>18</v>
      </c>
      <c r="IY270">
        <v>502.489</v>
      </c>
      <c r="IZ270">
        <v>401.016</v>
      </c>
      <c r="JA270">
        <v>24.0477</v>
      </c>
      <c r="JB270">
        <v>26.799</v>
      </c>
      <c r="JC270">
        <v>30.0004</v>
      </c>
      <c r="JD270">
        <v>26.7148</v>
      </c>
      <c r="JE270">
        <v>26.659</v>
      </c>
      <c r="JF270">
        <v>29.0425</v>
      </c>
      <c r="JG270">
        <v>25.2573</v>
      </c>
      <c r="JH270">
        <v>100</v>
      </c>
      <c r="JI270">
        <v>24.0553</v>
      </c>
      <c r="JJ270">
        <v>635.312</v>
      </c>
      <c r="JK270">
        <v>24.3446</v>
      </c>
      <c r="JL270">
        <v>102.251</v>
      </c>
      <c r="JM270">
        <v>102.748</v>
      </c>
    </row>
    <row r="271" spans="1:273">
      <c r="A271">
        <v>255</v>
      </c>
      <c r="B271">
        <v>1510793470</v>
      </c>
      <c r="C271">
        <v>4749.40000009537</v>
      </c>
      <c r="D271" t="s">
        <v>923</v>
      </c>
      <c r="E271" t="s">
        <v>924</v>
      </c>
      <c r="F271">
        <v>5</v>
      </c>
      <c r="G271" t="s">
        <v>898</v>
      </c>
      <c r="H271" t="s">
        <v>406</v>
      </c>
      <c r="I271">
        <v>1510793462.5</v>
      </c>
      <c r="J271">
        <f>(K271)/1000</f>
        <v>0</v>
      </c>
      <c r="K271">
        <f>IF(CZ271, AN271, AH271)</f>
        <v>0</v>
      </c>
      <c r="L271">
        <f>IF(CZ271, AI271, AG271)</f>
        <v>0</v>
      </c>
      <c r="M271">
        <f>DB271 - IF(AU271&gt;1, L271*CV271*100.0/(AW271*DP271), 0)</f>
        <v>0</v>
      </c>
      <c r="N271">
        <f>((T271-J271/2)*M271-L271)/(T271+J271/2)</f>
        <v>0</v>
      </c>
      <c r="O271">
        <f>N271*(DI271+DJ271)/1000.0</f>
        <v>0</v>
      </c>
      <c r="P271">
        <f>(DB271 - IF(AU271&gt;1, L271*CV271*100.0/(AW271*DP271), 0))*(DI271+DJ271)/1000.0</f>
        <v>0</v>
      </c>
      <c r="Q271">
        <f>2.0/((1/S271-1/R271)+SIGN(S271)*SQRT((1/S271-1/R271)*(1/S271-1/R271) + 4*CW271/((CW271+1)*(CW271+1))*(2*1/S271*1/R271-1/R271*1/R271)))</f>
        <v>0</v>
      </c>
      <c r="R271">
        <f>IF(LEFT(CX271,1)&lt;&gt;"0",IF(LEFT(CX271,1)="1",3.0,CY271),$D$5+$E$5*(DP271*DI271/($K$5*1000))+$F$5*(DP271*DI271/($K$5*1000))*MAX(MIN(CV271,$J$5),$I$5)*MAX(MIN(CV271,$J$5),$I$5)+$G$5*MAX(MIN(CV271,$J$5),$I$5)*(DP271*DI271/($K$5*1000))+$H$5*(DP271*DI271/($K$5*1000))*(DP271*DI271/($K$5*1000)))</f>
        <v>0</v>
      </c>
      <c r="S271">
        <f>J271*(1000-(1000*0.61365*exp(17.502*W271/(240.97+W271))/(DI271+DJ271)+DD271)/2)/(1000*0.61365*exp(17.502*W271/(240.97+W271))/(DI271+DJ271)-DD271)</f>
        <v>0</v>
      </c>
      <c r="T271">
        <f>1/((CW271+1)/(Q271/1.6)+1/(R271/1.37)) + CW271/((CW271+1)/(Q271/1.6) + CW271/(R271/1.37))</f>
        <v>0</v>
      </c>
      <c r="U271">
        <f>(CR271*CU271)</f>
        <v>0</v>
      </c>
      <c r="V271">
        <f>(DK271+(U271+2*0.95*5.67E-8*(((DK271+$B$7)+273)^4-(DK271+273)^4)-44100*J271)/(1.84*29.3*R271+8*0.95*5.67E-8*(DK271+273)^3))</f>
        <v>0</v>
      </c>
      <c r="W271">
        <f>($C$7*DL271+$D$7*DM271+$E$7*V271)</f>
        <v>0</v>
      </c>
      <c r="X271">
        <f>0.61365*exp(17.502*W271/(240.97+W271))</f>
        <v>0</v>
      </c>
      <c r="Y271">
        <f>(Z271/AA271*100)</f>
        <v>0</v>
      </c>
      <c r="Z271">
        <f>DD271*(DI271+DJ271)/1000</f>
        <v>0</v>
      </c>
      <c r="AA271">
        <f>0.61365*exp(17.502*DK271/(240.97+DK271))</f>
        <v>0</v>
      </c>
      <c r="AB271">
        <f>(X271-DD271*(DI271+DJ271)/1000)</f>
        <v>0</v>
      </c>
      <c r="AC271">
        <f>(-J271*44100)</f>
        <v>0</v>
      </c>
      <c r="AD271">
        <f>2*29.3*R271*0.92*(DK271-W271)</f>
        <v>0</v>
      </c>
      <c r="AE271">
        <f>2*0.95*5.67E-8*(((DK271+$B$7)+273)^4-(W271+273)^4)</f>
        <v>0</v>
      </c>
      <c r="AF271">
        <f>U271+AE271+AC271+AD271</f>
        <v>0</v>
      </c>
      <c r="AG271">
        <f>DH271*AU271*(DC271-DB271*(1000-AU271*DE271)/(1000-AU271*DD271))/(100*CV271)</f>
        <v>0</v>
      </c>
      <c r="AH271">
        <f>1000*DH271*AU271*(DD271-DE271)/(100*CV271*(1000-AU271*DD271))</f>
        <v>0</v>
      </c>
      <c r="AI271">
        <f>(AJ271 - AK271 - DI271*1E3/(8.314*(DK271+273.15)) * AM271/DH271 * AL271) * DH271/(100*CV271) * (1000 - DE271)/1000</f>
        <v>0</v>
      </c>
      <c r="AJ271">
        <v>662.315747307064</v>
      </c>
      <c r="AK271">
        <v>671.157703030303</v>
      </c>
      <c r="AL271">
        <v>-3.44530660410088</v>
      </c>
      <c r="AM271">
        <v>64.2689805173575</v>
      </c>
      <c r="AN271">
        <f>(AP271 - AO271 + DI271*1E3/(8.314*(DK271+273.15)) * AR271/DH271 * AQ271) * DH271/(100*CV271) * 1000/(1000 - AP271)</f>
        <v>0</v>
      </c>
      <c r="AO271">
        <v>24.3744350672788</v>
      </c>
      <c r="AP271">
        <v>25.32056</v>
      </c>
      <c r="AQ271">
        <v>-2.00379865650682e-06</v>
      </c>
      <c r="AR271">
        <v>116.423155096258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MAX(0,($B$13+$C$13*DP271)/(1+$D$13*DP271)*DI271/(DK271+273)*$E$13)</f>
        <v>0</v>
      </c>
      <c r="AX271" t="s">
        <v>407</v>
      </c>
      <c r="AY271" t="s">
        <v>407</v>
      </c>
      <c r="AZ271">
        <v>0</v>
      </c>
      <c r="BA271">
        <v>0</v>
      </c>
      <c r="BB271">
        <f>1-AZ271/BA271</f>
        <v>0</v>
      </c>
      <c r="BC271">
        <v>0</v>
      </c>
      <c r="BD271" t="s">
        <v>407</v>
      </c>
      <c r="BE271" t="s">
        <v>407</v>
      </c>
      <c r="BF271">
        <v>0</v>
      </c>
      <c r="BG271">
        <v>0</v>
      </c>
      <c r="BH271">
        <f>1-BF271/BG271</f>
        <v>0</v>
      </c>
      <c r="BI271">
        <v>0.5</v>
      </c>
      <c r="BJ271">
        <f>CS271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407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f>$B$11*DQ271+$C$11*DR271+$F$11*EC271*(1-EF271)</f>
        <v>0</v>
      </c>
      <c r="CS271">
        <f>CR271*CT271</f>
        <v>0</v>
      </c>
      <c r="CT271">
        <f>($B$11*$D$9+$C$11*$D$9+$F$11*((EP271+EH271)/MAX(EP271+EH271+EQ271, 0.1)*$I$9+EQ271/MAX(EP271+EH271+EQ271, 0.1)*$J$9))/($B$11+$C$11+$F$11)</f>
        <v>0</v>
      </c>
      <c r="CU271">
        <f>($B$11*$K$9+$C$11*$K$9+$F$11*((EP271+EH271)/MAX(EP271+EH271+EQ271, 0.1)*$P$9+EQ271/MAX(EP271+EH271+EQ271, 0.1)*$Q$9))/($B$11+$C$11+$F$11)</f>
        <v>0</v>
      </c>
      <c r="CV271">
        <v>2.7</v>
      </c>
      <c r="CW271">
        <v>0.5</v>
      </c>
      <c r="CX271" t="s">
        <v>408</v>
      </c>
      <c r="CY271">
        <v>2</v>
      </c>
      <c r="CZ271" t="b">
        <v>1</v>
      </c>
      <c r="DA271">
        <v>1510793462.5</v>
      </c>
      <c r="DB271">
        <v>677.550333333333</v>
      </c>
      <c r="DC271">
        <v>662.49362962963</v>
      </c>
      <c r="DD271">
        <v>25.3216592592593</v>
      </c>
      <c r="DE271">
        <v>24.3741555555556</v>
      </c>
      <c r="DF271">
        <v>669.442</v>
      </c>
      <c r="DG271">
        <v>24.7822518518518</v>
      </c>
      <c r="DH271">
        <v>500.070111111111</v>
      </c>
      <c r="DI271">
        <v>90.7747851851852</v>
      </c>
      <c r="DJ271">
        <v>0.0999374740740741</v>
      </c>
      <c r="DK271">
        <v>26.8337481481481</v>
      </c>
      <c r="DL271">
        <v>27.4930074074074</v>
      </c>
      <c r="DM271">
        <v>999.9</v>
      </c>
      <c r="DN271">
        <v>0</v>
      </c>
      <c r="DO271">
        <v>0</v>
      </c>
      <c r="DP271">
        <v>10001.9981481481</v>
      </c>
      <c r="DQ271">
        <v>0</v>
      </c>
      <c r="DR271">
        <v>8.68660222222222</v>
      </c>
      <c r="DS271">
        <v>15.0566518518519</v>
      </c>
      <c r="DT271">
        <v>695.152740740741</v>
      </c>
      <c r="DU271">
        <v>679.044851851852</v>
      </c>
      <c r="DV271">
        <v>0.947500703703704</v>
      </c>
      <c r="DW271">
        <v>662.49362962963</v>
      </c>
      <c r="DX271">
        <v>24.3741555555556</v>
      </c>
      <c r="DY271">
        <v>2.29856851851852</v>
      </c>
      <c r="DZ271">
        <v>2.21255888888889</v>
      </c>
      <c r="EA271">
        <v>19.6663777777778</v>
      </c>
      <c r="EB271">
        <v>19.053537037037</v>
      </c>
      <c r="EC271">
        <v>2000.02407407407</v>
      </c>
      <c r="ED271">
        <v>0.979999407407407</v>
      </c>
      <c r="EE271">
        <v>0.0200006481481481</v>
      </c>
      <c r="EF271">
        <v>0</v>
      </c>
      <c r="EG271">
        <v>2.27895555555556</v>
      </c>
      <c r="EH271">
        <v>0</v>
      </c>
      <c r="EI271">
        <v>4075.59296296296</v>
      </c>
      <c r="EJ271">
        <v>17300.3481481481</v>
      </c>
      <c r="EK271">
        <v>39.312</v>
      </c>
      <c r="EL271">
        <v>39.687</v>
      </c>
      <c r="EM271">
        <v>39.0160740740741</v>
      </c>
      <c r="EN271">
        <v>38.2844444444444</v>
      </c>
      <c r="EO271">
        <v>38.625</v>
      </c>
      <c r="EP271">
        <v>1960.02185185185</v>
      </c>
      <c r="EQ271">
        <v>40.0051851851852</v>
      </c>
      <c r="ER271">
        <v>0</v>
      </c>
      <c r="ES271">
        <v>1678817073.2</v>
      </c>
      <c r="ET271">
        <v>0</v>
      </c>
      <c r="EU271">
        <v>2.290216</v>
      </c>
      <c r="EV271">
        <v>0.578938467640138</v>
      </c>
      <c r="EW271">
        <v>-61.288461549141</v>
      </c>
      <c r="EX271">
        <v>4075.4628</v>
      </c>
      <c r="EY271">
        <v>15</v>
      </c>
      <c r="EZ271">
        <v>0</v>
      </c>
      <c r="FA271" t="s">
        <v>409</v>
      </c>
      <c r="FB271">
        <v>1510781724.6</v>
      </c>
      <c r="FC271">
        <v>1510781718.6</v>
      </c>
      <c r="FD271">
        <v>0</v>
      </c>
      <c r="FE271">
        <v>0.193</v>
      </c>
      <c r="FF271">
        <v>0.167</v>
      </c>
      <c r="FG271">
        <v>6.707</v>
      </c>
      <c r="FH271">
        <v>0.869</v>
      </c>
      <c r="FI271">
        <v>420</v>
      </c>
      <c r="FJ271">
        <v>32</v>
      </c>
      <c r="FK271">
        <v>0.3</v>
      </c>
      <c r="FL271">
        <v>0.13</v>
      </c>
      <c r="FM271">
        <v>0.949008682926829</v>
      </c>
      <c r="FN271">
        <v>-0.029834592334496</v>
      </c>
      <c r="FO271">
        <v>0.00316057029771237</v>
      </c>
      <c r="FP271">
        <v>1</v>
      </c>
      <c r="FQ271">
        <v>1</v>
      </c>
      <c r="FR271">
        <v>1</v>
      </c>
      <c r="FS271" t="s">
        <v>410</v>
      </c>
      <c r="FT271">
        <v>2.97308</v>
      </c>
      <c r="FU271">
        <v>2.75378</v>
      </c>
      <c r="FV271">
        <v>0.125424</v>
      </c>
      <c r="FW271">
        <v>0.124586</v>
      </c>
      <c r="FX271">
        <v>0.107367</v>
      </c>
      <c r="FY271">
        <v>0.105745</v>
      </c>
      <c r="FZ271">
        <v>34051.3</v>
      </c>
      <c r="GA271">
        <v>37158.1</v>
      </c>
      <c r="GB271">
        <v>35282.8</v>
      </c>
      <c r="GC271">
        <v>38495.1</v>
      </c>
      <c r="GD271">
        <v>44607.6</v>
      </c>
      <c r="GE271">
        <v>49695.4</v>
      </c>
      <c r="GF271">
        <v>55100.2</v>
      </c>
      <c r="GG271">
        <v>61717.1</v>
      </c>
      <c r="GH271">
        <v>1.9868</v>
      </c>
      <c r="GI271">
        <v>1.82703</v>
      </c>
      <c r="GJ271">
        <v>0.093393</v>
      </c>
      <c r="GK271">
        <v>0</v>
      </c>
      <c r="GL271">
        <v>25.9582</v>
      </c>
      <c r="GM271">
        <v>999.9</v>
      </c>
      <c r="GN271">
        <v>52.838</v>
      </c>
      <c r="GO271">
        <v>32.851</v>
      </c>
      <c r="GP271">
        <v>29.1633</v>
      </c>
      <c r="GQ271">
        <v>54.7958</v>
      </c>
      <c r="GR271">
        <v>49.4071</v>
      </c>
      <c r="GS271">
        <v>1</v>
      </c>
      <c r="GT271">
        <v>-0.0312348</v>
      </c>
      <c r="GU271">
        <v>0.786348</v>
      </c>
      <c r="GV271">
        <v>20.1131</v>
      </c>
      <c r="GW271">
        <v>5.19737</v>
      </c>
      <c r="GX271">
        <v>12.004</v>
      </c>
      <c r="GY271">
        <v>4.9752</v>
      </c>
      <c r="GZ271">
        <v>3.29328</v>
      </c>
      <c r="HA271">
        <v>9999</v>
      </c>
      <c r="HB271">
        <v>9999</v>
      </c>
      <c r="HC271">
        <v>9999</v>
      </c>
      <c r="HD271">
        <v>999.9</v>
      </c>
      <c r="HE271">
        <v>1.8633</v>
      </c>
      <c r="HF271">
        <v>1.8682</v>
      </c>
      <c r="HG271">
        <v>1.86798</v>
      </c>
      <c r="HH271">
        <v>1.86905</v>
      </c>
      <c r="HI271">
        <v>1.86991</v>
      </c>
      <c r="HJ271">
        <v>1.86599</v>
      </c>
      <c r="HK271">
        <v>1.86704</v>
      </c>
      <c r="HL271">
        <v>1.86841</v>
      </c>
      <c r="HM271">
        <v>5</v>
      </c>
      <c r="HN271">
        <v>0</v>
      </c>
      <c r="HO271">
        <v>0</v>
      </c>
      <c r="HP271">
        <v>0</v>
      </c>
      <c r="HQ271" t="s">
        <v>411</v>
      </c>
      <c r="HR271" t="s">
        <v>412</v>
      </c>
      <c r="HS271" t="s">
        <v>413</v>
      </c>
      <c r="HT271" t="s">
        <v>413</v>
      </c>
      <c r="HU271" t="s">
        <v>413</v>
      </c>
      <c r="HV271" t="s">
        <v>413</v>
      </c>
      <c r="HW271">
        <v>0</v>
      </c>
      <c r="HX271">
        <v>100</v>
      </c>
      <c r="HY271">
        <v>100</v>
      </c>
      <c r="HZ271">
        <v>7.954</v>
      </c>
      <c r="IA271">
        <v>0.5394</v>
      </c>
      <c r="IB271">
        <v>4.00718980108695</v>
      </c>
      <c r="IC271">
        <v>0.0057595372652325</v>
      </c>
      <c r="ID271">
        <v>9.86007892650461e-07</v>
      </c>
      <c r="IE271">
        <v>-6.54605500343952e-10</v>
      </c>
      <c r="IF271">
        <v>-0.00447537401453317</v>
      </c>
      <c r="IG271">
        <v>-0.0225030831772305</v>
      </c>
      <c r="IH271">
        <v>0.00251729176796863</v>
      </c>
      <c r="II271">
        <v>-2.92013266862578e-05</v>
      </c>
      <c r="IJ271">
        <v>-3</v>
      </c>
      <c r="IK271">
        <v>1614</v>
      </c>
      <c r="IL271">
        <v>1</v>
      </c>
      <c r="IM271">
        <v>27</v>
      </c>
      <c r="IN271">
        <v>195.8</v>
      </c>
      <c r="IO271">
        <v>195.9</v>
      </c>
      <c r="IP271">
        <v>1.41968</v>
      </c>
      <c r="IQ271">
        <v>2.63672</v>
      </c>
      <c r="IR271">
        <v>1.54785</v>
      </c>
      <c r="IS271">
        <v>2.30103</v>
      </c>
      <c r="IT271">
        <v>1.34644</v>
      </c>
      <c r="IU271">
        <v>2.30835</v>
      </c>
      <c r="IV271">
        <v>37.6987</v>
      </c>
      <c r="IW271">
        <v>24.1926</v>
      </c>
      <c r="IX271">
        <v>18</v>
      </c>
      <c r="IY271">
        <v>502.365</v>
      </c>
      <c r="IZ271">
        <v>400.924</v>
      </c>
      <c r="JA271">
        <v>24.0547</v>
      </c>
      <c r="JB271">
        <v>26.8038</v>
      </c>
      <c r="JC271">
        <v>30.0005</v>
      </c>
      <c r="JD271">
        <v>26.7193</v>
      </c>
      <c r="JE271">
        <v>26.6635</v>
      </c>
      <c r="JF271">
        <v>28.3831</v>
      </c>
      <c r="JG271">
        <v>25.2573</v>
      </c>
      <c r="JH271">
        <v>100</v>
      </c>
      <c r="JI271">
        <v>24.06</v>
      </c>
      <c r="JJ271">
        <v>615.152</v>
      </c>
      <c r="JK271">
        <v>24.3446</v>
      </c>
      <c r="JL271">
        <v>102.251</v>
      </c>
      <c r="JM271">
        <v>102.747</v>
      </c>
    </row>
    <row r="272" spans="1:273">
      <c r="A272">
        <v>256</v>
      </c>
      <c r="B272">
        <v>1510793475</v>
      </c>
      <c r="C272">
        <v>4754.40000009537</v>
      </c>
      <c r="D272" t="s">
        <v>925</v>
      </c>
      <c r="E272" t="s">
        <v>926</v>
      </c>
      <c r="F272">
        <v>5</v>
      </c>
      <c r="G272" t="s">
        <v>898</v>
      </c>
      <c r="H272" t="s">
        <v>406</v>
      </c>
      <c r="I272">
        <v>1510793467.21429</v>
      </c>
      <c r="J272">
        <f>(K272)/1000</f>
        <v>0</v>
      </c>
      <c r="K272">
        <f>IF(CZ272, AN272, AH272)</f>
        <v>0</v>
      </c>
      <c r="L272">
        <f>IF(CZ272, AI272, AG272)</f>
        <v>0</v>
      </c>
      <c r="M272">
        <f>DB272 - IF(AU272&gt;1, L272*CV272*100.0/(AW272*DP272), 0)</f>
        <v>0</v>
      </c>
      <c r="N272">
        <f>((T272-J272/2)*M272-L272)/(T272+J272/2)</f>
        <v>0</v>
      </c>
      <c r="O272">
        <f>N272*(DI272+DJ272)/1000.0</f>
        <v>0</v>
      </c>
      <c r="P272">
        <f>(DB272 - IF(AU272&gt;1, L272*CV272*100.0/(AW272*DP272), 0))*(DI272+DJ272)/1000.0</f>
        <v>0</v>
      </c>
      <c r="Q272">
        <f>2.0/((1/S272-1/R272)+SIGN(S272)*SQRT((1/S272-1/R272)*(1/S272-1/R272) + 4*CW272/((CW272+1)*(CW272+1))*(2*1/S272*1/R272-1/R272*1/R272)))</f>
        <v>0</v>
      </c>
      <c r="R272">
        <f>IF(LEFT(CX272,1)&lt;&gt;"0",IF(LEFT(CX272,1)="1",3.0,CY272),$D$5+$E$5*(DP272*DI272/($K$5*1000))+$F$5*(DP272*DI272/($K$5*1000))*MAX(MIN(CV272,$J$5),$I$5)*MAX(MIN(CV272,$J$5),$I$5)+$G$5*MAX(MIN(CV272,$J$5),$I$5)*(DP272*DI272/($K$5*1000))+$H$5*(DP272*DI272/($K$5*1000))*(DP272*DI272/($K$5*1000)))</f>
        <v>0</v>
      </c>
      <c r="S272">
        <f>J272*(1000-(1000*0.61365*exp(17.502*W272/(240.97+W272))/(DI272+DJ272)+DD272)/2)/(1000*0.61365*exp(17.502*W272/(240.97+W272))/(DI272+DJ272)-DD272)</f>
        <v>0</v>
      </c>
      <c r="T272">
        <f>1/((CW272+1)/(Q272/1.6)+1/(R272/1.37)) + CW272/((CW272+1)/(Q272/1.6) + CW272/(R272/1.37))</f>
        <v>0</v>
      </c>
      <c r="U272">
        <f>(CR272*CU272)</f>
        <v>0</v>
      </c>
      <c r="V272">
        <f>(DK272+(U272+2*0.95*5.67E-8*(((DK272+$B$7)+273)^4-(DK272+273)^4)-44100*J272)/(1.84*29.3*R272+8*0.95*5.67E-8*(DK272+273)^3))</f>
        <v>0</v>
      </c>
      <c r="W272">
        <f>($C$7*DL272+$D$7*DM272+$E$7*V272)</f>
        <v>0</v>
      </c>
      <c r="X272">
        <f>0.61365*exp(17.502*W272/(240.97+W272))</f>
        <v>0</v>
      </c>
      <c r="Y272">
        <f>(Z272/AA272*100)</f>
        <v>0</v>
      </c>
      <c r="Z272">
        <f>DD272*(DI272+DJ272)/1000</f>
        <v>0</v>
      </c>
      <c r="AA272">
        <f>0.61365*exp(17.502*DK272/(240.97+DK272))</f>
        <v>0</v>
      </c>
      <c r="AB272">
        <f>(X272-DD272*(DI272+DJ272)/1000)</f>
        <v>0</v>
      </c>
      <c r="AC272">
        <f>(-J272*44100)</f>
        <v>0</v>
      </c>
      <c r="AD272">
        <f>2*29.3*R272*0.92*(DK272-W272)</f>
        <v>0</v>
      </c>
      <c r="AE272">
        <f>2*0.95*5.67E-8*(((DK272+$B$7)+273)^4-(W272+273)^4)</f>
        <v>0</v>
      </c>
      <c r="AF272">
        <f>U272+AE272+AC272+AD272</f>
        <v>0</v>
      </c>
      <c r="AG272">
        <f>DH272*AU272*(DC272-DB272*(1000-AU272*DE272)/(1000-AU272*DD272))/(100*CV272)</f>
        <v>0</v>
      </c>
      <c r="AH272">
        <f>1000*DH272*AU272*(DD272-DE272)/(100*CV272*(1000-AU272*DD272))</f>
        <v>0</v>
      </c>
      <c r="AI272">
        <f>(AJ272 - AK272 - DI272*1E3/(8.314*(DK272+273.15)) * AM272/DH272 * AL272) * DH272/(100*CV272) * (1000 - DE272)/1000</f>
        <v>0</v>
      </c>
      <c r="AJ272">
        <v>645.881085208016</v>
      </c>
      <c r="AK272">
        <v>654.405721212121</v>
      </c>
      <c r="AL272">
        <v>-3.35897667285988</v>
      </c>
      <c r="AM272">
        <v>64.2689805173575</v>
      </c>
      <c r="AN272">
        <f>(AP272 - AO272 + DI272*1E3/(8.314*(DK272+273.15)) * AR272/DH272 * AQ272) * DH272/(100*CV272) * 1000/(1000 - AP272)</f>
        <v>0</v>
      </c>
      <c r="AO272">
        <v>24.3733950650418</v>
      </c>
      <c r="AP272">
        <v>25.3190381818182</v>
      </c>
      <c r="AQ272">
        <v>-5.51215340250212e-06</v>
      </c>
      <c r="AR272">
        <v>116.423155096258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MAX(0,($B$13+$C$13*DP272)/(1+$D$13*DP272)*DI272/(DK272+273)*$E$13)</f>
        <v>0</v>
      </c>
      <c r="AX272" t="s">
        <v>407</v>
      </c>
      <c r="AY272" t="s">
        <v>407</v>
      </c>
      <c r="AZ272">
        <v>0</v>
      </c>
      <c r="BA272">
        <v>0</v>
      </c>
      <c r="BB272">
        <f>1-AZ272/BA272</f>
        <v>0</v>
      </c>
      <c r="BC272">
        <v>0</v>
      </c>
      <c r="BD272" t="s">
        <v>407</v>
      </c>
      <c r="BE272" t="s">
        <v>407</v>
      </c>
      <c r="BF272">
        <v>0</v>
      </c>
      <c r="BG272">
        <v>0</v>
      </c>
      <c r="BH272">
        <f>1-BF272/BG272</f>
        <v>0</v>
      </c>
      <c r="BI272">
        <v>0.5</v>
      </c>
      <c r="BJ272">
        <f>CS272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407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f>$B$11*DQ272+$C$11*DR272+$F$11*EC272*(1-EF272)</f>
        <v>0</v>
      </c>
      <c r="CS272">
        <f>CR272*CT272</f>
        <v>0</v>
      </c>
      <c r="CT272">
        <f>($B$11*$D$9+$C$11*$D$9+$F$11*((EP272+EH272)/MAX(EP272+EH272+EQ272, 0.1)*$I$9+EQ272/MAX(EP272+EH272+EQ272, 0.1)*$J$9))/($B$11+$C$11+$F$11)</f>
        <v>0</v>
      </c>
      <c r="CU272">
        <f>($B$11*$K$9+$C$11*$K$9+$F$11*((EP272+EH272)/MAX(EP272+EH272+EQ272, 0.1)*$P$9+EQ272/MAX(EP272+EH272+EQ272, 0.1)*$Q$9))/($B$11+$C$11+$F$11)</f>
        <v>0</v>
      </c>
      <c r="CV272">
        <v>2.7</v>
      </c>
      <c r="CW272">
        <v>0.5</v>
      </c>
      <c r="CX272" t="s">
        <v>408</v>
      </c>
      <c r="CY272">
        <v>2</v>
      </c>
      <c r="CZ272" t="b">
        <v>1</v>
      </c>
      <c r="DA272">
        <v>1510793467.21429</v>
      </c>
      <c r="DB272">
        <v>661.903464285714</v>
      </c>
      <c r="DC272">
        <v>646.872071428572</v>
      </c>
      <c r="DD272">
        <v>25.3201357142857</v>
      </c>
      <c r="DE272">
        <v>24.373975</v>
      </c>
      <c r="DF272">
        <v>653.891607142857</v>
      </c>
      <c r="DG272">
        <v>24.7808035714286</v>
      </c>
      <c r="DH272">
        <v>500.074035714286</v>
      </c>
      <c r="DI272">
        <v>90.7743392857143</v>
      </c>
      <c r="DJ272">
        <v>0.0999762892857143</v>
      </c>
      <c r="DK272">
        <v>26.8335964285714</v>
      </c>
      <c r="DL272">
        <v>27.4890142857143</v>
      </c>
      <c r="DM272">
        <v>999.9</v>
      </c>
      <c r="DN272">
        <v>0</v>
      </c>
      <c r="DO272">
        <v>0</v>
      </c>
      <c r="DP272">
        <v>10000.6103571429</v>
      </c>
      <c r="DQ272">
        <v>0</v>
      </c>
      <c r="DR272">
        <v>8.68479285714286</v>
      </c>
      <c r="DS272">
        <v>15.0314</v>
      </c>
      <c r="DT272">
        <v>679.098285714286</v>
      </c>
      <c r="DU272">
        <v>663.032892857143</v>
      </c>
      <c r="DV272">
        <v>0.94615725</v>
      </c>
      <c r="DW272">
        <v>646.872071428572</v>
      </c>
      <c r="DX272">
        <v>24.373975</v>
      </c>
      <c r="DY272">
        <v>2.29841821428571</v>
      </c>
      <c r="DZ272">
        <v>2.21253107142857</v>
      </c>
      <c r="EA272">
        <v>19.665325</v>
      </c>
      <c r="EB272">
        <v>19.0533428571429</v>
      </c>
      <c r="EC272">
        <v>2000.01035714286</v>
      </c>
      <c r="ED272">
        <v>0.979999535714286</v>
      </c>
      <c r="EE272">
        <v>0.0200005357142857</v>
      </c>
      <c r="EF272">
        <v>0</v>
      </c>
      <c r="EG272">
        <v>2.266675</v>
      </c>
      <c r="EH272">
        <v>0</v>
      </c>
      <c r="EI272">
        <v>4070.70892857143</v>
      </c>
      <c r="EJ272">
        <v>17300.2321428571</v>
      </c>
      <c r="EK272">
        <v>39.3097857142857</v>
      </c>
      <c r="EL272">
        <v>39.687</v>
      </c>
      <c r="EM272">
        <v>39.0044285714286</v>
      </c>
      <c r="EN272">
        <v>38.2655</v>
      </c>
      <c r="EO272">
        <v>38.62275</v>
      </c>
      <c r="EP272">
        <v>1960.00892857143</v>
      </c>
      <c r="EQ272">
        <v>40.0046428571429</v>
      </c>
      <c r="ER272">
        <v>0</v>
      </c>
      <c r="ES272">
        <v>1678817078.6</v>
      </c>
      <c r="ET272">
        <v>0</v>
      </c>
      <c r="EU272">
        <v>2.27731923076923</v>
      </c>
      <c r="EV272">
        <v>-0.161705983588298</v>
      </c>
      <c r="EW272">
        <v>-62.7562393268187</v>
      </c>
      <c r="EX272">
        <v>4070.15230769231</v>
      </c>
      <c r="EY272">
        <v>15</v>
      </c>
      <c r="EZ272">
        <v>0</v>
      </c>
      <c r="FA272" t="s">
        <v>409</v>
      </c>
      <c r="FB272">
        <v>1510781724.6</v>
      </c>
      <c r="FC272">
        <v>1510781718.6</v>
      </c>
      <c r="FD272">
        <v>0</v>
      </c>
      <c r="FE272">
        <v>0.193</v>
      </c>
      <c r="FF272">
        <v>0.167</v>
      </c>
      <c r="FG272">
        <v>6.707</v>
      </c>
      <c r="FH272">
        <v>0.869</v>
      </c>
      <c r="FI272">
        <v>420</v>
      </c>
      <c r="FJ272">
        <v>32</v>
      </c>
      <c r="FK272">
        <v>0.3</v>
      </c>
      <c r="FL272">
        <v>0.13</v>
      </c>
      <c r="FM272">
        <v>0.947584146341463</v>
      </c>
      <c r="FN272">
        <v>-0.0191496585365845</v>
      </c>
      <c r="FO272">
        <v>0.00235422841754974</v>
      </c>
      <c r="FP272">
        <v>1</v>
      </c>
      <c r="FQ272">
        <v>1</v>
      </c>
      <c r="FR272">
        <v>1</v>
      </c>
      <c r="FS272" t="s">
        <v>410</v>
      </c>
      <c r="FT272">
        <v>2.97318</v>
      </c>
      <c r="FU272">
        <v>2.75401</v>
      </c>
      <c r="FV272">
        <v>0.12321</v>
      </c>
      <c r="FW272">
        <v>0.122211</v>
      </c>
      <c r="FX272">
        <v>0.107364</v>
      </c>
      <c r="FY272">
        <v>0.105743</v>
      </c>
      <c r="FZ272">
        <v>34137</v>
      </c>
      <c r="GA272">
        <v>37258</v>
      </c>
      <c r="GB272">
        <v>35282.4</v>
      </c>
      <c r="GC272">
        <v>38494.3</v>
      </c>
      <c r="GD272">
        <v>44607.1</v>
      </c>
      <c r="GE272">
        <v>49694.6</v>
      </c>
      <c r="GF272">
        <v>55099.5</v>
      </c>
      <c r="GG272">
        <v>61716</v>
      </c>
      <c r="GH272">
        <v>1.98685</v>
      </c>
      <c r="GI272">
        <v>1.8269</v>
      </c>
      <c r="GJ272">
        <v>0.0935793</v>
      </c>
      <c r="GK272">
        <v>0</v>
      </c>
      <c r="GL272">
        <v>25.9589</v>
      </c>
      <c r="GM272">
        <v>999.9</v>
      </c>
      <c r="GN272">
        <v>52.838</v>
      </c>
      <c r="GO272">
        <v>32.851</v>
      </c>
      <c r="GP272">
        <v>29.1603</v>
      </c>
      <c r="GQ272">
        <v>55.1658</v>
      </c>
      <c r="GR272">
        <v>49.6234</v>
      </c>
      <c r="GS272">
        <v>1</v>
      </c>
      <c r="GT272">
        <v>-0.0307241</v>
      </c>
      <c r="GU272">
        <v>0.766397</v>
      </c>
      <c r="GV272">
        <v>20.1132</v>
      </c>
      <c r="GW272">
        <v>5.19812</v>
      </c>
      <c r="GX272">
        <v>12.004</v>
      </c>
      <c r="GY272">
        <v>4.97535</v>
      </c>
      <c r="GZ272">
        <v>3.2933</v>
      </c>
      <c r="HA272">
        <v>9999</v>
      </c>
      <c r="HB272">
        <v>9999</v>
      </c>
      <c r="HC272">
        <v>9999</v>
      </c>
      <c r="HD272">
        <v>999.9</v>
      </c>
      <c r="HE272">
        <v>1.86332</v>
      </c>
      <c r="HF272">
        <v>1.86819</v>
      </c>
      <c r="HG272">
        <v>1.86798</v>
      </c>
      <c r="HH272">
        <v>1.86906</v>
      </c>
      <c r="HI272">
        <v>1.86992</v>
      </c>
      <c r="HJ272">
        <v>1.86599</v>
      </c>
      <c r="HK272">
        <v>1.86704</v>
      </c>
      <c r="HL272">
        <v>1.8684</v>
      </c>
      <c r="HM272">
        <v>5</v>
      </c>
      <c r="HN272">
        <v>0</v>
      </c>
      <c r="HO272">
        <v>0</v>
      </c>
      <c r="HP272">
        <v>0</v>
      </c>
      <c r="HQ272" t="s">
        <v>411</v>
      </c>
      <c r="HR272" t="s">
        <v>412</v>
      </c>
      <c r="HS272" t="s">
        <v>413</v>
      </c>
      <c r="HT272" t="s">
        <v>413</v>
      </c>
      <c r="HU272" t="s">
        <v>413</v>
      </c>
      <c r="HV272" t="s">
        <v>413</v>
      </c>
      <c r="HW272">
        <v>0</v>
      </c>
      <c r="HX272">
        <v>100</v>
      </c>
      <c r="HY272">
        <v>100</v>
      </c>
      <c r="HZ272">
        <v>7.853</v>
      </c>
      <c r="IA272">
        <v>0.5393</v>
      </c>
      <c r="IB272">
        <v>4.00718980108695</v>
      </c>
      <c r="IC272">
        <v>0.0057595372652325</v>
      </c>
      <c r="ID272">
        <v>9.86007892650461e-07</v>
      </c>
      <c r="IE272">
        <v>-6.54605500343952e-10</v>
      </c>
      <c r="IF272">
        <v>-0.00447537401453317</v>
      </c>
      <c r="IG272">
        <v>-0.0225030831772305</v>
      </c>
      <c r="IH272">
        <v>0.00251729176796863</v>
      </c>
      <c r="II272">
        <v>-2.92013266862578e-05</v>
      </c>
      <c r="IJ272">
        <v>-3</v>
      </c>
      <c r="IK272">
        <v>1614</v>
      </c>
      <c r="IL272">
        <v>1</v>
      </c>
      <c r="IM272">
        <v>27</v>
      </c>
      <c r="IN272">
        <v>195.8</v>
      </c>
      <c r="IO272">
        <v>195.9</v>
      </c>
      <c r="IP272">
        <v>1.39038</v>
      </c>
      <c r="IQ272">
        <v>2.62695</v>
      </c>
      <c r="IR272">
        <v>1.54785</v>
      </c>
      <c r="IS272">
        <v>2.30103</v>
      </c>
      <c r="IT272">
        <v>1.34644</v>
      </c>
      <c r="IU272">
        <v>2.4353</v>
      </c>
      <c r="IV272">
        <v>37.6987</v>
      </c>
      <c r="IW272">
        <v>24.1926</v>
      </c>
      <c r="IX272">
        <v>18</v>
      </c>
      <c r="IY272">
        <v>502.439</v>
      </c>
      <c r="IZ272">
        <v>400.886</v>
      </c>
      <c r="JA272">
        <v>24.0607</v>
      </c>
      <c r="JB272">
        <v>26.8095</v>
      </c>
      <c r="JC272">
        <v>30.0006</v>
      </c>
      <c r="JD272">
        <v>26.7238</v>
      </c>
      <c r="JE272">
        <v>26.668</v>
      </c>
      <c r="JF272">
        <v>27.8104</v>
      </c>
      <c r="JG272">
        <v>25.2573</v>
      </c>
      <c r="JH272">
        <v>100</v>
      </c>
      <c r="JI272">
        <v>24.0705</v>
      </c>
      <c r="JJ272">
        <v>601.741</v>
      </c>
      <c r="JK272">
        <v>24.3446</v>
      </c>
      <c r="JL272">
        <v>102.249</v>
      </c>
      <c r="JM272">
        <v>102.745</v>
      </c>
    </row>
    <row r="273" spans="1:273">
      <c r="A273">
        <v>257</v>
      </c>
      <c r="B273">
        <v>1510793480</v>
      </c>
      <c r="C273">
        <v>4759.40000009537</v>
      </c>
      <c r="D273" t="s">
        <v>927</v>
      </c>
      <c r="E273" t="s">
        <v>928</v>
      </c>
      <c r="F273">
        <v>5</v>
      </c>
      <c r="G273" t="s">
        <v>898</v>
      </c>
      <c r="H273" t="s">
        <v>406</v>
      </c>
      <c r="I273">
        <v>1510793472.5</v>
      </c>
      <c r="J273">
        <f>(K273)/1000</f>
        <v>0</v>
      </c>
      <c r="K273">
        <f>IF(CZ273, AN273, AH273)</f>
        <v>0</v>
      </c>
      <c r="L273">
        <f>IF(CZ273, AI273, AG273)</f>
        <v>0</v>
      </c>
      <c r="M273">
        <f>DB273 - IF(AU273&gt;1, L273*CV273*100.0/(AW273*DP273), 0)</f>
        <v>0</v>
      </c>
      <c r="N273">
        <f>((T273-J273/2)*M273-L273)/(T273+J273/2)</f>
        <v>0</v>
      </c>
      <c r="O273">
        <f>N273*(DI273+DJ273)/1000.0</f>
        <v>0</v>
      </c>
      <c r="P273">
        <f>(DB273 - IF(AU273&gt;1, L273*CV273*100.0/(AW273*DP273), 0))*(DI273+DJ273)/1000.0</f>
        <v>0</v>
      </c>
      <c r="Q273">
        <f>2.0/((1/S273-1/R273)+SIGN(S273)*SQRT((1/S273-1/R273)*(1/S273-1/R273) + 4*CW273/((CW273+1)*(CW273+1))*(2*1/S273*1/R273-1/R273*1/R273)))</f>
        <v>0</v>
      </c>
      <c r="R273">
        <f>IF(LEFT(CX273,1)&lt;&gt;"0",IF(LEFT(CX273,1)="1",3.0,CY273),$D$5+$E$5*(DP273*DI273/($K$5*1000))+$F$5*(DP273*DI273/($K$5*1000))*MAX(MIN(CV273,$J$5),$I$5)*MAX(MIN(CV273,$J$5),$I$5)+$G$5*MAX(MIN(CV273,$J$5),$I$5)*(DP273*DI273/($K$5*1000))+$H$5*(DP273*DI273/($K$5*1000))*(DP273*DI273/($K$5*1000)))</f>
        <v>0</v>
      </c>
      <c r="S273">
        <f>J273*(1000-(1000*0.61365*exp(17.502*W273/(240.97+W273))/(DI273+DJ273)+DD273)/2)/(1000*0.61365*exp(17.502*W273/(240.97+W273))/(DI273+DJ273)-DD273)</f>
        <v>0</v>
      </c>
      <c r="T273">
        <f>1/((CW273+1)/(Q273/1.6)+1/(R273/1.37)) + CW273/((CW273+1)/(Q273/1.6) + CW273/(R273/1.37))</f>
        <v>0</v>
      </c>
      <c r="U273">
        <f>(CR273*CU273)</f>
        <v>0</v>
      </c>
      <c r="V273">
        <f>(DK273+(U273+2*0.95*5.67E-8*(((DK273+$B$7)+273)^4-(DK273+273)^4)-44100*J273)/(1.84*29.3*R273+8*0.95*5.67E-8*(DK273+273)^3))</f>
        <v>0</v>
      </c>
      <c r="W273">
        <f>($C$7*DL273+$D$7*DM273+$E$7*V273)</f>
        <v>0</v>
      </c>
      <c r="X273">
        <f>0.61365*exp(17.502*W273/(240.97+W273))</f>
        <v>0</v>
      </c>
      <c r="Y273">
        <f>(Z273/AA273*100)</f>
        <v>0</v>
      </c>
      <c r="Z273">
        <f>DD273*(DI273+DJ273)/1000</f>
        <v>0</v>
      </c>
      <c r="AA273">
        <f>0.61365*exp(17.502*DK273/(240.97+DK273))</f>
        <v>0</v>
      </c>
      <c r="AB273">
        <f>(X273-DD273*(DI273+DJ273)/1000)</f>
        <v>0</v>
      </c>
      <c r="AC273">
        <f>(-J273*44100)</f>
        <v>0</v>
      </c>
      <c r="AD273">
        <f>2*29.3*R273*0.92*(DK273-W273)</f>
        <v>0</v>
      </c>
      <c r="AE273">
        <f>2*0.95*5.67E-8*(((DK273+$B$7)+273)^4-(W273+273)^4)</f>
        <v>0</v>
      </c>
      <c r="AF273">
        <f>U273+AE273+AC273+AD273</f>
        <v>0</v>
      </c>
      <c r="AG273">
        <f>DH273*AU273*(DC273-DB273*(1000-AU273*DE273)/(1000-AU273*DD273))/(100*CV273)</f>
        <v>0</v>
      </c>
      <c r="AH273">
        <f>1000*DH273*AU273*(DD273-DE273)/(100*CV273*(1000-AU273*DD273))</f>
        <v>0</v>
      </c>
      <c r="AI273">
        <f>(AJ273 - AK273 - DI273*1E3/(8.314*(DK273+273.15)) * AM273/DH273 * AL273) * DH273/(100*CV273) * (1000 - DE273)/1000</f>
        <v>0</v>
      </c>
      <c r="AJ273">
        <v>628.110908514729</v>
      </c>
      <c r="AK273">
        <v>637.113278787879</v>
      </c>
      <c r="AL273">
        <v>-3.45868650782095</v>
      </c>
      <c r="AM273">
        <v>64.2689805173575</v>
      </c>
      <c r="AN273">
        <f>(AP273 - AO273 + DI273*1E3/(8.314*(DK273+273.15)) * AR273/DH273 * AQ273) * DH273/(100*CV273) * 1000/(1000 - AP273)</f>
        <v>0</v>
      </c>
      <c r="AO273">
        <v>24.371557193421</v>
      </c>
      <c r="AP273">
        <v>25.3200296969697</v>
      </c>
      <c r="AQ273">
        <v>1.73138514970943e-06</v>
      </c>
      <c r="AR273">
        <v>116.423155096258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MAX(0,($B$13+$C$13*DP273)/(1+$D$13*DP273)*DI273/(DK273+273)*$E$13)</f>
        <v>0</v>
      </c>
      <c r="AX273" t="s">
        <v>407</v>
      </c>
      <c r="AY273" t="s">
        <v>407</v>
      </c>
      <c r="AZ273">
        <v>0</v>
      </c>
      <c r="BA273">
        <v>0</v>
      </c>
      <c r="BB273">
        <f>1-AZ273/BA273</f>
        <v>0</v>
      </c>
      <c r="BC273">
        <v>0</v>
      </c>
      <c r="BD273" t="s">
        <v>407</v>
      </c>
      <c r="BE273" t="s">
        <v>407</v>
      </c>
      <c r="BF273">
        <v>0</v>
      </c>
      <c r="BG273">
        <v>0</v>
      </c>
      <c r="BH273">
        <f>1-BF273/BG273</f>
        <v>0</v>
      </c>
      <c r="BI273">
        <v>0.5</v>
      </c>
      <c r="BJ273">
        <f>CS273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407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f>$B$11*DQ273+$C$11*DR273+$F$11*EC273*(1-EF273)</f>
        <v>0</v>
      </c>
      <c r="CS273">
        <f>CR273*CT273</f>
        <v>0</v>
      </c>
      <c r="CT273">
        <f>($B$11*$D$9+$C$11*$D$9+$F$11*((EP273+EH273)/MAX(EP273+EH273+EQ273, 0.1)*$I$9+EQ273/MAX(EP273+EH273+EQ273, 0.1)*$J$9))/($B$11+$C$11+$F$11)</f>
        <v>0</v>
      </c>
      <c r="CU273">
        <f>($B$11*$K$9+$C$11*$K$9+$F$11*((EP273+EH273)/MAX(EP273+EH273+EQ273, 0.1)*$P$9+EQ273/MAX(EP273+EH273+EQ273, 0.1)*$Q$9))/($B$11+$C$11+$F$11)</f>
        <v>0</v>
      </c>
      <c r="CV273">
        <v>2.7</v>
      </c>
      <c r="CW273">
        <v>0.5</v>
      </c>
      <c r="CX273" t="s">
        <v>408</v>
      </c>
      <c r="CY273">
        <v>2</v>
      </c>
      <c r="CZ273" t="b">
        <v>1</v>
      </c>
      <c r="DA273">
        <v>1510793472.5</v>
      </c>
      <c r="DB273">
        <v>644.331185185185</v>
      </c>
      <c r="DC273">
        <v>629.111481481481</v>
      </c>
      <c r="DD273">
        <v>25.3199925925926</v>
      </c>
      <c r="DE273">
        <v>24.3736185185185</v>
      </c>
      <c r="DF273">
        <v>636.427740740741</v>
      </c>
      <c r="DG273">
        <v>24.7806666666667</v>
      </c>
      <c r="DH273">
        <v>500.085</v>
      </c>
      <c r="DI273">
        <v>90.774037037037</v>
      </c>
      <c r="DJ273">
        <v>0.0999691777777778</v>
      </c>
      <c r="DK273">
        <v>26.8334814814815</v>
      </c>
      <c r="DL273">
        <v>27.4892888888889</v>
      </c>
      <c r="DM273">
        <v>999.9</v>
      </c>
      <c r="DN273">
        <v>0</v>
      </c>
      <c r="DO273">
        <v>0</v>
      </c>
      <c r="DP273">
        <v>10004.7444444444</v>
      </c>
      <c r="DQ273">
        <v>0</v>
      </c>
      <c r="DR273">
        <v>8.68552962962963</v>
      </c>
      <c r="DS273">
        <v>15.2196444444444</v>
      </c>
      <c r="DT273">
        <v>661.069407407407</v>
      </c>
      <c r="DU273">
        <v>644.82837037037</v>
      </c>
      <c r="DV273">
        <v>0.946377259259259</v>
      </c>
      <c r="DW273">
        <v>629.111481481481</v>
      </c>
      <c r="DX273">
        <v>24.3736185185185</v>
      </c>
      <c r="DY273">
        <v>2.29839703703704</v>
      </c>
      <c r="DZ273">
        <v>2.21249074074074</v>
      </c>
      <c r="EA273">
        <v>19.6651740740741</v>
      </c>
      <c r="EB273">
        <v>19.0530518518519</v>
      </c>
      <c r="EC273">
        <v>2000.01222222222</v>
      </c>
      <c r="ED273">
        <v>0.979999185185185</v>
      </c>
      <c r="EE273">
        <v>0.0200008814814815</v>
      </c>
      <c r="EF273">
        <v>0</v>
      </c>
      <c r="EG273">
        <v>2.26974814814815</v>
      </c>
      <c r="EH273">
        <v>0</v>
      </c>
      <c r="EI273">
        <v>4065.02</v>
      </c>
      <c r="EJ273">
        <v>17300.2481481482</v>
      </c>
      <c r="EK273">
        <v>39.2913333333333</v>
      </c>
      <c r="EL273">
        <v>39.687</v>
      </c>
      <c r="EM273">
        <v>39</v>
      </c>
      <c r="EN273">
        <v>38.25</v>
      </c>
      <c r="EO273">
        <v>38.618</v>
      </c>
      <c r="EP273">
        <v>1960.00962962963</v>
      </c>
      <c r="EQ273">
        <v>40.0055555555556</v>
      </c>
      <c r="ER273">
        <v>0</v>
      </c>
      <c r="ES273">
        <v>1678817083.4</v>
      </c>
      <c r="ET273">
        <v>0</v>
      </c>
      <c r="EU273">
        <v>2.28471923076923</v>
      </c>
      <c r="EV273">
        <v>-0.321747002085601</v>
      </c>
      <c r="EW273">
        <v>-64.6355555669825</v>
      </c>
      <c r="EX273">
        <v>4064.96115384615</v>
      </c>
      <c r="EY273">
        <v>15</v>
      </c>
      <c r="EZ273">
        <v>0</v>
      </c>
      <c r="FA273" t="s">
        <v>409</v>
      </c>
      <c r="FB273">
        <v>1510781724.6</v>
      </c>
      <c r="FC273">
        <v>1510781718.6</v>
      </c>
      <c r="FD273">
        <v>0</v>
      </c>
      <c r="FE273">
        <v>0.193</v>
      </c>
      <c r="FF273">
        <v>0.167</v>
      </c>
      <c r="FG273">
        <v>6.707</v>
      </c>
      <c r="FH273">
        <v>0.869</v>
      </c>
      <c r="FI273">
        <v>420</v>
      </c>
      <c r="FJ273">
        <v>32</v>
      </c>
      <c r="FK273">
        <v>0.3</v>
      </c>
      <c r="FL273">
        <v>0.13</v>
      </c>
      <c r="FM273">
        <v>0.946338243902439</v>
      </c>
      <c r="FN273">
        <v>0.000756836236933169</v>
      </c>
      <c r="FO273">
        <v>0.00123122066696246</v>
      </c>
      <c r="FP273">
        <v>1</v>
      </c>
      <c r="FQ273">
        <v>1</v>
      </c>
      <c r="FR273">
        <v>1</v>
      </c>
      <c r="FS273" t="s">
        <v>410</v>
      </c>
      <c r="FT273">
        <v>2.97294</v>
      </c>
      <c r="FU273">
        <v>2.75385</v>
      </c>
      <c r="FV273">
        <v>0.120907</v>
      </c>
      <c r="FW273">
        <v>0.120028</v>
      </c>
      <c r="FX273">
        <v>0.107367</v>
      </c>
      <c r="FY273">
        <v>0.105734</v>
      </c>
      <c r="FZ273">
        <v>34225.8</v>
      </c>
      <c r="GA273">
        <v>37350.1</v>
      </c>
      <c r="GB273">
        <v>35281.5</v>
      </c>
      <c r="GC273">
        <v>38493.8</v>
      </c>
      <c r="GD273">
        <v>44606.3</v>
      </c>
      <c r="GE273">
        <v>49694.1</v>
      </c>
      <c r="GF273">
        <v>55098.7</v>
      </c>
      <c r="GG273">
        <v>61714.8</v>
      </c>
      <c r="GH273">
        <v>1.98673</v>
      </c>
      <c r="GI273">
        <v>1.82677</v>
      </c>
      <c r="GJ273">
        <v>0.0927411</v>
      </c>
      <c r="GK273">
        <v>0</v>
      </c>
      <c r="GL273">
        <v>25.9604</v>
      </c>
      <c r="GM273">
        <v>999.9</v>
      </c>
      <c r="GN273">
        <v>52.838</v>
      </c>
      <c r="GO273">
        <v>32.851</v>
      </c>
      <c r="GP273">
        <v>29.163</v>
      </c>
      <c r="GQ273">
        <v>54.7558</v>
      </c>
      <c r="GR273">
        <v>49.7075</v>
      </c>
      <c r="GS273">
        <v>1</v>
      </c>
      <c r="GT273">
        <v>-0.0305971</v>
      </c>
      <c r="GU273">
        <v>0.760746</v>
      </c>
      <c r="GV273">
        <v>20.1134</v>
      </c>
      <c r="GW273">
        <v>5.19737</v>
      </c>
      <c r="GX273">
        <v>12.004</v>
      </c>
      <c r="GY273">
        <v>4.9751</v>
      </c>
      <c r="GZ273">
        <v>3.29303</v>
      </c>
      <c r="HA273">
        <v>9999</v>
      </c>
      <c r="HB273">
        <v>9999</v>
      </c>
      <c r="HC273">
        <v>9999</v>
      </c>
      <c r="HD273">
        <v>999.9</v>
      </c>
      <c r="HE273">
        <v>1.86334</v>
      </c>
      <c r="HF273">
        <v>1.86821</v>
      </c>
      <c r="HG273">
        <v>1.86798</v>
      </c>
      <c r="HH273">
        <v>1.86905</v>
      </c>
      <c r="HI273">
        <v>1.86992</v>
      </c>
      <c r="HJ273">
        <v>1.866</v>
      </c>
      <c r="HK273">
        <v>1.86705</v>
      </c>
      <c r="HL273">
        <v>1.8684</v>
      </c>
      <c r="HM273">
        <v>5</v>
      </c>
      <c r="HN273">
        <v>0</v>
      </c>
      <c r="HO273">
        <v>0</v>
      </c>
      <c r="HP273">
        <v>0</v>
      </c>
      <c r="HQ273" t="s">
        <v>411</v>
      </c>
      <c r="HR273" t="s">
        <v>412</v>
      </c>
      <c r="HS273" t="s">
        <v>413</v>
      </c>
      <c r="HT273" t="s">
        <v>413</v>
      </c>
      <c r="HU273" t="s">
        <v>413</v>
      </c>
      <c r="HV273" t="s">
        <v>413</v>
      </c>
      <c r="HW273">
        <v>0</v>
      </c>
      <c r="HX273">
        <v>100</v>
      </c>
      <c r="HY273">
        <v>100</v>
      </c>
      <c r="HZ273">
        <v>7.749</v>
      </c>
      <c r="IA273">
        <v>0.5394</v>
      </c>
      <c r="IB273">
        <v>4.00718980108695</v>
      </c>
      <c r="IC273">
        <v>0.0057595372652325</v>
      </c>
      <c r="ID273">
        <v>9.86007892650461e-07</v>
      </c>
      <c r="IE273">
        <v>-6.54605500343952e-10</v>
      </c>
      <c r="IF273">
        <v>-0.00447537401453317</v>
      </c>
      <c r="IG273">
        <v>-0.0225030831772305</v>
      </c>
      <c r="IH273">
        <v>0.00251729176796863</v>
      </c>
      <c r="II273">
        <v>-2.92013266862578e-05</v>
      </c>
      <c r="IJ273">
        <v>-3</v>
      </c>
      <c r="IK273">
        <v>1614</v>
      </c>
      <c r="IL273">
        <v>1</v>
      </c>
      <c r="IM273">
        <v>27</v>
      </c>
      <c r="IN273">
        <v>195.9</v>
      </c>
      <c r="IO273">
        <v>196</v>
      </c>
      <c r="IP273">
        <v>1.35864</v>
      </c>
      <c r="IQ273">
        <v>2.62451</v>
      </c>
      <c r="IR273">
        <v>1.54785</v>
      </c>
      <c r="IS273">
        <v>2.30103</v>
      </c>
      <c r="IT273">
        <v>1.34644</v>
      </c>
      <c r="IU273">
        <v>2.48657</v>
      </c>
      <c r="IV273">
        <v>37.6987</v>
      </c>
      <c r="IW273">
        <v>24.1926</v>
      </c>
      <c r="IX273">
        <v>18</v>
      </c>
      <c r="IY273">
        <v>502.397</v>
      </c>
      <c r="IZ273">
        <v>400.849</v>
      </c>
      <c r="JA273">
        <v>24.0719</v>
      </c>
      <c r="JB273">
        <v>26.8151</v>
      </c>
      <c r="JC273">
        <v>30.0004</v>
      </c>
      <c r="JD273">
        <v>26.7283</v>
      </c>
      <c r="JE273">
        <v>26.6725</v>
      </c>
      <c r="JF273">
        <v>27.1612</v>
      </c>
      <c r="JG273">
        <v>25.2573</v>
      </c>
      <c r="JH273">
        <v>100</v>
      </c>
      <c r="JI273">
        <v>24.0766</v>
      </c>
      <c r="JJ273">
        <v>581.568</v>
      </c>
      <c r="JK273">
        <v>24.3446</v>
      </c>
      <c r="JL273">
        <v>102.248</v>
      </c>
      <c r="JM273">
        <v>102.743</v>
      </c>
    </row>
    <row r="274" spans="1:273">
      <c r="A274">
        <v>258</v>
      </c>
      <c r="B274">
        <v>1510793485</v>
      </c>
      <c r="C274">
        <v>4764.40000009537</v>
      </c>
      <c r="D274" t="s">
        <v>929</v>
      </c>
      <c r="E274" t="s">
        <v>930</v>
      </c>
      <c r="F274">
        <v>5</v>
      </c>
      <c r="G274" t="s">
        <v>898</v>
      </c>
      <c r="H274" t="s">
        <v>406</v>
      </c>
      <c r="I274">
        <v>1510793477.21429</v>
      </c>
      <c r="J274">
        <f>(K274)/1000</f>
        <v>0</v>
      </c>
      <c r="K274">
        <f>IF(CZ274, AN274, AH274)</f>
        <v>0</v>
      </c>
      <c r="L274">
        <f>IF(CZ274, AI274, AG274)</f>
        <v>0</v>
      </c>
      <c r="M274">
        <f>DB274 - IF(AU274&gt;1, L274*CV274*100.0/(AW274*DP274), 0)</f>
        <v>0</v>
      </c>
      <c r="N274">
        <f>((T274-J274/2)*M274-L274)/(T274+J274/2)</f>
        <v>0</v>
      </c>
      <c r="O274">
        <f>N274*(DI274+DJ274)/1000.0</f>
        <v>0</v>
      </c>
      <c r="P274">
        <f>(DB274 - IF(AU274&gt;1, L274*CV274*100.0/(AW274*DP274), 0))*(DI274+DJ274)/1000.0</f>
        <v>0</v>
      </c>
      <c r="Q274">
        <f>2.0/((1/S274-1/R274)+SIGN(S274)*SQRT((1/S274-1/R274)*(1/S274-1/R274) + 4*CW274/((CW274+1)*(CW274+1))*(2*1/S274*1/R274-1/R274*1/R274)))</f>
        <v>0</v>
      </c>
      <c r="R274">
        <f>IF(LEFT(CX274,1)&lt;&gt;"0",IF(LEFT(CX274,1)="1",3.0,CY274),$D$5+$E$5*(DP274*DI274/($K$5*1000))+$F$5*(DP274*DI274/($K$5*1000))*MAX(MIN(CV274,$J$5),$I$5)*MAX(MIN(CV274,$J$5),$I$5)+$G$5*MAX(MIN(CV274,$J$5),$I$5)*(DP274*DI274/($K$5*1000))+$H$5*(DP274*DI274/($K$5*1000))*(DP274*DI274/($K$5*1000)))</f>
        <v>0</v>
      </c>
      <c r="S274">
        <f>J274*(1000-(1000*0.61365*exp(17.502*W274/(240.97+W274))/(DI274+DJ274)+DD274)/2)/(1000*0.61365*exp(17.502*W274/(240.97+W274))/(DI274+DJ274)-DD274)</f>
        <v>0</v>
      </c>
      <c r="T274">
        <f>1/((CW274+1)/(Q274/1.6)+1/(R274/1.37)) + CW274/((CW274+1)/(Q274/1.6) + CW274/(R274/1.37))</f>
        <v>0</v>
      </c>
      <c r="U274">
        <f>(CR274*CU274)</f>
        <v>0</v>
      </c>
      <c r="V274">
        <f>(DK274+(U274+2*0.95*5.67E-8*(((DK274+$B$7)+273)^4-(DK274+273)^4)-44100*J274)/(1.84*29.3*R274+8*0.95*5.67E-8*(DK274+273)^3))</f>
        <v>0</v>
      </c>
      <c r="W274">
        <f>($C$7*DL274+$D$7*DM274+$E$7*V274)</f>
        <v>0</v>
      </c>
      <c r="X274">
        <f>0.61365*exp(17.502*W274/(240.97+W274))</f>
        <v>0</v>
      </c>
      <c r="Y274">
        <f>(Z274/AA274*100)</f>
        <v>0</v>
      </c>
      <c r="Z274">
        <f>DD274*(DI274+DJ274)/1000</f>
        <v>0</v>
      </c>
      <c r="AA274">
        <f>0.61365*exp(17.502*DK274/(240.97+DK274))</f>
        <v>0</v>
      </c>
      <c r="AB274">
        <f>(X274-DD274*(DI274+DJ274)/1000)</f>
        <v>0</v>
      </c>
      <c r="AC274">
        <f>(-J274*44100)</f>
        <v>0</v>
      </c>
      <c r="AD274">
        <f>2*29.3*R274*0.92*(DK274-W274)</f>
        <v>0</v>
      </c>
      <c r="AE274">
        <f>2*0.95*5.67E-8*(((DK274+$B$7)+273)^4-(W274+273)^4)</f>
        <v>0</v>
      </c>
      <c r="AF274">
        <f>U274+AE274+AC274+AD274</f>
        <v>0</v>
      </c>
      <c r="AG274">
        <f>DH274*AU274*(DC274-DB274*(1000-AU274*DE274)/(1000-AU274*DD274))/(100*CV274)</f>
        <v>0</v>
      </c>
      <c r="AH274">
        <f>1000*DH274*AU274*(DD274-DE274)/(100*CV274*(1000-AU274*DD274))</f>
        <v>0</v>
      </c>
      <c r="AI274">
        <f>(AJ274 - AK274 - DI274*1E3/(8.314*(DK274+273.15)) * AM274/DH274 * AL274) * DH274/(100*CV274) * (1000 - DE274)/1000</f>
        <v>0</v>
      </c>
      <c r="AJ274">
        <v>612.231563626127</v>
      </c>
      <c r="AK274">
        <v>620.745836363637</v>
      </c>
      <c r="AL274">
        <v>-3.2619196148805</v>
      </c>
      <c r="AM274">
        <v>64.2689805173575</v>
      </c>
      <c r="AN274">
        <f>(AP274 - AO274 + DI274*1E3/(8.314*(DK274+273.15)) * AR274/DH274 * AQ274) * DH274/(100*CV274) * 1000/(1000 - AP274)</f>
        <v>0</v>
      </c>
      <c r="AO274">
        <v>24.3716380214859</v>
      </c>
      <c r="AP274">
        <v>25.3202727272727</v>
      </c>
      <c r="AQ274">
        <v>-2.2809884922483e-06</v>
      </c>
      <c r="AR274">
        <v>116.423155096258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MAX(0,($B$13+$C$13*DP274)/(1+$D$13*DP274)*DI274/(DK274+273)*$E$13)</f>
        <v>0</v>
      </c>
      <c r="AX274" t="s">
        <v>407</v>
      </c>
      <c r="AY274" t="s">
        <v>407</v>
      </c>
      <c r="AZ274">
        <v>0</v>
      </c>
      <c r="BA274">
        <v>0</v>
      </c>
      <c r="BB274">
        <f>1-AZ274/BA274</f>
        <v>0</v>
      </c>
      <c r="BC274">
        <v>0</v>
      </c>
      <c r="BD274" t="s">
        <v>407</v>
      </c>
      <c r="BE274" t="s">
        <v>407</v>
      </c>
      <c r="BF274">
        <v>0</v>
      </c>
      <c r="BG274">
        <v>0</v>
      </c>
      <c r="BH274">
        <f>1-BF274/BG274</f>
        <v>0</v>
      </c>
      <c r="BI274">
        <v>0.5</v>
      </c>
      <c r="BJ274">
        <f>CS274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407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f>$B$11*DQ274+$C$11*DR274+$F$11*EC274*(1-EF274)</f>
        <v>0</v>
      </c>
      <c r="CS274">
        <f>CR274*CT274</f>
        <v>0</v>
      </c>
      <c r="CT274">
        <f>($B$11*$D$9+$C$11*$D$9+$F$11*((EP274+EH274)/MAX(EP274+EH274+EQ274, 0.1)*$I$9+EQ274/MAX(EP274+EH274+EQ274, 0.1)*$J$9))/($B$11+$C$11+$F$11)</f>
        <v>0</v>
      </c>
      <c r="CU274">
        <f>($B$11*$K$9+$C$11*$K$9+$F$11*((EP274+EH274)/MAX(EP274+EH274+EQ274, 0.1)*$P$9+EQ274/MAX(EP274+EH274+EQ274, 0.1)*$Q$9))/($B$11+$C$11+$F$11)</f>
        <v>0</v>
      </c>
      <c r="CV274">
        <v>2.7</v>
      </c>
      <c r="CW274">
        <v>0.5</v>
      </c>
      <c r="CX274" t="s">
        <v>408</v>
      </c>
      <c r="CY274">
        <v>2</v>
      </c>
      <c r="CZ274" t="b">
        <v>1</v>
      </c>
      <c r="DA274">
        <v>1510793477.21429</v>
      </c>
      <c r="DB274">
        <v>628.779285714286</v>
      </c>
      <c r="DC274">
        <v>613.666928571429</v>
      </c>
      <c r="DD274">
        <v>25.3200035714286</v>
      </c>
      <c r="DE274">
        <v>24.3726571428571</v>
      </c>
      <c r="DF274">
        <v>620.972178571429</v>
      </c>
      <c r="DG274">
        <v>24.7806607142857</v>
      </c>
      <c r="DH274">
        <v>500.102107142857</v>
      </c>
      <c r="DI274">
        <v>90.7737964285714</v>
      </c>
      <c r="DJ274">
        <v>0.0999238357142857</v>
      </c>
      <c r="DK274">
        <v>26.8320964285714</v>
      </c>
      <c r="DL274">
        <v>27.4867535714286</v>
      </c>
      <c r="DM274">
        <v>999.9</v>
      </c>
      <c r="DN274">
        <v>0</v>
      </c>
      <c r="DO274">
        <v>0</v>
      </c>
      <c r="DP274">
        <v>10013.1242857143</v>
      </c>
      <c r="DQ274">
        <v>0</v>
      </c>
      <c r="DR274">
        <v>8.69656357142857</v>
      </c>
      <c r="DS274">
        <v>15.1123428571429</v>
      </c>
      <c r="DT274">
        <v>645.113535714286</v>
      </c>
      <c r="DU274">
        <v>628.997357142857</v>
      </c>
      <c r="DV274">
        <v>0.947341392857143</v>
      </c>
      <c r="DW274">
        <v>613.666928571429</v>
      </c>
      <c r="DX274">
        <v>24.3726571428571</v>
      </c>
      <c r="DY274">
        <v>2.29839178571429</v>
      </c>
      <c r="DZ274">
        <v>2.21239821428571</v>
      </c>
      <c r="EA274">
        <v>19.6651357142857</v>
      </c>
      <c r="EB274">
        <v>19.0523785714286</v>
      </c>
      <c r="EC274">
        <v>2000.00964285714</v>
      </c>
      <c r="ED274">
        <v>0.980000535714286</v>
      </c>
      <c r="EE274">
        <v>0.0199995964285714</v>
      </c>
      <c r="EF274">
        <v>0</v>
      </c>
      <c r="EG274">
        <v>2.25056428571429</v>
      </c>
      <c r="EH274">
        <v>0</v>
      </c>
      <c r="EI274">
        <v>4059.995</v>
      </c>
      <c r="EJ274">
        <v>17300.2357142857</v>
      </c>
      <c r="EK274">
        <v>39.2721428571429</v>
      </c>
      <c r="EL274">
        <v>39.687</v>
      </c>
      <c r="EM274">
        <v>39</v>
      </c>
      <c r="EN274">
        <v>38.25</v>
      </c>
      <c r="EO274">
        <v>38.6115</v>
      </c>
      <c r="EP274">
        <v>1960.00892857143</v>
      </c>
      <c r="EQ274">
        <v>40.0028571428571</v>
      </c>
      <c r="ER274">
        <v>0</v>
      </c>
      <c r="ES274">
        <v>1678817088.2</v>
      </c>
      <c r="ET274">
        <v>0</v>
      </c>
      <c r="EU274">
        <v>2.26059615384615</v>
      </c>
      <c r="EV274">
        <v>-0.396502557503033</v>
      </c>
      <c r="EW274">
        <v>-63.0434188409047</v>
      </c>
      <c r="EX274">
        <v>4059.82769230769</v>
      </c>
      <c r="EY274">
        <v>15</v>
      </c>
      <c r="EZ274">
        <v>0</v>
      </c>
      <c r="FA274" t="s">
        <v>409</v>
      </c>
      <c r="FB274">
        <v>1510781724.6</v>
      </c>
      <c r="FC274">
        <v>1510781718.6</v>
      </c>
      <c r="FD274">
        <v>0</v>
      </c>
      <c r="FE274">
        <v>0.193</v>
      </c>
      <c r="FF274">
        <v>0.167</v>
      </c>
      <c r="FG274">
        <v>6.707</v>
      </c>
      <c r="FH274">
        <v>0.869</v>
      </c>
      <c r="FI274">
        <v>420</v>
      </c>
      <c r="FJ274">
        <v>32</v>
      </c>
      <c r="FK274">
        <v>0.3</v>
      </c>
      <c r="FL274">
        <v>0.13</v>
      </c>
      <c r="FM274">
        <v>0.946939536585366</v>
      </c>
      <c r="FN274">
        <v>0.0128472334494768</v>
      </c>
      <c r="FO274">
        <v>0.00160630328663721</v>
      </c>
      <c r="FP274">
        <v>1</v>
      </c>
      <c r="FQ274">
        <v>1</v>
      </c>
      <c r="FR274">
        <v>1</v>
      </c>
      <c r="FS274" t="s">
        <v>410</v>
      </c>
      <c r="FT274">
        <v>2.97316</v>
      </c>
      <c r="FU274">
        <v>2.75413</v>
      </c>
      <c r="FV274">
        <v>0.118681</v>
      </c>
      <c r="FW274">
        <v>0.117616</v>
      </c>
      <c r="FX274">
        <v>0.107362</v>
      </c>
      <c r="FY274">
        <v>0.105732</v>
      </c>
      <c r="FZ274">
        <v>34312.6</v>
      </c>
      <c r="GA274">
        <v>37452.2</v>
      </c>
      <c r="GB274">
        <v>35281.7</v>
      </c>
      <c r="GC274">
        <v>38493.6</v>
      </c>
      <c r="GD274">
        <v>44606.5</v>
      </c>
      <c r="GE274">
        <v>49694</v>
      </c>
      <c r="GF274">
        <v>55098.7</v>
      </c>
      <c r="GG274">
        <v>61714.7</v>
      </c>
      <c r="GH274">
        <v>1.98657</v>
      </c>
      <c r="GI274">
        <v>1.82665</v>
      </c>
      <c r="GJ274">
        <v>0.0939704</v>
      </c>
      <c r="GK274">
        <v>0</v>
      </c>
      <c r="GL274">
        <v>25.9617</v>
      </c>
      <c r="GM274">
        <v>999.9</v>
      </c>
      <c r="GN274">
        <v>52.838</v>
      </c>
      <c r="GO274">
        <v>32.851</v>
      </c>
      <c r="GP274">
        <v>29.16</v>
      </c>
      <c r="GQ274">
        <v>55.0957</v>
      </c>
      <c r="GR274">
        <v>49.1787</v>
      </c>
      <c r="GS274">
        <v>1</v>
      </c>
      <c r="GT274">
        <v>-0.0300915</v>
      </c>
      <c r="GU274">
        <v>0.750142</v>
      </c>
      <c r="GV274">
        <v>20.1134</v>
      </c>
      <c r="GW274">
        <v>5.19812</v>
      </c>
      <c r="GX274">
        <v>12.004</v>
      </c>
      <c r="GY274">
        <v>4.9753</v>
      </c>
      <c r="GZ274">
        <v>3.2932</v>
      </c>
      <c r="HA274">
        <v>9999</v>
      </c>
      <c r="HB274">
        <v>9999</v>
      </c>
      <c r="HC274">
        <v>9999</v>
      </c>
      <c r="HD274">
        <v>999.9</v>
      </c>
      <c r="HE274">
        <v>1.86333</v>
      </c>
      <c r="HF274">
        <v>1.86819</v>
      </c>
      <c r="HG274">
        <v>1.86798</v>
      </c>
      <c r="HH274">
        <v>1.86905</v>
      </c>
      <c r="HI274">
        <v>1.86993</v>
      </c>
      <c r="HJ274">
        <v>1.86599</v>
      </c>
      <c r="HK274">
        <v>1.86706</v>
      </c>
      <c r="HL274">
        <v>1.8684</v>
      </c>
      <c r="HM274">
        <v>5</v>
      </c>
      <c r="HN274">
        <v>0</v>
      </c>
      <c r="HO274">
        <v>0</v>
      </c>
      <c r="HP274">
        <v>0</v>
      </c>
      <c r="HQ274" t="s">
        <v>411</v>
      </c>
      <c r="HR274" t="s">
        <v>412</v>
      </c>
      <c r="HS274" t="s">
        <v>413</v>
      </c>
      <c r="HT274" t="s">
        <v>413</v>
      </c>
      <c r="HU274" t="s">
        <v>413</v>
      </c>
      <c r="HV274" t="s">
        <v>413</v>
      </c>
      <c r="HW274">
        <v>0</v>
      </c>
      <c r="HX274">
        <v>100</v>
      </c>
      <c r="HY274">
        <v>100</v>
      </c>
      <c r="HZ274">
        <v>7.65</v>
      </c>
      <c r="IA274">
        <v>0.5393</v>
      </c>
      <c r="IB274">
        <v>4.00718980108695</v>
      </c>
      <c r="IC274">
        <v>0.0057595372652325</v>
      </c>
      <c r="ID274">
        <v>9.86007892650461e-07</v>
      </c>
      <c r="IE274">
        <v>-6.54605500343952e-10</v>
      </c>
      <c r="IF274">
        <v>-0.00447537401453317</v>
      </c>
      <c r="IG274">
        <v>-0.0225030831772305</v>
      </c>
      <c r="IH274">
        <v>0.00251729176796863</v>
      </c>
      <c r="II274">
        <v>-2.92013266862578e-05</v>
      </c>
      <c r="IJ274">
        <v>-3</v>
      </c>
      <c r="IK274">
        <v>1614</v>
      </c>
      <c r="IL274">
        <v>1</v>
      </c>
      <c r="IM274">
        <v>27</v>
      </c>
      <c r="IN274">
        <v>196</v>
      </c>
      <c r="IO274">
        <v>196.1</v>
      </c>
      <c r="IP274">
        <v>1.32935</v>
      </c>
      <c r="IQ274">
        <v>2.63184</v>
      </c>
      <c r="IR274">
        <v>1.54785</v>
      </c>
      <c r="IS274">
        <v>2.30225</v>
      </c>
      <c r="IT274">
        <v>1.34644</v>
      </c>
      <c r="IU274">
        <v>2.46338</v>
      </c>
      <c r="IV274">
        <v>37.6987</v>
      </c>
      <c r="IW274">
        <v>24.1926</v>
      </c>
      <c r="IX274">
        <v>18</v>
      </c>
      <c r="IY274">
        <v>502.339</v>
      </c>
      <c r="IZ274">
        <v>400.812</v>
      </c>
      <c r="JA274">
        <v>24.08</v>
      </c>
      <c r="JB274">
        <v>26.8196</v>
      </c>
      <c r="JC274">
        <v>30.0005</v>
      </c>
      <c r="JD274">
        <v>26.7328</v>
      </c>
      <c r="JE274">
        <v>26.677</v>
      </c>
      <c r="JF274">
        <v>26.5924</v>
      </c>
      <c r="JG274">
        <v>25.2573</v>
      </c>
      <c r="JH274">
        <v>100</v>
      </c>
      <c r="JI274">
        <v>24.0892</v>
      </c>
      <c r="JJ274">
        <v>568.103</v>
      </c>
      <c r="JK274">
        <v>24.3446</v>
      </c>
      <c r="JL274">
        <v>102.248</v>
      </c>
      <c r="JM274">
        <v>102.743</v>
      </c>
    </row>
    <row r="275" spans="1:273">
      <c r="A275">
        <v>259</v>
      </c>
      <c r="B275">
        <v>1510793490</v>
      </c>
      <c r="C275">
        <v>4769.40000009537</v>
      </c>
      <c r="D275" t="s">
        <v>931</v>
      </c>
      <c r="E275" t="s">
        <v>932</v>
      </c>
      <c r="F275">
        <v>5</v>
      </c>
      <c r="G275" t="s">
        <v>898</v>
      </c>
      <c r="H275" t="s">
        <v>406</v>
      </c>
      <c r="I275">
        <v>1510793482.5</v>
      </c>
      <c r="J275">
        <f>(K275)/1000</f>
        <v>0</v>
      </c>
      <c r="K275">
        <f>IF(CZ275, AN275, AH275)</f>
        <v>0</v>
      </c>
      <c r="L275">
        <f>IF(CZ275, AI275, AG275)</f>
        <v>0</v>
      </c>
      <c r="M275">
        <f>DB275 - IF(AU275&gt;1, L275*CV275*100.0/(AW275*DP275), 0)</f>
        <v>0</v>
      </c>
      <c r="N275">
        <f>((T275-J275/2)*M275-L275)/(T275+J275/2)</f>
        <v>0</v>
      </c>
      <c r="O275">
        <f>N275*(DI275+DJ275)/1000.0</f>
        <v>0</v>
      </c>
      <c r="P275">
        <f>(DB275 - IF(AU275&gt;1, L275*CV275*100.0/(AW275*DP275), 0))*(DI275+DJ275)/1000.0</f>
        <v>0</v>
      </c>
      <c r="Q275">
        <f>2.0/((1/S275-1/R275)+SIGN(S275)*SQRT((1/S275-1/R275)*(1/S275-1/R275) + 4*CW275/((CW275+1)*(CW275+1))*(2*1/S275*1/R275-1/R275*1/R275)))</f>
        <v>0</v>
      </c>
      <c r="R275">
        <f>IF(LEFT(CX275,1)&lt;&gt;"0",IF(LEFT(CX275,1)="1",3.0,CY275),$D$5+$E$5*(DP275*DI275/($K$5*1000))+$F$5*(DP275*DI275/($K$5*1000))*MAX(MIN(CV275,$J$5),$I$5)*MAX(MIN(CV275,$J$5),$I$5)+$G$5*MAX(MIN(CV275,$J$5),$I$5)*(DP275*DI275/($K$5*1000))+$H$5*(DP275*DI275/($K$5*1000))*(DP275*DI275/($K$5*1000)))</f>
        <v>0</v>
      </c>
      <c r="S275">
        <f>J275*(1000-(1000*0.61365*exp(17.502*W275/(240.97+W275))/(DI275+DJ275)+DD275)/2)/(1000*0.61365*exp(17.502*W275/(240.97+W275))/(DI275+DJ275)-DD275)</f>
        <v>0</v>
      </c>
      <c r="T275">
        <f>1/((CW275+1)/(Q275/1.6)+1/(R275/1.37)) + CW275/((CW275+1)/(Q275/1.6) + CW275/(R275/1.37))</f>
        <v>0</v>
      </c>
      <c r="U275">
        <f>(CR275*CU275)</f>
        <v>0</v>
      </c>
      <c r="V275">
        <f>(DK275+(U275+2*0.95*5.67E-8*(((DK275+$B$7)+273)^4-(DK275+273)^4)-44100*J275)/(1.84*29.3*R275+8*0.95*5.67E-8*(DK275+273)^3))</f>
        <v>0</v>
      </c>
      <c r="W275">
        <f>($C$7*DL275+$D$7*DM275+$E$7*V275)</f>
        <v>0</v>
      </c>
      <c r="X275">
        <f>0.61365*exp(17.502*W275/(240.97+W275))</f>
        <v>0</v>
      </c>
      <c r="Y275">
        <f>(Z275/AA275*100)</f>
        <v>0</v>
      </c>
      <c r="Z275">
        <f>DD275*(DI275+DJ275)/1000</f>
        <v>0</v>
      </c>
      <c r="AA275">
        <f>0.61365*exp(17.502*DK275/(240.97+DK275))</f>
        <v>0</v>
      </c>
      <c r="AB275">
        <f>(X275-DD275*(DI275+DJ275)/1000)</f>
        <v>0</v>
      </c>
      <c r="AC275">
        <f>(-J275*44100)</f>
        <v>0</v>
      </c>
      <c r="AD275">
        <f>2*29.3*R275*0.92*(DK275-W275)</f>
        <v>0</v>
      </c>
      <c r="AE275">
        <f>2*0.95*5.67E-8*(((DK275+$B$7)+273)^4-(W275+273)^4)</f>
        <v>0</v>
      </c>
      <c r="AF275">
        <f>U275+AE275+AC275+AD275</f>
        <v>0</v>
      </c>
      <c r="AG275">
        <f>DH275*AU275*(DC275-DB275*(1000-AU275*DE275)/(1000-AU275*DD275))/(100*CV275)</f>
        <v>0</v>
      </c>
      <c r="AH275">
        <f>1000*DH275*AU275*(DD275-DE275)/(100*CV275*(1000-AU275*DD275))</f>
        <v>0</v>
      </c>
      <c r="AI275">
        <f>(AJ275 - AK275 - DI275*1E3/(8.314*(DK275+273.15)) * AM275/DH275 * AL275) * DH275/(100*CV275) * (1000 - DE275)/1000</f>
        <v>0</v>
      </c>
      <c r="AJ275">
        <v>594.300940165721</v>
      </c>
      <c r="AK275">
        <v>603.55856969697</v>
      </c>
      <c r="AL275">
        <v>-3.42458415476977</v>
      </c>
      <c r="AM275">
        <v>64.2689805173575</v>
      </c>
      <c r="AN275">
        <f>(AP275 - AO275 + DI275*1E3/(8.314*(DK275+273.15)) * AR275/DH275 * AQ275) * DH275/(100*CV275) * 1000/(1000 - AP275)</f>
        <v>0</v>
      </c>
      <c r="AO275">
        <v>24.3710277043691</v>
      </c>
      <c r="AP275">
        <v>25.3213248484848</v>
      </c>
      <c r="AQ275">
        <v>1.1697727912661e-05</v>
      </c>
      <c r="AR275">
        <v>116.423155096258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MAX(0,($B$13+$C$13*DP275)/(1+$D$13*DP275)*DI275/(DK275+273)*$E$13)</f>
        <v>0</v>
      </c>
      <c r="AX275" t="s">
        <v>407</v>
      </c>
      <c r="AY275" t="s">
        <v>407</v>
      </c>
      <c r="AZ275">
        <v>0</v>
      </c>
      <c r="BA275">
        <v>0</v>
      </c>
      <c r="BB275">
        <f>1-AZ275/BA275</f>
        <v>0</v>
      </c>
      <c r="BC275">
        <v>0</v>
      </c>
      <c r="BD275" t="s">
        <v>407</v>
      </c>
      <c r="BE275" t="s">
        <v>407</v>
      </c>
      <c r="BF275">
        <v>0</v>
      </c>
      <c r="BG275">
        <v>0</v>
      </c>
      <c r="BH275">
        <f>1-BF275/BG275</f>
        <v>0</v>
      </c>
      <c r="BI275">
        <v>0.5</v>
      </c>
      <c r="BJ275">
        <f>CS275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407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f>$B$11*DQ275+$C$11*DR275+$F$11*EC275*(1-EF275)</f>
        <v>0</v>
      </c>
      <c r="CS275">
        <f>CR275*CT275</f>
        <v>0</v>
      </c>
      <c r="CT275">
        <f>($B$11*$D$9+$C$11*$D$9+$F$11*((EP275+EH275)/MAX(EP275+EH275+EQ275, 0.1)*$I$9+EQ275/MAX(EP275+EH275+EQ275, 0.1)*$J$9))/($B$11+$C$11+$F$11)</f>
        <v>0</v>
      </c>
      <c r="CU275">
        <f>($B$11*$K$9+$C$11*$K$9+$F$11*((EP275+EH275)/MAX(EP275+EH275+EQ275, 0.1)*$P$9+EQ275/MAX(EP275+EH275+EQ275, 0.1)*$Q$9))/($B$11+$C$11+$F$11)</f>
        <v>0</v>
      </c>
      <c r="CV275">
        <v>2.7</v>
      </c>
      <c r="CW275">
        <v>0.5</v>
      </c>
      <c r="CX275" t="s">
        <v>408</v>
      </c>
      <c r="CY275">
        <v>2</v>
      </c>
      <c r="CZ275" t="b">
        <v>1</v>
      </c>
      <c r="DA275">
        <v>1510793482.5</v>
      </c>
      <c r="DB275">
        <v>611.351407407407</v>
      </c>
      <c r="DC275">
        <v>596.020296296296</v>
      </c>
      <c r="DD275">
        <v>25.3202925925926</v>
      </c>
      <c r="DE275">
        <v>24.3716111111111</v>
      </c>
      <c r="DF275">
        <v>603.652222222222</v>
      </c>
      <c r="DG275">
        <v>24.780937037037</v>
      </c>
      <c r="DH275">
        <v>500.116333333333</v>
      </c>
      <c r="DI275">
        <v>90.7737666666667</v>
      </c>
      <c r="DJ275">
        <v>0.099958462962963</v>
      </c>
      <c r="DK275">
        <v>26.8301</v>
      </c>
      <c r="DL275">
        <v>27.4927925925926</v>
      </c>
      <c r="DM275">
        <v>999.9</v>
      </c>
      <c r="DN275">
        <v>0</v>
      </c>
      <c r="DO275">
        <v>0</v>
      </c>
      <c r="DP275">
        <v>10013.7207407407</v>
      </c>
      <c r="DQ275">
        <v>0</v>
      </c>
      <c r="DR275">
        <v>8.70927962962963</v>
      </c>
      <c r="DS275">
        <v>15.3310814814815</v>
      </c>
      <c r="DT275">
        <v>627.233185185185</v>
      </c>
      <c r="DU275">
        <v>610.909259259259</v>
      </c>
      <c r="DV275">
        <v>0.948681740740741</v>
      </c>
      <c r="DW275">
        <v>596.020296296296</v>
      </c>
      <c r="DX275">
        <v>24.3716111111111</v>
      </c>
      <c r="DY275">
        <v>2.29841777777778</v>
      </c>
      <c r="DZ275">
        <v>2.21230333333333</v>
      </c>
      <c r="EA275">
        <v>19.6653148148148</v>
      </c>
      <c r="EB275">
        <v>19.0516814814815</v>
      </c>
      <c r="EC275">
        <v>1999.98518518518</v>
      </c>
      <c r="ED275">
        <v>0.98000237037037</v>
      </c>
      <c r="EE275">
        <v>0.0199978296296296</v>
      </c>
      <c r="EF275">
        <v>0</v>
      </c>
      <c r="EG275">
        <v>2.24088888888889</v>
      </c>
      <c r="EH275">
        <v>0</v>
      </c>
      <c r="EI275">
        <v>4054.22925925926</v>
      </c>
      <c r="EJ275">
        <v>17300.0407407407</v>
      </c>
      <c r="EK275">
        <v>39.2522962962963</v>
      </c>
      <c r="EL275">
        <v>39.6824074074074</v>
      </c>
      <c r="EM275">
        <v>39</v>
      </c>
      <c r="EN275">
        <v>38.25</v>
      </c>
      <c r="EO275">
        <v>38.5923333333333</v>
      </c>
      <c r="EP275">
        <v>1959.98703703704</v>
      </c>
      <c r="EQ275">
        <v>39.9988888888889</v>
      </c>
      <c r="ER275">
        <v>0</v>
      </c>
      <c r="ES275">
        <v>1678817093.6</v>
      </c>
      <c r="ET275">
        <v>0</v>
      </c>
      <c r="EU275">
        <v>2.245824</v>
      </c>
      <c r="EV275">
        <v>-0.443538457543848</v>
      </c>
      <c r="EW275">
        <v>-64.5430769845846</v>
      </c>
      <c r="EX275">
        <v>4053.6328</v>
      </c>
      <c r="EY275">
        <v>15</v>
      </c>
      <c r="EZ275">
        <v>0</v>
      </c>
      <c r="FA275" t="s">
        <v>409</v>
      </c>
      <c r="FB275">
        <v>1510781724.6</v>
      </c>
      <c r="FC275">
        <v>1510781718.6</v>
      </c>
      <c r="FD275">
        <v>0</v>
      </c>
      <c r="FE275">
        <v>0.193</v>
      </c>
      <c r="FF275">
        <v>0.167</v>
      </c>
      <c r="FG275">
        <v>6.707</v>
      </c>
      <c r="FH275">
        <v>0.869</v>
      </c>
      <c r="FI275">
        <v>420</v>
      </c>
      <c r="FJ275">
        <v>32</v>
      </c>
      <c r="FK275">
        <v>0.3</v>
      </c>
      <c r="FL275">
        <v>0.13</v>
      </c>
      <c r="FM275">
        <v>0.947764658536585</v>
      </c>
      <c r="FN275">
        <v>0.0150094703832764</v>
      </c>
      <c r="FO275">
        <v>0.00175249438410785</v>
      </c>
      <c r="FP275">
        <v>1</v>
      </c>
      <c r="FQ275">
        <v>1</v>
      </c>
      <c r="FR275">
        <v>1</v>
      </c>
      <c r="FS275" t="s">
        <v>410</v>
      </c>
      <c r="FT275">
        <v>2.97337</v>
      </c>
      <c r="FU275">
        <v>2.75388</v>
      </c>
      <c r="FV275">
        <v>0.11633</v>
      </c>
      <c r="FW275">
        <v>0.115337</v>
      </c>
      <c r="FX275">
        <v>0.107367</v>
      </c>
      <c r="FY275">
        <v>0.105733</v>
      </c>
      <c r="FZ275">
        <v>34403.7</v>
      </c>
      <c r="GA275">
        <v>37548.3</v>
      </c>
      <c r="GB275">
        <v>35281.3</v>
      </c>
      <c r="GC275">
        <v>38493</v>
      </c>
      <c r="GD275">
        <v>44606.1</v>
      </c>
      <c r="GE275">
        <v>49693.1</v>
      </c>
      <c r="GF275">
        <v>55098.5</v>
      </c>
      <c r="GG275">
        <v>61713.8</v>
      </c>
      <c r="GH275">
        <v>1.98662</v>
      </c>
      <c r="GI275">
        <v>1.82642</v>
      </c>
      <c r="GJ275">
        <v>0.0937842</v>
      </c>
      <c r="GK275">
        <v>0</v>
      </c>
      <c r="GL275">
        <v>25.9626</v>
      </c>
      <c r="GM275">
        <v>999.9</v>
      </c>
      <c r="GN275">
        <v>52.838</v>
      </c>
      <c r="GO275">
        <v>32.851</v>
      </c>
      <c r="GP275">
        <v>29.1605</v>
      </c>
      <c r="GQ275">
        <v>54.8057</v>
      </c>
      <c r="GR275">
        <v>49.0024</v>
      </c>
      <c r="GS275">
        <v>1</v>
      </c>
      <c r="GT275">
        <v>-0.0296494</v>
      </c>
      <c r="GU275">
        <v>0.818753</v>
      </c>
      <c r="GV275">
        <v>20.1132</v>
      </c>
      <c r="GW275">
        <v>5.19737</v>
      </c>
      <c r="GX275">
        <v>12.004</v>
      </c>
      <c r="GY275">
        <v>4.97505</v>
      </c>
      <c r="GZ275">
        <v>3.2931</v>
      </c>
      <c r="HA275">
        <v>9999</v>
      </c>
      <c r="HB275">
        <v>9999</v>
      </c>
      <c r="HC275">
        <v>9999</v>
      </c>
      <c r="HD275">
        <v>999.9</v>
      </c>
      <c r="HE275">
        <v>1.86331</v>
      </c>
      <c r="HF275">
        <v>1.86819</v>
      </c>
      <c r="HG275">
        <v>1.86798</v>
      </c>
      <c r="HH275">
        <v>1.86905</v>
      </c>
      <c r="HI275">
        <v>1.86992</v>
      </c>
      <c r="HJ275">
        <v>1.86598</v>
      </c>
      <c r="HK275">
        <v>1.86703</v>
      </c>
      <c r="HL275">
        <v>1.86839</v>
      </c>
      <c r="HM275">
        <v>5</v>
      </c>
      <c r="HN275">
        <v>0</v>
      </c>
      <c r="HO275">
        <v>0</v>
      </c>
      <c r="HP275">
        <v>0</v>
      </c>
      <c r="HQ275" t="s">
        <v>411</v>
      </c>
      <c r="HR275" t="s">
        <v>412</v>
      </c>
      <c r="HS275" t="s">
        <v>413</v>
      </c>
      <c r="HT275" t="s">
        <v>413</v>
      </c>
      <c r="HU275" t="s">
        <v>413</v>
      </c>
      <c r="HV275" t="s">
        <v>413</v>
      </c>
      <c r="HW275">
        <v>0</v>
      </c>
      <c r="HX275">
        <v>100</v>
      </c>
      <c r="HY275">
        <v>100</v>
      </c>
      <c r="HZ275">
        <v>7.546</v>
      </c>
      <c r="IA275">
        <v>0.5394</v>
      </c>
      <c r="IB275">
        <v>4.00718980108695</v>
      </c>
      <c r="IC275">
        <v>0.0057595372652325</v>
      </c>
      <c r="ID275">
        <v>9.86007892650461e-07</v>
      </c>
      <c r="IE275">
        <v>-6.54605500343952e-10</v>
      </c>
      <c r="IF275">
        <v>-0.00447537401453317</v>
      </c>
      <c r="IG275">
        <v>-0.0225030831772305</v>
      </c>
      <c r="IH275">
        <v>0.00251729176796863</v>
      </c>
      <c r="II275">
        <v>-2.92013266862578e-05</v>
      </c>
      <c r="IJ275">
        <v>-3</v>
      </c>
      <c r="IK275">
        <v>1614</v>
      </c>
      <c r="IL275">
        <v>1</v>
      </c>
      <c r="IM275">
        <v>27</v>
      </c>
      <c r="IN275">
        <v>196.1</v>
      </c>
      <c r="IO275">
        <v>196.2</v>
      </c>
      <c r="IP275">
        <v>1.30127</v>
      </c>
      <c r="IQ275">
        <v>2.63306</v>
      </c>
      <c r="IR275">
        <v>1.54785</v>
      </c>
      <c r="IS275">
        <v>2.30103</v>
      </c>
      <c r="IT275">
        <v>1.34644</v>
      </c>
      <c r="IU275">
        <v>2.41699</v>
      </c>
      <c r="IV275">
        <v>37.6745</v>
      </c>
      <c r="IW275">
        <v>24.1838</v>
      </c>
      <c r="IX275">
        <v>18</v>
      </c>
      <c r="IY275">
        <v>502.413</v>
      </c>
      <c r="IZ275">
        <v>400.719</v>
      </c>
      <c r="JA275">
        <v>24.0906</v>
      </c>
      <c r="JB275">
        <v>26.8253</v>
      </c>
      <c r="JC275">
        <v>30.0005</v>
      </c>
      <c r="JD275">
        <v>26.7373</v>
      </c>
      <c r="JE275">
        <v>26.6814</v>
      </c>
      <c r="JF275">
        <v>25.9504</v>
      </c>
      <c r="JG275">
        <v>25.2573</v>
      </c>
      <c r="JH275">
        <v>100</v>
      </c>
      <c r="JI275">
        <v>24.0688</v>
      </c>
      <c r="JJ275">
        <v>548.001</v>
      </c>
      <c r="JK275">
        <v>24.3446</v>
      </c>
      <c r="JL275">
        <v>102.247</v>
      </c>
      <c r="JM275">
        <v>102.741</v>
      </c>
    </row>
    <row r="276" spans="1:273">
      <c r="A276">
        <v>260</v>
      </c>
      <c r="B276">
        <v>1510793495</v>
      </c>
      <c r="C276">
        <v>4774.40000009537</v>
      </c>
      <c r="D276" t="s">
        <v>933</v>
      </c>
      <c r="E276" t="s">
        <v>934</v>
      </c>
      <c r="F276">
        <v>5</v>
      </c>
      <c r="G276" t="s">
        <v>898</v>
      </c>
      <c r="H276" t="s">
        <v>406</v>
      </c>
      <c r="I276">
        <v>1510793487.21429</v>
      </c>
      <c r="J276">
        <f>(K276)/1000</f>
        <v>0</v>
      </c>
      <c r="K276">
        <f>IF(CZ276, AN276, AH276)</f>
        <v>0</v>
      </c>
      <c r="L276">
        <f>IF(CZ276, AI276, AG276)</f>
        <v>0</v>
      </c>
      <c r="M276">
        <f>DB276 - IF(AU276&gt;1, L276*CV276*100.0/(AW276*DP276), 0)</f>
        <v>0</v>
      </c>
      <c r="N276">
        <f>((T276-J276/2)*M276-L276)/(T276+J276/2)</f>
        <v>0</v>
      </c>
      <c r="O276">
        <f>N276*(DI276+DJ276)/1000.0</f>
        <v>0</v>
      </c>
      <c r="P276">
        <f>(DB276 - IF(AU276&gt;1, L276*CV276*100.0/(AW276*DP276), 0))*(DI276+DJ276)/1000.0</f>
        <v>0</v>
      </c>
      <c r="Q276">
        <f>2.0/((1/S276-1/R276)+SIGN(S276)*SQRT((1/S276-1/R276)*(1/S276-1/R276) + 4*CW276/((CW276+1)*(CW276+1))*(2*1/S276*1/R276-1/R276*1/R276)))</f>
        <v>0</v>
      </c>
      <c r="R276">
        <f>IF(LEFT(CX276,1)&lt;&gt;"0",IF(LEFT(CX276,1)="1",3.0,CY276),$D$5+$E$5*(DP276*DI276/($K$5*1000))+$F$5*(DP276*DI276/($K$5*1000))*MAX(MIN(CV276,$J$5),$I$5)*MAX(MIN(CV276,$J$5),$I$5)+$G$5*MAX(MIN(CV276,$J$5),$I$5)*(DP276*DI276/($K$5*1000))+$H$5*(DP276*DI276/($K$5*1000))*(DP276*DI276/($K$5*1000)))</f>
        <v>0</v>
      </c>
      <c r="S276">
        <f>J276*(1000-(1000*0.61365*exp(17.502*W276/(240.97+W276))/(DI276+DJ276)+DD276)/2)/(1000*0.61365*exp(17.502*W276/(240.97+W276))/(DI276+DJ276)-DD276)</f>
        <v>0</v>
      </c>
      <c r="T276">
        <f>1/((CW276+1)/(Q276/1.6)+1/(R276/1.37)) + CW276/((CW276+1)/(Q276/1.6) + CW276/(R276/1.37))</f>
        <v>0</v>
      </c>
      <c r="U276">
        <f>(CR276*CU276)</f>
        <v>0</v>
      </c>
      <c r="V276">
        <f>(DK276+(U276+2*0.95*5.67E-8*(((DK276+$B$7)+273)^4-(DK276+273)^4)-44100*J276)/(1.84*29.3*R276+8*0.95*5.67E-8*(DK276+273)^3))</f>
        <v>0</v>
      </c>
      <c r="W276">
        <f>($C$7*DL276+$D$7*DM276+$E$7*V276)</f>
        <v>0</v>
      </c>
      <c r="X276">
        <f>0.61365*exp(17.502*W276/(240.97+W276))</f>
        <v>0</v>
      </c>
      <c r="Y276">
        <f>(Z276/AA276*100)</f>
        <v>0</v>
      </c>
      <c r="Z276">
        <f>DD276*(DI276+DJ276)/1000</f>
        <v>0</v>
      </c>
      <c r="AA276">
        <f>0.61365*exp(17.502*DK276/(240.97+DK276))</f>
        <v>0</v>
      </c>
      <c r="AB276">
        <f>(X276-DD276*(DI276+DJ276)/1000)</f>
        <v>0</v>
      </c>
      <c r="AC276">
        <f>(-J276*44100)</f>
        <v>0</v>
      </c>
      <c r="AD276">
        <f>2*29.3*R276*0.92*(DK276-W276)</f>
        <v>0</v>
      </c>
      <c r="AE276">
        <f>2*0.95*5.67E-8*(((DK276+$B$7)+273)^4-(W276+273)^4)</f>
        <v>0</v>
      </c>
      <c r="AF276">
        <f>U276+AE276+AC276+AD276</f>
        <v>0</v>
      </c>
      <c r="AG276">
        <f>DH276*AU276*(DC276-DB276*(1000-AU276*DE276)/(1000-AU276*DD276))/(100*CV276)</f>
        <v>0</v>
      </c>
      <c r="AH276">
        <f>1000*DH276*AU276*(DD276-DE276)/(100*CV276*(1000-AU276*DD276))</f>
        <v>0</v>
      </c>
      <c r="AI276">
        <f>(AJ276 - AK276 - DI276*1E3/(8.314*(DK276+273.15)) * AM276/DH276 * AL276) * DH276/(100*CV276) * (1000 - DE276)/1000</f>
        <v>0</v>
      </c>
      <c r="AJ276">
        <v>578.234521809097</v>
      </c>
      <c r="AK276">
        <v>586.959957575757</v>
      </c>
      <c r="AL276">
        <v>-3.3191585318123</v>
      </c>
      <c r="AM276">
        <v>64.2689805173575</v>
      </c>
      <c r="AN276">
        <f>(AP276 - AO276 + DI276*1E3/(8.314*(DK276+273.15)) * AR276/DH276 * AQ276) * DH276/(100*CV276) * 1000/(1000 - AP276)</f>
        <v>0</v>
      </c>
      <c r="AO276">
        <v>24.3698983236449</v>
      </c>
      <c r="AP276">
        <v>25.318803030303</v>
      </c>
      <c r="AQ276">
        <v>-2.92339199227306e-05</v>
      </c>
      <c r="AR276">
        <v>116.423155096258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MAX(0,($B$13+$C$13*DP276)/(1+$D$13*DP276)*DI276/(DK276+273)*$E$13)</f>
        <v>0</v>
      </c>
      <c r="AX276" t="s">
        <v>407</v>
      </c>
      <c r="AY276" t="s">
        <v>407</v>
      </c>
      <c r="AZ276">
        <v>0</v>
      </c>
      <c r="BA276">
        <v>0</v>
      </c>
      <c r="BB276">
        <f>1-AZ276/BA276</f>
        <v>0</v>
      </c>
      <c r="BC276">
        <v>0</v>
      </c>
      <c r="BD276" t="s">
        <v>407</v>
      </c>
      <c r="BE276" t="s">
        <v>407</v>
      </c>
      <c r="BF276">
        <v>0</v>
      </c>
      <c r="BG276">
        <v>0</v>
      </c>
      <c r="BH276">
        <f>1-BF276/BG276</f>
        <v>0</v>
      </c>
      <c r="BI276">
        <v>0.5</v>
      </c>
      <c r="BJ276">
        <f>CS276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407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f>$B$11*DQ276+$C$11*DR276+$F$11*EC276*(1-EF276)</f>
        <v>0</v>
      </c>
      <c r="CS276">
        <f>CR276*CT276</f>
        <v>0</v>
      </c>
      <c r="CT276">
        <f>($B$11*$D$9+$C$11*$D$9+$F$11*((EP276+EH276)/MAX(EP276+EH276+EQ276, 0.1)*$I$9+EQ276/MAX(EP276+EH276+EQ276, 0.1)*$J$9))/($B$11+$C$11+$F$11)</f>
        <v>0</v>
      </c>
      <c r="CU276">
        <f>($B$11*$K$9+$C$11*$K$9+$F$11*((EP276+EH276)/MAX(EP276+EH276+EQ276, 0.1)*$P$9+EQ276/MAX(EP276+EH276+EQ276, 0.1)*$Q$9))/($B$11+$C$11+$F$11)</f>
        <v>0</v>
      </c>
      <c r="CV276">
        <v>2.7</v>
      </c>
      <c r="CW276">
        <v>0.5</v>
      </c>
      <c r="CX276" t="s">
        <v>408</v>
      </c>
      <c r="CY276">
        <v>2</v>
      </c>
      <c r="CZ276" t="b">
        <v>1</v>
      </c>
      <c r="DA276">
        <v>1510793487.21429</v>
      </c>
      <c r="DB276">
        <v>595.896857142857</v>
      </c>
      <c r="DC276">
        <v>580.679464285714</v>
      </c>
      <c r="DD276">
        <v>25.3206964285714</v>
      </c>
      <c r="DE276">
        <v>24.370975</v>
      </c>
      <c r="DF276">
        <v>588.293464285714</v>
      </c>
      <c r="DG276">
        <v>24.7813214285714</v>
      </c>
      <c r="DH276">
        <v>500.104178571429</v>
      </c>
      <c r="DI276">
        <v>90.7736</v>
      </c>
      <c r="DJ276">
        <v>0.0999960357142857</v>
      </c>
      <c r="DK276">
        <v>26.8304035714286</v>
      </c>
      <c r="DL276">
        <v>27.4960071428571</v>
      </c>
      <c r="DM276">
        <v>999.9</v>
      </c>
      <c r="DN276">
        <v>0</v>
      </c>
      <c r="DO276">
        <v>0</v>
      </c>
      <c r="DP276">
        <v>10004.7310714286</v>
      </c>
      <c r="DQ276">
        <v>0</v>
      </c>
      <c r="DR276">
        <v>8.71449142857143</v>
      </c>
      <c r="DS276">
        <v>15.2174428571429</v>
      </c>
      <c r="DT276">
        <v>611.377392857143</v>
      </c>
      <c r="DU276">
        <v>595.184785714286</v>
      </c>
      <c r="DV276">
        <v>0.949714821428571</v>
      </c>
      <c r="DW276">
        <v>580.679464285714</v>
      </c>
      <c r="DX276">
        <v>24.370975</v>
      </c>
      <c r="DY276">
        <v>2.29845</v>
      </c>
      <c r="DZ276">
        <v>2.21224178571429</v>
      </c>
      <c r="EA276">
        <v>19.6655392857143</v>
      </c>
      <c r="EB276">
        <v>19.0512392857143</v>
      </c>
      <c r="EC276">
        <v>1999.97357142857</v>
      </c>
      <c r="ED276">
        <v>0.980003607142857</v>
      </c>
      <c r="EE276">
        <v>0.0199966535714286</v>
      </c>
      <c r="EF276">
        <v>0</v>
      </c>
      <c r="EG276">
        <v>2.22553214285714</v>
      </c>
      <c r="EH276">
        <v>0</v>
      </c>
      <c r="EI276">
        <v>4049.0625</v>
      </c>
      <c r="EJ276">
        <v>17299.9357142857</v>
      </c>
      <c r="EK276">
        <v>39.25</v>
      </c>
      <c r="EL276">
        <v>39.6692857142857</v>
      </c>
      <c r="EM276">
        <v>38.9955</v>
      </c>
      <c r="EN276">
        <v>38.25</v>
      </c>
      <c r="EO276">
        <v>38.58225</v>
      </c>
      <c r="EP276">
        <v>1959.97714285714</v>
      </c>
      <c r="EQ276">
        <v>39.9964285714286</v>
      </c>
      <c r="ER276">
        <v>0</v>
      </c>
      <c r="ES276">
        <v>1678817098.4</v>
      </c>
      <c r="ET276">
        <v>0</v>
      </c>
      <c r="EU276">
        <v>2.236876</v>
      </c>
      <c r="EV276">
        <v>0.331069233569523</v>
      </c>
      <c r="EW276">
        <v>-66.7376921806015</v>
      </c>
      <c r="EX276">
        <v>4048.4296</v>
      </c>
      <c r="EY276">
        <v>15</v>
      </c>
      <c r="EZ276">
        <v>0</v>
      </c>
      <c r="FA276" t="s">
        <v>409</v>
      </c>
      <c r="FB276">
        <v>1510781724.6</v>
      </c>
      <c r="FC276">
        <v>1510781718.6</v>
      </c>
      <c r="FD276">
        <v>0</v>
      </c>
      <c r="FE276">
        <v>0.193</v>
      </c>
      <c r="FF276">
        <v>0.167</v>
      </c>
      <c r="FG276">
        <v>6.707</v>
      </c>
      <c r="FH276">
        <v>0.869</v>
      </c>
      <c r="FI276">
        <v>420</v>
      </c>
      <c r="FJ276">
        <v>32</v>
      </c>
      <c r="FK276">
        <v>0.3</v>
      </c>
      <c r="FL276">
        <v>0.13</v>
      </c>
      <c r="FM276">
        <v>0.948899634146341</v>
      </c>
      <c r="FN276">
        <v>0.0129184181184669</v>
      </c>
      <c r="FO276">
        <v>0.00160212253658972</v>
      </c>
      <c r="FP276">
        <v>1</v>
      </c>
      <c r="FQ276">
        <v>1</v>
      </c>
      <c r="FR276">
        <v>1</v>
      </c>
      <c r="FS276" t="s">
        <v>410</v>
      </c>
      <c r="FT276">
        <v>2.97323</v>
      </c>
      <c r="FU276">
        <v>2.7537</v>
      </c>
      <c r="FV276">
        <v>0.114022</v>
      </c>
      <c r="FW276">
        <v>0.112982</v>
      </c>
      <c r="FX276">
        <v>0.107358</v>
      </c>
      <c r="FY276">
        <v>0.105726</v>
      </c>
      <c r="FZ276">
        <v>34493.1</v>
      </c>
      <c r="GA276">
        <v>37647.9</v>
      </c>
      <c r="GB276">
        <v>35281</v>
      </c>
      <c r="GC276">
        <v>38492.8</v>
      </c>
      <c r="GD276">
        <v>44606.1</v>
      </c>
      <c r="GE276">
        <v>49693.1</v>
      </c>
      <c r="GF276">
        <v>55098.1</v>
      </c>
      <c r="GG276">
        <v>61713.2</v>
      </c>
      <c r="GH276">
        <v>1.98655</v>
      </c>
      <c r="GI276">
        <v>1.82633</v>
      </c>
      <c r="GJ276">
        <v>0.094045</v>
      </c>
      <c r="GK276">
        <v>0</v>
      </c>
      <c r="GL276">
        <v>25.9626</v>
      </c>
      <c r="GM276">
        <v>999.9</v>
      </c>
      <c r="GN276">
        <v>52.838</v>
      </c>
      <c r="GO276">
        <v>32.851</v>
      </c>
      <c r="GP276">
        <v>29.1633</v>
      </c>
      <c r="GQ276">
        <v>55.2358</v>
      </c>
      <c r="GR276">
        <v>49.0425</v>
      </c>
      <c r="GS276">
        <v>1</v>
      </c>
      <c r="GT276">
        <v>-0.0287779</v>
      </c>
      <c r="GU276">
        <v>0.84442</v>
      </c>
      <c r="GV276">
        <v>20.1131</v>
      </c>
      <c r="GW276">
        <v>5.19857</v>
      </c>
      <c r="GX276">
        <v>12.004</v>
      </c>
      <c r="GY276">
        <v>4.9755</v>
      </c>
      <c r="GZ276">
        <v>3.29313</v>
      </c>
      <c r="HA276">
        <v>9999</v>
      </c>
      <c r="HB276">
        <v>9999</v>
      </c>
      <c r="HC276">
        <v>9999</v>
      </c>
      <c r="HD276">
        <v>999.9</v>
      </c>
      <c r="HE276">
        <v>1.86334</v>
      </c>
      <c r="HF276">
        <v>1.86817</v>
      </c>
      <c r="HG276">
        <v>1.86798</v>
      </c>
      <c r="HH276">
        <v>1.86905</v>
      </c>
      <c r="HI276">
        <v>1.86994</v>
      </c>
      <c r="HJ276">
        <v>1.86597</v>
      </c>
      <c r="HK276">
        <v>1.86703</v>
      </c>
      <c r="HL276">
        <v>1.86837</v>
      </c>
      <c r="HM276">
        <v>5</v>
      </c>
      <c r="HN276">
        <v>0</v>
      </c>
      <c r="HO276">
        <v>0</v>
      </c>
      <c r="HP276">
        <v>0</v>
      </c>
      <c r="HQ276" t="s">
        <v>411</v>
      </c>
      <c r="HR276" t="s">
        <v>412</v>
      </c>
      <c r="HS276" t="s">
        <v>413</v>
      </c>
      <c r="HT276" t="s">
        <v>413</v>
      </c>
      <c r="HU276" t="s">
        <v>413</v>
      </c>
      <c r="HV276" t="s">
        <v>413</v>
      </c>
      <c r="HW276">
        <v>0</v>
      </c>
      <c r="HX276">
        <v>100</v>
      </c>
      <c r="HY276">
        <v>100</v>
      </c>
      <c r="HZ276">
        <v>7.446</v>
      </c>
      <c r="IA276">
        <v>0.5393</v>
      </c>
      <c r="IB276">
        <v>4.00718980108695</v>
      </c>
      <c r="IC276">
        <v>0.0057595372652325</v>
      </c>
      <c r="ID276">
        <v>9.86007892650461e-07</v>
      </c>
      <c r="IE276">
        <v>-6.54605500343952e-10</v>
      </c>
      <c r="IF276">
        <v>-0.00447537401453317</v>
      </c>
      <c r="IG276">
        <v>-0.0225030831772305</v>
      </c>
      <c r="IH276">
        <v>0.00251729176796863</v>
      </c>
      <c r="II276">
        <v>-2.92013266862578e-05</v>
      </c>
      <c r="IJ276">
        <v>-3</v>
      </c>
      <c r="IK276">
        <v>1614</v>
      </c>
      <c r="IL276">
        <v>1</v>
      </c>
      <c r="IM276">
        <v>27</v>
      </c>
      <c r="IN276">
        <v>196.2</v>
      </c>
      <c r="IO276">
        <v>196.3</v>
      </c>
      <c r="IP276">
        <v>1.26831</v>
      </c>
      <c r="IQ276">
        <v>2.64526</v>
      </c>
      <c r="IR276">
        <v>1.54785</v>
      </c>
      <c r="IS276">
        <v>2.30103</v>
      </c>
      <c r="IT276">
        <v>1.34644</v>
      </c>
      <c r="IU276">
        <v>2.34985</v>
      </c>
      <c r="IV276">
        <v>37.6745</v>
      </c>
      <c r="IW276">
        <v>24.1838</v>
      </c>
      <c r="IX276">
        <v>18</v>
      </c>
      <c r="IY276">
        <v>502.405</v>
      </c>
      <c r="IZ276">
        <v>400.696</v>
      </c>
      <c r="JA276">
        <v>24.0735</v>
      </c>
      <c r="JB276">
        <v>26.8307</v>
      </c>
      <c r="JC276">
        <v>30.0007</v>
      </c>
      <c r="JD276">
        <v>26.7418</v>
      </c>
      <c r="JE276">
        <v>26.6859</v>
      </c>
      <c r="JF276">
        <v>25.3565</v>
      </c>
      <c r="JG276">
        <v>25.2573</v>
      </c>
      <c r="JH276">
        <v>100</v>
      </c>
      <c r="JI276">
        <v>24.0685</v>
      </c>
      <c r="JJ276">
        <v>534.546</v>
      </c>
      <c r="JK276">
        <v>24.3446</v>
      </c>
      <c r="JL276">
        <v>102.246</v>
      </c>
      <c r="JM276">
        <v>102.74</v>
      </c>
    </row>
    <row r="277" spans="1:273">
      <c r="A277">
        <v>261</v>
      </c>
      <c r="B277">
        <v>1510793500</v>
      </c>
      <c r="C277">
        <v>4779.40000009537</v>
      </c>
      <c r="D277" t="s">
        <v>935</v>
      </c>
      <c r="E277" t="s">
        <v>936</v>
      </c>
      <c r="F277">
        <v>5</v>
      </c>
      <c r="G277" t="s">
        <v>898</v>
      </c>
      <c r="H277" t="s">
        <v>406</v>
      </c>
      <c r="I277">
        <v>1510793492.5</v>
      </c>
      <c r="J277">
        <f>(K277)/1000</f>
        <v>0</v>
      </c>
      <c r="K277">
        <f>IF(CZ277, AN277, AH277)</f>
        <v>0</v>
      </c>
      <c r="L277">
        <f>IF(CZ277, AI277, AG277)</f>
        <v>0</v>
      </c>
      <c r="M277">
        <f>DB277 - IF(AU277&gt;1, L277*CV277*100.0/(AW277*DP277), 0)</f>
        <v>0</v>
      </c>
      <c r="N277">
        <f>((T277-J277/2)*M277-L277)/(T277+J277/2)</f>
        <v>0</v>
      </c>
      <c r="O277">
        <f>N277*(DI277+DJ277)/1000.0</f>
        <v>0</v>
      </c>
      <c r="P277">
        <f>(DB277 - IF(AU277&gt;1, L277*CV277*100.0/(AW277*DP277), 0))*(DI277+DJ277)/1000.0</f>
        <v>0</v>
      </c>
      <c r="Q277">
        <f>2.0/((1/S277-1/R277)+SIGN(S277)*SQRT((1/S277-1/R277)*(1/S277-1/R277) + 4*CW277/((CW277+1)*(CW277+1))*(2*1/S277*1/R277-1/R277*1/R277)))</f>
        <v>0</v>
      </c>
      <c r="R277">
        <f>IF(LEFT(CX277,1)&lt;&gt;"0",IF(LEFT(CX277,1)="1",3.0,CY277),$D$5+$E$5*(DP277*DI277/($K$5*1000))+$F$5*(DP277*DI277/($K$5*1000))*MAX(MIN(CV277,$J$5),$I$5)*MAX(MIN(CV277,$J$5),$I$5)+$G$5*MAX(MIN(CV277,$J$5),$I$5)*(DP277*DI277/($K$5*1000))+$H$5*(DP277*DI277/($K$5*1000))*(DP277*DI277/($K$5*1000)))</f>
        <v>0</v>
      </c>
      <c r="S277">
        <f>J277*(1000-(1000*0.61365*exp(17.502*W277/(240.97+W277))/(DI277+DJ277)+DD277)/2)/(1000*0.61365*exp(17.502*W277/(240.97+W277))/(DI277+DJ277)-DD277)</f>
        <v>0</v>
      </c>
      <c r="T277">
        <f>1/((CW277+1)/(Q277/1.6)+1/(R277/1.37)) + CW277/((CW277+1)/(Q277/1.6) + CW277/(R277/1.37))</f>
        <v>0</v>
      </c>
      <c r="U277">
        <f>(CR277*CU277)</f>
        <v>0</v>
      </c>
      <c r="V277">
        <f>(DK277+(U277+2*0.95*5.67E-8*(((DK277+$B$7)+273)^4-(DK277+273)^4)-44100*J277)/(1.84*29.3*R277+8*0.95*5.67E-8*(DK277+273)^3))</f>
        <v>0</v>
      </c>
      <c r="W277">
        <f>($C$7*DL277+$D$7*DM277+$E$7*V277)</f>
        <v>0</v>
      </c>
      <c r="X277">
        <f>0.61365*exp(17.502*W277/(240.97+W277))</f>
        <v>0</v>
      </c>
      <c r="Y277">
        <f>(Z277/AA277*100)</f>
        <v>0</v>
      </c>
      <c r="Z277">
        <f>DD277*(DI277+DJ277)/1000</f>
        <v>0</v>
      </c>
      <c r="AA277">
        <f>0.61365*exp(17.502*DK277/(240.97+DK277))</f>
        <v>0</v>
      </c>
      <c r="AB277">
        <f>(X277-DD277*(DI277+DJ277)/1000)</f>
        <v>0</v>
      </c>
      <c r="AC277">
        <f>(-J277*44100)</f>
        <v>0</v>
      </c>
      <c r="AD277">
        <f>2*29.3*R277*0.92*(DK277-W277)</f>
        <v>0</v>
      </c>
      <c r="AE277">
        <f>2*0.95*5.67E-8*(((DK277+$B$7)+273)^4-(W277+273)^4)</f>
        <v>0</v>
      </c>
      <c r="AF277">
        <f>U277+AE277+AC277+AD277</f>
        <v>0</v>
      </c>
      <c r="AG277">
        <f>DH277*AU277*(DC277-DB277*(1000-AU277*DE277)/(1000-AU277*DD277))/(100*CV277)</f>
        <v>0</v>
      </c>
      <c r="AH277">
        <f>1000*DH277*AU277*(DD277-DE277)/(100*CV277*(1000-AU277*DD277))</f>
        <v>0</v>
      </c>
      <c r="AI277">
        <f>(AJ277 - AK277 - DI277*1E3/(8.314*(DK277+273.15)) * AM277/DH277 * AL277) * DH277/(100*CV277) * (1000 - DE277)/1000</f>
        <v>0</v>
      </c>
      <c r="AJ277">
        <v>561.29225643662</v>
      </c>
      <c r="AK277">
        <v>570.350715151515</v>
      </c>
      <c r="AL277">
        <v>-3.32862171217979</v>
      </c>
      <c r="AM277">
        <v>64.2689805173575</v>
      </c>
      <c r="AN277">
        <f>(AP277 - AO277 + DI277*1E3/(8.314*(DK277+273.15)) * AR277/DH277 * AQ277) * DH277/(100*CV277) * 1000/(1000 - AP277)</f>
        <v>0</v>
      </c>
      <c r="AO277">
        <v>24.3692609970092</v>
      </c>
      <c r="AP277">
        <v>25.3172218181818</v>
      </c>
      <c r="AQ277">
        <v>1.08383989818362e-06</v>
      </c>
      <c r="AR277">
        <v>116.423155096258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MAX(0,($B$13+$C$13*DP277)/(1+$D$13*DP277)*DI277/(DK277+273)*$E$13)</f>
        <v>0</v>
      </c>
      <c r="AX277" t="s">
        <v>407</v>
      </c>
      <c r="AY277" t="s">
        <v>407</v>
      </c>
      <c r="AZ277">
        <v>0</v>
      </c>
      <c r="BA277">
        <v>0</v>
      </c>
      <c r="BB277">
        <f>1-AZ277/BA277</f>
        <v>0</v>
      </c>
      <c r="BC277">
        <v>0</v>
      </c>
      <c r="BD277" t="s">
        <v>407</v>
      </c>
      <c r="BE277" t="s">
        <v>407</v>
      </c>
      <c r="BF277">
        <v>0</v>
      </c>
      <c r="BG277">
        <v>0</v>
      </c>
      <c r="BH277">
        <f>1-BF277/BG277</f>
        <v>0</v>
      </c>
      <c r="BI277">
        <v>0.5</v>
      </c>
      <c r="BJ277">
        <f>CS277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407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f>$B$11*DQ277+$C$11*DR277+$F$11*EC277*(1-EF277)</f>
        <v>0</v>
      </c>
      <c r="CS277">
        <f>CR277*CT277</f>
        <v>0</v>
      </c>
      <c r="CT277">
        <f>($B$11*$D$9+$C$11*$D$9+$F$11*((EP277+EH277)/MAX(EP277+EH277+EQ277, 0.1)*$I$9+EQ277/MAX(EP277+EH277+EQ277, 0.1)*$J$9))/($B$11+$C$11+$F$11)</f>
        <v>0</v>
      </c>
      <c r="CU277">
        <f>($B$11*$K$9+$C$11*$K$9+$F$11*((EP277+EH277)/MAX(EP277+EH277+EQ277, 0.1)*$P$9+EQ277/MAX(EP277+EH277+EQ277, 0.1)*$Q$9))/($B$11+$C$11+$F$11)</f>
        <v>0</v>
      </c>
      <c r="CV277">
        <v>2.7</v>
      </c>
      <c r="CW277">
        <v>0.5</v>
      </c>
      <c r="CX277" t="s">
        <v>408</v>
      </c>
      <c r="CY277">
        <v>2</v>
      </c>
      <c r="CZ277" t="b">
        <v>1</v>
      </c>
      <c r="DA277">
        <v>1510793492.5</v>
      </c>
      <c r="DB277">
        <v>578.636703703704</v>
      </c>
      <c r="DC277">
        <v>563.231703703704</v>
      </c>
      <c r="DD277">
        <v>25.3196259259259</v>
      </c>
      <c r="DE277">
        <v>24.3703037037037</v>
      </c>
      <c r="DF277">
        <v>571.14037037037</v>
      </c>
      <c r="DG277">
        <v>24.7803074074074</v>
      </c>
      <c r="DH277">
        <v>500.093333333333</v>
      </c>
      <c r="DI277">
        <v>90.7743555555556</v>
      </c>
      <c r="DJ277">
        <v>0.100053374074074</v>
      </c>
      <c r="DK277">
        <v>26.8319148148148</v>
      </c>
      <c r="DL277">
        <v>27.5006111111111</v>
      </c>
      <c r="DM277">
        <v>999.9</v>
      </c>
      <c r="DN277">
        <v>0</v>
      </c>
      <c r="DO277">
        <v>0</v>
      </c>
      <c r="DP277">
        <v>9989.69777777778</v>
      </c>
      <c r="DQ277">
        <v>0</v>
      </c>
      <c r="DR277">
        <v>8.71592</v>
      </c>
      <c r="DS277">
        <v>15.4050777777778</v>
      </c>
      <c r="DT277">
        <v>593.668259259259</v>
      </c>
      <c r="DU277">
        <v>577.300703703704</v>
      </c>
      <c r="DV277">
        <v>0.949314037037037</v>
      </c>
      <c r="DW277">
        <v>563.231703703704</v>
      </c>
      <c r="DX277">
        <v>24.3703037037037</v>
      </c>
      <c r="DY277">
        <v>2.29837185185185</v>
      </c>
      <c r="DZ277">
        <v>2.21219962962963</v>
      </c>
      <c r="EA277">
        <v>19.6649925925926</v>
      </c>
      <c r="EB277">
        <v>19.0509333333333</v>
      </c>
      <c r="EC277">
        <v>1999.97259259259</v>
      </c>
      <c r="ED277">
        <v>0.980003</v>
      </c>
      <c r="EE277">
        <v>0.0199972777777778</v>
      </c>
      <c r="EF277">
        <v>0</v>
      </c>
      <c r="EG277">
        <v>2.21381111111111</v>
      </c>
      <c r="EH277">
        <v>0</v>
      </c>
      <c r="EI277">
        <v>4043.44296296296</v>
      </c>
      <c r="EJ277">
        <v>17299.9296296296</v>
      </c>
      <c r="EK277">
        <v>39.25</v>
      </c>
      <c r="EL277">
        <v>39.6525555555556</v>
      </c>
      <c r="EM277">
        <v>38.9766666666667</v>
      </c>
      <c r="EN277">
        <v>38.25</v>
      </c>
      <c r="EO277">
        <v>38.5666666666667</v>
      </c>
      <c r="EP277">
        <v>1959.97481481481</v>
      </c>
      <c r="EQ277">
        <v>39.9977777777778</v>
      </c>
      <c r="ER277">
        <v>0</v>
      </c>
      <c r="ES277">
        <v>1678817103.2</v>
      </c>
      <c r="ET277">
        <v>0</v>
      </c>
      <c r="EU277">
        <v>2.232048</v>
      </c>
      <c r="EV277">
        <v>-0.0615538405424509</v>
      </c>
      <c r="EW277">
        <v>-62.2092307741797</v>
      </c>
      <c r="EX277">
        <v>4043.3088</v>
      </c>
      <c r="EY277">
        <v>15</v>
      </c>
      <c r="EZ277">
        <v>0</v>
      </c>
      <c r="FA277" t="s">
        <v>409</v>
      </c>
      <c r="FB277">
        <v>1510781724.6</v>
      </c>
      <c r="FC277">
        <v>1510781718.6</v>
      </c>
      <c r="FD277">
        <v>0</v>
      </c>
      <c r="FE277">
        <v>0.193</v>
      </c>
      <c r="FF277">
        <v>0.167</v>
      </c>
      <c r="FG277">
        <v>6.707</v>
      </c>
      <c r="FH277">
        <v>0.869</v>
      </c>
      <c r="FI277">
        <v>420</v>
      </c>
      <c r="FJ277">
        <v>32</v>
      </c>
      <c r="FK277">
        <v>0.3</v>
      </c>
      <c r="FL277">
        <v>0.13</v>
      </c>
      <c r="FM277">
        <v>0.949303195121951</v>
      </c>
      <c r="FN277">
        <v>-0.0037055331010443</v>
      </c>
      <c r="FO277">
        <v>0.00092827317309004</v>
      </c>
      <c r="FP277">
        <v>1</v>
      </c>
      <c r="FQ277">
        <v>1</v>
      </c>
      <c r="FR277">
        <v>1</v>
      </c>
      <c r="FS277" t="s">
        <v>410</v>
      </c>
      <c r="FT277">
        <v>2.97319</v>
      </c>
      <c r="FU277">
        <v>2.75383</v>
      </c>
      <c r="FV277">
        <v>0.111672</v>
      </c>
      <c r="FW277">
        <v>0.110558</v>
      </c>
      <c r="FX277">
        <v>0.107353</v>
      </c>
      <c r="FY277">
        <v>0.105723</v>
      </c>
      <c r="FZ277">
        <v>34584.3</v>
      </c>
      <c r="GA277">
        <v>37750.6</v>
      </c>
      <c r="GB277">
        <v>35280.7</v>
      </c>
      <c r="GC277">
        <v>38492.7</v>
      </c>
      <c r="GD277">
        <v>44606.2</v>
      </c>
      <c r="GE277">
        <v>49693.1</v>
      </c>
      <c r="GF277">
        <v>55097.9</v>
      </c>
      <c r="GG277">
        <v>61713.1</v>
      </c>
      <c r="GH277">
        <v>1.98647</v>
      </c>
      <c r="GI277">
        <v>1.82628</v>
      </c>
      <c r="GJ277">
        <v>0.0935234</v>
      </c>
      <c r="GK277">
        <v>0</v>
      </c>
      <c r="GL277">
        <v>25.9626</v>
      </c>
      <c r="GM277">
        <v>999.9</v>
      </c>
      <c r="GN277">
        <v>52.838</v>
      </c>
      <c r="GO277">
        <v>32.851</v>
      </c>
      <c r="GP277">
        <v>29.1606</v>
      </c>
      <c r="GQ277">
        <v>55.0958</v>
      </c>
      <c r="GR277">
        <v>49.3349</v>
      </c>
      <c r="GS277">
        <v>1</v>
      </c>
      <c r="GT277">
        <v>-0.0282342</v>
      </c>
      <c r="GU277">
        <v>0.830349</v>
      </c>
      <c r="GV277">
        <v>20.1131</v>
      </c>
      <c r="GW277">
        <v>5.19797</v>
      </c>
      <c r="GX277">
        <v>12.004</v>
      </c>
      <c r="GY277">
        <v>4.97515</v>
      </c>
      <c r="GZ277">
        <v>3.2933</v>
      </c>
      <c r="HA277">
        <v>9999</v>
      </c>
      <c r="HB277">
        <v>9999</v>
      </c>
      <c r="HC277">
        <v>9999</v>
      </c>
      <c r="HD277">
        <v>999.9</v>
      </c>
      <c r="HE277">
        <v>1.86334</v>
      </c>
      <c r="HF277">
        <v>1.86818</v>
      </c>
      <c r="HG277">
        <v>1.86798</v>
      </c>
      <c r="HH277">
        <v>1.86906</v>
      </c>
      <c r="HI277">
        <v>1.86995</v>
      </c>
      <c r="HJ277">
        <v>1.86598</v>
      </c>
      <c r="HK277">
        <v>1.86706</v>
      </c>
      <c r="HL277">
        <v>1.8684</v>
      </c>
      <c r="HM277">
        <v>5</v>
      </c>
      <c r="HN277">
        <v>0</v>
      </c>
      <c r="HO277">
        <v>0</v>
      </c>
      <c r="HP277">
        <v>0</v>
      </c>
      <c r="HQ277" t="s">
        <v>411</v>
      </c>
      <c r="HR277" t="s">
        <v>412</v>
      </c>
      <c r="HS277" t="s">
        <v>413</v>
      </c>
      <c r="HT277" t="s">
        <v>413</v>
      </c>
      <c r="HU277" t="s">
        <v>413</v>
      </c>
      <c r="HV277" t="s">
        <v>413</v>
      </c>
      <c r="HW277">
        <v>0</v>
      </c>
      <c r="HX277">
        <v>100</v>
      </c>
      <c r="HY277">
        <v>100</v>
      </c>
      <c r="HZ277">
        <v>7.345</v>
      </c>
      <c r="IA277">
        <v>0.5393</v>
      </c>
      <c r="IB277">
        <v>4.00718980108695</v>
      </c>
      <c r="IC277">
        <v>0.0057595372652325</v>
      </c>
      <c r="ID277">
        <v>9.86007892650461e-07</v>
      </c>
      <c r="IE277">
        <v>-6.54605500343952e-10</v>
      </c>
      <c r="IF277">
        <v>-0.00447537401453317</v>
      </c>
      <c r="IG277">
        <v>-0.0225030831772305</v>
      </c>
      <c r="IH277">
        <v>0.00251729176796863</v>
      </c>
      <c r="II277">
        <v>-2.92013266862578e-05</v>
      </c>
      <c r="IJ277">
        <v>-3</v>
      </c>
      <c r="IK277">
        <v>1614</v>
      </c>
      <c r="IL277">
        <v>1</v>
      </c>
      <c r="IM277">
        <v>27</v>
      </c>
      <c r="IN277">
        <v>196.3</v>
      </c>
      <c r="IO277">
        <v>196.4</v>
      </c>
      <c r="IP277">
        <v>1.23779</v>
      </c>
      <c r="IQ277">
        <v>2.64282</v>
      </c>
      <c r="IR277">
        <v>1.54785</v>
      </c>
      <c r="IS277">
        <v>2.30103</v>
      </c>
      <c r="IT277">
        <v>1.34644</v>
      </c>
      <c r="IU277">
        <v>2.2644</v>
      </c>
      <c r="IV277">
        <v>37.6745</v>
      </c>
      <c r="IW277">
        <v>24.1838</v>
      </c>
      <c r="IX277">
        <v>18</v>
      </c>
      <c r="IY277">
        <v>502.399</v>
      </c>
      <c r="IZ277">
        <v>400.695</v>
      </c>
      <c r="JA277">
        <v>24.0683</v>
      </c>
      <c r="JB277">
        <v>26.8353</v>
      </c>
      <c r="JC277">
        <v>30.0006</v>
      </c>
      <c r="JD277">
        <v>26.7466</v>
      </c>
      <c r="JE277">
        <v>26.6897</v>
      </c>
      <c r="JF277">
        <v>24.6911</v>
      </c>
      <c r="JG277">
        <v>25.2573</v>
      </c>
      <c r="JH277">
        <v>100</v>
      </c>
      <c r="JI277">
        <v>24.0679</v>
      </c>
      <c r="JJ277">
        <v>514.405</v>
      </c>
      <c r="JK277">
        <v>24.3446</v>
      </c>
      <c r="JL277">
        <v>102.246</v>
      </c>
      <c r="JM277">
        <v>102.74</v>
      </c>
    </row>
    <row r="278" spans="1:273">
      <c r="A278">
        <v>262</v>
      </c>
      <c r="B278">
        <v>1510793505</v>
      </c>
      <c r="C278">
        <v>4784.40000009537</v>
      </c>
      <c r="D278" t="s">
        <v>937</v>
      </c>
      <c r="E278" t="s">
        <v>938</v>
      </c>
      <c r="F278">
        <v>5</v>
      </c>
      <c r="G278" t="s">
        <v>898</v>
      </c>
      <c r="H278" t="s">
        <v>406</v>
      </c>
      <c r="I278">
        <v>1510793497.21429</v>
      </c>
      <c r="J278">
        <f>(K278)/1000</f>
        <v>0</v>
      </c>
      <c r="K278">
        <f>IF(CZ278, AN278, AH278)</f>
        <v>0</v>
      </c>
      <c r="L278">
        <f>IF(CZ278, AI278, AG278)</f>
        <v>0</v>
      </c>
      <c r="M278">
        <f>DB278 - IF(AU278&gt;1, L278*CV278*100.0/(AW278*DP278), 0)</f>
        <v>0</v>
      </c>
      <c r="N278">
        <f>((T278-J278/2)*M278-L278)/(T278+J278/2)</f>
        <v>0</v>
      </c>
      <c r="O278">
        <f>N278*(DI278+DJ278)/1000.0</f>
        <v>0</v>
      </c>
      <c r="P278">
        <f>(DB278 - IF(AU278&gt;1, L278*CV278*100.0/(AW278*DP278), 0))*(DI278+DJ278)/1000.0</f>
        <v>0</v>
      </c>
      <c r="Q278">
        <f>2.0/((1/S278-1/R278)+SIGN(S278)*SQRT((1/S278-1/R278)*(1/S278-1/R278) + 4*CW278/((CW278+1)*(CW278+1))*(2*1/S278*1/R278-1/R278*1/R278)))</f>
        <v>0</v>
      </c>
      <c r="R278">
        <f>IF(LEFT(CX278,1)&lt;&gt;"0",IF(LEFT(CX278,1)="1",3.0,CY278),$D$5+$E$5*(DP278*DI278/($K$5*1000))+$F$5*(DP278*DI278/($K$5*1000))*MAX(MIN(CV278,$J$5),$I$5)*MAX(MIN(CV278,$J$5),$I$5)+$G$5*MAX(MIN(CV278,$J$5),$I$5)*(DP278*DI278/($K$5*1000))+$H$5*(DP278*DI278/($K$5*1000))*(DP278*DI278/($K$5*1000)))</f>
        <v>0</v>
      </c>
      <c r="S278">
        <f>J278*(1000-(1000*0.61365*exp(17.502*W278/(240.97+W278))/(DI278+DJ278)+DD278)/2)/(1000*0.61365*exp(17.502*W278/(240.97+W278))/(DI278+DJ278)-DD278)</f>
        <v>0</v>
      </c>
      <c r="T278">
        <f>1/((CW278+1)/(Q278/1.6)+1/(R278/1.37)) + CW278/((CW278+1)/(Q278/1.6) + CW278/(R278/1.37))</f>
        <v>0</v>
      </c>
      <c r="U278">
        <f>(CR278*CU278)</f>
        <v>0</v>
      </c>
      <c r="V278">
        <f>(DK278+(U278+2*0.95*5.67E-8*(((DK278+$B$7)+273)^4-(DK278+273)^4)-44100*J278)/(1.84*29.3*R278+8*0.95*5.67E-8*(DK278+273)^3))</f>
        <v>0</v>
      </c>
      <c r="W278">
        <f>($C$7*DL278+$D$7*DM278+$E$7*V278)</f>
        <v>0</v>
      </c>
      <c r="X278">
        <f>0.61365*exp(17.502*W278/(240.97+W278))</f>
        <v>0</v>
      </c>
      <c r="Y278">
        <f>(Z278/AA278*100)</f>
        <v>0</v>
      </c>
      <c r="Z278">
        <f>DD278*(DI278+DJ278)/1000</f>
        <v>0</v>
      </c>
      <c r="AA278">
        <f>0.61365*exp(17.502*DK278/(240.97+DK278))</f>
        <v>0</v>
      </c>
      <c r="AB278">
        <f>(X278-DD278*(DI278+DJ278)/1000)</f>
        <v>0</v>
      </c>
      <c r="AC278">
        <f>(-J278*44100)</f>
        <v>0</v>
      </c>
      <c r="AD278">
        <f>2*29.3*R278*0.92*(DK278-W278)</f>
        <v>0</v>
      </c>
      <c r="AE278">
        <f>2*0.95*5.67E-8*(((DK278+$B$7)+273)^4-(W278+273)^4)</f>
        <v>0</v>
      </c>
      <c r="AF278">
        <f>U278+AE278+AC278+AD278</f>
        <v>0</v>
      </c>
      <c r="AG278">
        <f>DH278*AU278*(DC278-DB278*(1000-AU278*DE278)/(1000-AU278*DD278))/(100*CV278)</f>
        <v>0</v>
      </c>
      <c r="AH278">
        <f>1000*DH278*AU278*(DD278-DE278)/(100*CV278*(1000-AU278*DD278))</f>
        <v>0</v>
      </c>
      <c r="AI278">
        <f>(AJ278 - AK278 - DI278*1E3/(8.314*(DK278+273.15)) * AM278/DH278 * AL278) * DH278/(100*CV278) * (1000 - DE278)/1000</f>
        <v>0</v>
      </c>
      <c r="AJ278">
        <v>544.170813154691</v>
      </c>
      <c r="AK278">
        <v>553.496733333333</v>
      </c>
      <c r="AL278">
        <v>-3.37940070892591</v>
      </c>
      <c r="AM278">
        <v>64.2689805173575</v>
      </c>
      <c r="AN278">
        <f>(AP278 - AO278 + DI278*1E3/(8.314*(DK278+273.15)) * AR278/DH278 * AQ278) * DH278/(100*CV278) * 1000/(1000 - AP278)</f>
        <v>0</v>
      </c>
      <c r="AO278">
        <v>24.3679746631113</v>
      </c>
      <c r="AP278">
        <v>25.3162636363636</v>
      </c>
      <c r="AQ278">
        <v>-1.17778148745936e-05</v>
      </c>
      <c r="AR278">
        <v>116.423155096258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MAX(0,($B$13+$C$13*DP278)/(1+$D$13*DP278)*DI278/(DK278+273)*$E$13)</f>
        <v>0</v>
      </c>
      <c r="AX278" t="s">
        <v>407</v>
      </c>
      <c r="AY278" t="s">
        <v>407</v>
      </c>
      <c r="AZ278">
        <v>0</v>
      </c>
      <c r="BA278">
        <v>0</v>
      </c>
      <c r="BB278">
        <f>1-AZ278/BA278</f>
        <v>0</v>
      </c>
      <c r="BC278">
        <v>0</v>
      </c>
      <c r="BD278" t="s">
        <v>407</v>
      </c>
      <c r="BE278" t="s">
        <v>407</v>
      </c>
      <c r="BF278">
        <v>0</v>
      </c>
      <c r="BG278">
        <v>0</v>
      </c>
      <c r="BH278">
        <f>1-BF278/BG278</f>
        <v>0</v>
      </c>
      <c r="BI278">
        <v>0.5</v>
      </c>
      <c r="BJ278">
        <f>CS278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407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f>$B$11*DQ278+$C$11*DR278+$F$11*EC278*(1-EF278)</f>
        <v>0</v>
      </c>
      <c r="CS278">
        <f>CR278*CT278</f>
        <v>0</v>
      </c>
      <c r="CT278">
        <f>($B$11*$D$9+$C$11*$D$9+$F$11*((EP278+EH278)/MAX(EP278+EH278+EQ278, 0.1)*$I$9+EQ278/MAX(EP278+EH278+EQ278, 0.1)*$J$9))/($B$11+$C$11+$F$11)</f>
        <v>0</v>
      </c>
      <c r="CU278">
        <f>($B$11*$K$9+$C$11*$K$9+$F$11*((EP278+EH278)/MAX(EP278+EH278+EQ278, 0.1)*$P$9+EQ278/MAX(EP278+EH278+EQ278, 0.1)*$Q$9))/($B$11+$C$11+$F$11)</f>
        <v>0</v>
      </c>
      <c r="CV278">
        <v>2.7</v>
      </c>
      <c r="CW278">
        <v>0.5</v>
      </c>
      <c r="CX278" t="s">
        <v>408</v>
      </c>
      <c r="CY278">
        <v>2</v>
      </c>
      <c r="CZ278" t="b">
        <v>1</v>
      </c>
      <c r="DA278">
        <v>1510793497.21429</v>
      </c>
      <c r="DB278">
        <v>563.277321428571</v>
      </c>
      <c r="DC278">
        <v>547.810392857143</v>
      </c>
      <c r="DD278">
        <v>25.3186214285714</v>
      </c>
      <c r="DE278">
        <v>24.3697392857143</v>
      </c>
      <c r="DF278">
        <v>555.876357142857</v>
      </c>
      <c r="DG278">
        <v>24.7793321428571</v>
      </c>
      <c r="DH278">
        <v>500.091392857143</v>
      </c>
      <c r="DI278">
        <v>90.7739464285714</v>
      </c>
      <c r="DJ278">
        <v>0.10006015</v>
      </c>
      <c r="DK278">
        <v>26.8322785714286</v>
      </c>
      <c r="DL278">
        <v>27.4969214285714</v>
      </c>
      <c r="DM278">
        <v>999.9</v>
      </c>
      <c r="DN278">
        <v>0</v>
      </c>
      <c r="DO278">
        <v>0</v>
      </c>
      <c r="DP278">
        <v>9983.08142857143</v>
      </c>
      <c r="DQ278">
        <v>0</v>
      </c>
      <c r="DR278">
        <v>8.71592</v>
      </c>
      <c r="DS278">
        <v>15.4669785714286</v>
      </c>
      <c r="DT278">
        <v>577.909214285714</v>
      </c>
      <c r="DU278">
        <v>561.493892857143</v>
      </c>
      <c r="DV278">
        <v>0.948863178571429</v>
      </c>
      <c r="DW278">
        <v>547.810392857143</v>
      </c>
      <c r="DX278">
        <v>24.3697392857143</v>
      </c>
      <c r="DY278">
        <v>2.29826964285714</v>
      </c>
      <c r="DZ278">
        <v>2.21213785714286</v>
      </c>
      <c r="EA278">
        <v>19.6642785714286</v>
      </c>
      <c r="EB278">
        <v>19.0504892857143</v>
      </c>
      <c r="EC278">
        <v>2000.00928571429</v>
      </c>
      <c r="ED278">
        <v>0.980001571428571</v>
      </c>
      <c r="EE278">
        <v>0.0199986321428571</v>
      </c>
      <c r="EF278">
        <v>0</v>
      </c>
      <c r="EG278">
        <v>2.24581428571429</v>
      </c>
      <c r="EH278">
        <v>0</v>
      </c>
      <c r="EI278">
        <v>4038.6375</v>
      </c>
      <c r="EJ278">
        <v>17300.2321428571</v>
      </c>
      <c r="EK278">
        <v>39.25</v>
      </c>
      <c r="EL278">
        <v>39.6405</v>
      </c>
      <c r="EM278">
        <v>38.95725</v>
      </c>
      <c r="EN278">
        <v>38.25</v>
      </c>
      <c r="EO278">
        <v>38.5665</v>
      </c>
      <c r="EP278">
        <v>1960.00857142857</v>
      </c>
      <c r="EQ278">
        <v>40.0007142857143</v>
      </c>
      <c r="ER278">
        <v>0</v>
      </c>
      <c r="ES278">
        <v>1678817108.6</v>
      </c>
      <c r="ET278">
        <v>0</v>
      </c>
      <c r="EU278">
        <v>2.24605769230769</v>
      </c>
      <c r="EV278">
        <v>-0.186492302611395</v>
      </c>
      <c r="EW278">
        <v>-59.4211965906521</v>
      </c>
      <c r="EX278">
        <v>4038.11115384615</v>
      </c>
      <c r="EY278">
        <v>15</v>
      </c>
      <c r="EZ278">
        <v>0</v>
      </c>
      <c r="FA278" t="s">
        <v>409</v>
      </c>
      <c r="FB278">
        <v>1510781724.6</v>
      </c>
      <c r="FC278">
        <v>1510781718.6</v>
      </c>
      <c r="FD278">
        <v>0</v>
      </c>
      <c r="FE278">
        <v>0.193</v>
      </c>
      <c r="FF278">
        <v>0.167</v>
      </c>
      <c r="FG278">
        <v>6.707</v>
      </c>
      <c r="FH278">
        <v>0.869</v>
      </c>
      <c r="FI278">
        <v>420</v>
      </c>
      <c r="FJ278">
        <v>32</v>
      </c>
      <c r="FK278">
        <v>0.3</v>
      </c>
      <c r="FL278">
        <v>0.13</v>
      </c>
      <c r="FM278">
        <v>0.949099512195122</v>
      </c>
      <c r="FN278">
        <v>-0.00555441114982295</v>
      </c>
      <c r="FO278">
        <v>0.0010016172805421</v>
      </c>
      <c r="FP278">
        <v>1</v>
      </c>
      <c r="FQ278">
        <v>1</v>
      </c>
      <c r="FR278">
        <v>1</v>
      </c>
      <c r="FS278" t="s">
        <v>410</v>
      </c>
      <c r="FT278">
        <v>2.97306</v>
      </c>
      <c r="FU278">
        <v>2.7538</v>
      </c>
      <c r="FV278">
        <v>0.109253</v>
      </c>
      <c r="FW278">
        <v>0.108037</v>
      </c>
      <c r="FX278">
        <v>0.107345</v>
      </c>
      <c r="FY278">
        <v>0.105715</v>
      </c>
      <c r="FZ278">
        <v>34678.1</v>
      </c>
      <c r="GA278">
        <v>37856.7</v>
      </c>
      <c r="GB278">
        <v>35280.4</v>
      </c>
      <c r="GC278">
        <v>38491.8</v>
      </c>
      <c r="GD278">
        <v>44606</v>
      </c>
      <c r="GE278">
        <v>49692.3</v>
      </c>
      <c r="GF278">
        <v>55097.3</v>
      </c>
      <c r="GG278">
        <v>61711.7</v>
      </c>
      <c r="GH278">
        <v>1.9862</v>
      </c>
      <c r="GI278">
        <v>1.82633</v>
      </c>
      <c r="GJ278">
        <v>0.0931695</v>
      </c>
      <c r="GK278">
        <v>0</v>
      </c>
      <c r="GL278">
        <v>25.9626</v>
      </c>
      <c r="GM278">
        <v>999.9</v>
      </c>
      <c r="GN278">
        <v>52.838</v>
      </c>
      <c r="GO278">
        <v>32.851</v>
      </c>
      <c r="GP278">
        <v>29.1634</v>
      </c>
      <c r="GQ278">
        <v>55.1658</v>
      </c>
      <c r="GR278">
        <v>49.6274</v>
      </c>
      <c r="GS278">
        <v>1</v>
      </c>
      <c r="GT278">
        <v>-0.0279878</v>
      </c>
      <c r="GU278">
        <v>0.821612</v>
      </c>
      <c r="GV278">
        <v>20.1131</v>
      </c>
      <c r="GW278">
        <v>5.19797</v>
      </c>
      <c r="GX278">
        <v>12.004</v>
      </c>
      <c r="GY278">
        <v>4.97545</v>
      </c>
      <c r="GZ278">
        <v>3.29318</v>
      </c>
      <c r="HA278">
        <v>9999</v>
      </c>
      <c r="HB278">
        <v>9999</v>
      </c>
      <c r="HC278">
        <v>9999</v>
      </c>
      <c r="HD278">
        <v>999.9</v>
      </c>
      <c r="HE278">
        <v>1.86333</v>
      </c>
      <c r="HF278">
        <v>1.86815</v>
      </c>
      <c r="HG278">
        <v>1.86798</v>
      </c>
      <c r="HH278">
        <v>1.86905</v>
      </c>
      <c r="HI278">
        <v>1.86991</v>
      </c>
      <c r="HJ278">
        <v>1.86598</v>
      </c>
      <c r="HK278">
        <v>1.86705</v>
      </c>
      <c r="HL278">
        <v>1.86835</v>
      </c>
      <c r="HM278">
        <v>5</v>
      </c>
      <c r="HN278">
        <v>0</v>
      </c>
      <c r="HO278">
        <v>0</v>
      </c>
      <c r="HP278">
        <v>0</v>
      </c>
      <c r="HQ278" t="s">
        <v>411</v>
      </c>
      <c r="HR278" t="s">
        <v>412</v>
      </c>
      <c r="HS278" t="s">
        <v>413</v>
      </c>
      <c r="HT278" t="s">
        <v>413</v>
      </c>
      <c r="HU278" t="s">
        <v>413</v>
      </c>
      <c r="HV278" t="s">
        <v>413</v>
      </c>
      <c r="HW278">
        <v>0</v>
      </c>
      <c r="HX278">
        <v>100</v>
      </c>
      <c r="HY278">
        <v>100</v>
      </c>
      <c r="HZ278">
        <v>7.243</v>
      </c>
      <c r="IA278">
        <v>0.5391</v>
      </c>
      <c r="IB278">
        <v>4.00718980108695</v>
      </c>
      <c r="IC278">
        <v>0.0057595372652325</v>
      </c>
      <c r="ID278">
        <v>9.86007892650461e-07</v>
      </c>
      <c r="IE278">
        <v>-6.54605500343952e-10</v>
      </c>
      <c r="IF278">
        <v>-0.00447537401453317</v>
      </c>
      <c r="IG278">
        <v>-0.0225030831772305</v>
      </c>
      <c r="IH278">
        <v>0.00251729176796863</v>
      </c>
      <c r="II278">
        <v>-2.92013266862578e-05</v>
      </c>
      <c r="IJ278">
        <v>-3</v>
      </c>
      <c r="IK278">
        <v>1614</v>
      </c>
      <c r="IL278">
        <v>1</v>
      </c>
      <c r="IM278">
        <v>27</v>
      </c>
      <c r="IN278">
        <v>196.3</v>
      </c>
      <c r="IO278">
        <v>196.4</v>
      </c>
      <c r="IP278">
        <v>1.20483</v>
      </c>
      <c r="IQ278">
        <v>2.63428</v>
      </c>
      <c r="IR278">
        <v>1.54785</v>
      </c>
      <c r="IS278">
        <v>2.30103</v>
      </c>
      <c r="IT278">
        <v>1.34644</v>
      </c>
      <c r="IU278">
        <v>2.38159</v>
      </c>
      <c r="IV278">
        <v>37.6745</v>
      </c>
      <c r="IW278">
        <v>24.1926</v>
      </c>
      <c r="IX278">
        <v>18</v>
      </c>
      <c r="IY278">
        <v>502.261</v>
      </c>
      <c r="IZ278">
        <v>400.756</v>
      </c>
      <c r="JA278">
        <v>24.0668</v>
      </c>
      <c r="JB278">
        <v>26.8412</v>
      </c>
      <c r="JC278">
        <v>30.0005</v>
      </c>
      <c r="JD278">
        <v>26.7514</v>
      </c>
      <c r="JE278">
        <v>26.6943</v>
      </c>
      <c r="JF278">
        <v>24.0886</v>
      </c>
      <c r="JG278">
        <v>25.2573</v>
      </c>
      <c r="JH278">
        <v>100</v>
      </c>
      <c r="JI278">
        <v>24.0679</v>
      </c>
      <c r="JJ278">
        <v>500.777</v>
      </c>
      <c r="JK278">
        <v>24.3446</v>
      </c>
      <c r="JL278">
        <v>102.245</v>
      </c>
      <c r="JM278">
        <v>102.738</v>
      </c>
    </row>
    <row r="279" spans="1:273">
      <c r="A279">
        <v>263</v>
      </c>
      <c r="B279">
        <v>1510793510</v>
      </c>
      <c r="C279">
        <v>4789.40000009537</v>
      </c>
      <c r="D279" t="s">
        <v>939</v>
      </c>
      <c r="E279" t="s">
        <v>940</v>
      </c>
      <c r="F279">
        <v>5</v>
      </c>
      <c r="G279" t="s">
        <v>898</v>
      </c>
      <c r="H279" t="s">
        <v>406</v>
      </c>
      <c r="I279">
        <v>1510793502.5</v>
      </c>
      <c r="J279">
        <f>(K279)/1000</f>
        <v>0</v>
      </c>
      <c r="K279">
        <f>IF(CZ279, AN279, AH279)</f>
        <v>0</v>
      </c>
      <c r="L279">
        <f>IF(CZ279, AI279, AG279)</f>
        <v>0</v>
      </c>
      <c r="M279">
        <f>DB279 - IF(AU279&gt;1, L279*CV279*100.0/(AW279*DP279), 0)</f>
        <v>0</v>
      </c>
      <c r="N279">
        <f>((T279-J279/2)*M279-L279)/(T279+J279/2)</f>
        <v>0</v>
      </c>
      <c r="O279">
        <f>N279*(DI279+DJ279)/1000.0</f>
        <v>0</v>
      </c>
      <c r="P279">
        <f>(DB279 - IF(AU279&gt;1, L279*CV279*100.0/(AW279*DP279), 0))*(DI279+DJ279)/1000.0</f>
        <v>0</v>
      </c>
      <c r="Q279">
        <f>2.0/((1/S279-1/R279)+SIGN(S279)*SQRT((1/S279-1/R279)*(1/S279-1/R279) + 4*CW279/((CW279+1)*(CW279+1))*(2*1/S279*1/R279-1/R279*1/R279)))</f>
        <v>0</v>
      </c>
      <c r="R279">
        <f>IF(LEFT(CX279,1)&lt;&gt;"0",IF(LEFT(CX279,1)="1",3.0,CY279),$D$5+$E$5*(DP279*DI279/($K$5*1000))+$F$5*(DP279*DI279/($K$5*1000))*MAX(MIN(CV279,$J$5),$I$5)*MAX(MIN(CV279,$J$5),$I$5)+$G$5*MAX(MIN(CV279,$J$5),$I$5)*(DP279*DI279/($K$5*1000))+$H$5*(DP279*DI279/($K$5*1000))*(DP279*DI279/($K$5*1000)))</f>
        <v>0</v>
      </c>
      <c r="S279">
        <f>J279*(1000-(1000*0.61365*exp(17.502*W279/(240.97+W279))/(DI279+DJ279)+DD279)/2)/(1000*0.61365*exp(17.502*W279/(240.97+W279))/(DI279+DJ279)-DD279)</f>
        <v>0</v>
      </c>
      <c r="T279">
        <f>1/((CW279+1)/(Q279/1.6)+1/(R279/1.37)) + CW279/((CW279+1)/(Q279/1.6) + CW279/(R279/1.37))</f>
        <v>0</v>
      </c>
      <c r="U279">
        <f>(CR279*CU279)</f>
        <v>0</v>
      </c>
      <c r="V279">
        <f>(DK279+(U279+2*0.95*5.67E-8*(((DK279+$B$7)+273)^4-(DK279+273)^4)-44100*J279)/(1.84*29.3*R279+8*0.95*5.67E-8*(DK279+273)^3))</f>
        <v>0</v>
      </c>
      <c r="W279">
        <f>($C$7*DL279+$D$7*DM279+$E$7*V279)</f>
        <v>0</v>
      </c>
      <c r="X279">
        <f>0.61365*exp(17.502*W279/(240.97+W279))</f>
        <v>0</v>
      </c>
      <c r="Y279">
        <f>(Z279/AA279*100)</f>
        <v>0</v>
      </c>
      <c r="Z279">
        <f>DD279*(DI279+DJ279)/1000</f>
        <v>0</v>
      </c>
      <c r="AA279">
        <f>0.61365*exp(17.502*DK279/(240.97+DK279))</f>
        <v>0</v>
      </c>
      <c r="AB279">
        <f>(X279-DD279*(DI279+DJ279)/1000)</f>
        <v>0</v>
      </c>
      <c r="AC279">
        <f>(-J279*44100)</f>
        <v>0</v>
      </c>
      <c r="AD279">
        <f>2*29.3*R279*0.92*(DK279-W279)</f>
        <v>0</v>
      </c>
      <c r="AE279">
        <f>2*0.95*5.67E-8*(((DK279+$B$7)+273)^4-(W279+273)^4)</f>
        <v>0</v>
      </c>
      <c r="AF279">
        <f>U279+AE279+AC279+AD279</f>
        <v>0</v>
      </c>
      <c r="AG279">
        <f>DH279*AU279*(DC279-DB279*(1000-AU279*DE279)/(1000-AU279*DD279))/(100*CV279)</f>
        <v>0</v>
      </c>
      <c r="AH279">
        <f>1000*DH279*AU279*(DD279-DE279)/(100*CV279*(1000-AU279*DD279))</f>
        <v>0</v>
      </c>
      <c r="AI279">
        <f>(AJ279 - AK279 - DI279*1E3/(8.314*(DK279+273.15)) * AM279/DH279 * AL279) * DH279/(100*CV279) * (1000 - DE279)/1000</f>
        <v>0</v>
      </c>
      <c r="AJ279">
        <v>526.903897451808</v>
      </c>
      <c r="AK279">
        <v>536.565515151515</v>
      </c>
      <c r="AL279">
        <v>-3.37604778893753</v>
      </c>
      <c r="AM279">
        <v>64.2689805173575</v>
      </c>
      <c r="AN279">
        <f>(AP279 - AO279 + DI279*1E3/(8.314*(DK279+273.15)) * AR279/DH279 * AQ279) * DH279/(100*CV279) * 1000/(1000 - AP279)</f>
        <v>0</v>
      </c>
      <c r="AO279">
        <v>24.3669925370187</v>
      </c>
      <c r="AP279">
        <v>25.31516</v>
      </c>
      <c r="AQ279">
        <v>5.89370503267588e-06</v>
      </c>
      <c r="AR279">
        <v>116.423155096258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MAX(0,($B$13+$C$13*DP279)/(1+$D$13*DP279)*DI279/(DK279+273)*$E$13)</f>
        <v>0</v>
      </c>
      <c r="AX279" t="s">
        <v>407</v>
      </c>
      <c r="AY279" t="s">
        <v>407</v>
      </c>
      <c r="AZ279">
        <v>0</v>
      </c>
      <c r="BA279">
        <v>0</v>
      </c>
      <c r="BB279">
        <f>1-AZ279/BA279</f>
        <v>0</v>
      </c>
      <c r="BC279">
        <v>0</v>
      </c>
      <c r="BD279" t="s">
        <v>407</v>
      </c>
      <c r="BE279" t="s">
        <v>407</v>
      </c>
      <c r="BF279">
        <v>0</v>
      </c>
      <c r="BG279">
        <v>0</v>
      </c>
      <c r="BH279">
        <f>1-BF279/BG279</f>
        <v>0</v>
      </c>
      <c r="BI279">
        <v>0.5</v>
      </c>
      <c r="BJ279">
        <f>CS279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407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f>$B$11*DQ279+$C$11*DR279+$F$11*EC279*(1-EF279)</f>
        <v>0</v>
      </c>
      <c r="CS279">
        <f>CR279*CT279</f>
        <v>0</v>
      </c>
      <c r="CT279">
        <f>($B$11*$D$9+$C$11*$D$9+$F$11*((EP279+EH279)/MAX(EP279+EH279+EQ279, 0.1)*$I$9+EQ279/MAX(EP279+EH279+EQ279, 0.1)*$J$9))/($B$11+$C$11+$F$11)</f>
        <v>0</v>
      </c>
      <c r="CU279">
        <f>($B$11*$K$9+$C$11*$K$9+$F$11*((EP279+EH279)/MAX(EP279+EH279+EQ279, 0.1)*$P$9+EQ279/MAX(EP279+EH279+EQ279, 0.1)*$Q$9))/($B$11+$C$11+$F$11)</f>
        <v>0</v>
      </c>
      <c r="CV279">
        <v>2.7</v>
      </c>
      <c r="CW279">
        <v>0.5</v>
      </c>
      <c r="CX279" t="s">
        <v>408</v>
      </c>
      <c r="CY279">
        <v>2</v>
      </c>
      <c r="CZ279" t="b">
        <v>1</v>
      </c>
      <c r="DA279">
        <v>1510793502.5</v>
      </c>
      <c r="DB279">
        <v>546.014111111111</v>
      </c>
      <c r="DC279">
        <v>530.219185185185</v>
      </c>
      <c r="DD279">
        <v>25.3164925925926</v>
      </c>
      <c r="DE279">
        <v>24.3682740740741</v>
      </c>
      <c r="DF279">
        <v>538.720407407407</v>
      </c>
      <c r="DG279">
        <v>24.7773074074074</v>
      </c>
      <c r="DH279">
        <v>500.089703703704</v>
      </c>
      <c r="DI279">
        <v>90.7735666666667</v>
      </c>
      <c r="DJ279">
        <v>0.0999694925925926</v>
      </c>
      <c r="DK279">
        <v>26.8320814814815</v>
      </c>
      <c r="DL279">
        <v>27.4891814814815</v>
      </c>
      <c r="DM279">
        <v>999.9</v>
      </c>
      <c r="DN279">
        <v>0</v>
      </c>
      <c r="DO279">
        <v>0</v>
      </c>
      <c r="DP279">
        <v>9989.58481481482</v>
      </c>
      <c r="DQ279">
        <v>0</v>
      </c>
      <c r="DR279">
        <v>8.71592</v>
      </c>
      <c r="DS279">
        <v>15.7950111111111</v>
      </c>
      <c r="DT279">
        <v>560.196407407407</v>
      </c>
      <c r="DU279">
        <v>543.462481481482</v>
      </c>
      <c r="DV279">
        <v>0.948205444444444</v>
      </c>
      <c r="DW279">
        <v>530.219185185185</v>
      </c>
      <c r="DX279">
        <v>24.3682740740741</v>
      </c>
      <c r="DY279">
        <v>2.29806814814815</v>
      </c>
      <c r="DZ279">
        <v>2.21199518518518</v>
      </c>
      <c r="EA279">
        <v>19.6628666666667</v>
      </c>
      <c r="EB279">
        <v>19.0494518518519</v>
      </c>
      <c r="EC279">
        <v>2000.00555555556</v>
      </c>
      <c r="ED279">
        <v>0.980002481481481</v>
      </c>
      <c r="EE279">
        <v>0.0199977185185185</v>
      </c>
      <c r="EF279">
        <v>0</v>
      </c>
      <c r="EG279">
        <v>2.2097</v>
      </c>
      <c r="EH279">
        <v>0</v>
      </c>
      <c r="EI279">
        <v>4033.48148148148</v>
      </c>
      <c r="EJ279">
        <v>17300.2111111111</v>
      </c>
      <c r="EK279">
        <v>39.2406666666667</v>
      </c>
      <c r="EL279">
        <v>39.6341851851852</v>
      </c>
      <c r="EM279">
        <v>38.9393333333333</v>
      </c>
      <c r="EN279">
        <v>38.25</v>
      </c>
      <c r="EO279">
        <v>38.562</v>
      </c>
      <c r="EP279">
        <v>1960.00666666667</v>
      </c>
      <c r="EQ279">
        <v>39.9988888888889</v>
      </c>
      <c r="ER279">
        <v>0</v>
      </c>
      <c r="ES279">
        <v>1678817113.4</v>
      </c>
      <c r="ET279">
        <v>0</v>
      </c>
      <c r="EU279">
        <v>2.22806153846154</v>
      </c>
      <c r="EV279">
        <v>-0.22335042679846</v>
      </c>
      <c r="EW279">
        <v>-59.3254700930751</v>
      </c>
      <c r="EX279">
        <v>4033.38961538462</v>
      </c>
      <c r="EY279">
        <v>15</v>
      </c>
      <c r="EZ279">
        <v>0</v>
      </c>
      <c r="FA279" t="s">
        <v>409</v>
      </c>
      <c r="FB279">
        <v>1510781724.6</v>
      </c>
      <c r="FC279">
        <v>1510781718.6</v>
      </c>
      <c r="FD279">
        <v>0</v>
      </c>
      <c r="FE279">
        <v>0.193</v>
      </c>
      <c r="FF279">
        <v>0.167</v>
      </c>
      <c r="FG279">
        <v>6.707</v>
      </c>
      <c r="FH279">
        <v>0.869</v>
      </c>
      <c r="FI279">
        <v>420</v>
      </c>
      <c r="FJ279">
        <v>32</v>
      </c>
      <c r="FK279">
        <v>0.3</v>
      </c>
      <c r="FL279">
        <v>0.13</v>
      </c>
      <c r="FM279">
        <v>0.948765829268293</v>
      </c>
      <c r="FN279">
        <v>-0.00608803484320542</v>
      </c>
      <c r="FO279">
        <v>0.00100937725071716</v>
      </c>
      <c r="FP279">
        <v>1</v>
      </c>
      <c r="FQ279">
        <v>1</v>
      </c>
      <c r="FR279">
        <v>1</v>
      </c>
      <c r="FS279" t="s">
        <v>410</v>
      </c>
      <c r="FT279">
        <v>2.97305</v>
      </c>
      <c r="FU279">
        <v>2.75374</v>
      </c>
      <c r="FV279">
        <v>0.106792</v>
      </c>
      <c r="FW279">
        <v>0.105585</v>
      </c>
      <c r="FX279">
        <v>0.10734</v>
      </c>
      <c r="FY279">
        <v>0.10571</v>
      </c>
      <c r="FZ279">
        <v>34773.4</v>
      </c>
      <c r="GA279">
        <v>37960.7</v>
      </c>
      <c r="GB279">
        <v>35280</v>
      </c>
      <c r="GC279">
        <v>38491.8</v>
      </c>
      <c r="GD279">
        <v>44605.7</v>
      </c>
      <c r="GE279">
        <v>49692.8</v>
      </c>
      <c r="GF279">
        <v>55096.7</v>
      </c>
      <c r="GG279">
        <v>61712.1</v>
      </c>
      <c r="GH279">
        <v>1.9862</v>
      </c>
      <c r="GI279">
        <v>1.82598</v>
      </c>
      <c r="GJ279">
        <v>0.0927076</v>
      </c>
      <c r="GK279">
        <v>0</v>
      </c>
      <c r="GL279">
        <v>25.9626</v>
      </c>
      <c r="GM279">
        <v>999.9</v>
      </c>
      <c r="GN279">
        <v>52.863</v>
      </c>
      <c r="GO279">
        <v>32.851</v>
      </c>
      <c r="GP279">
        <v>29.1761</v>
      </c>
      <c r="GQ279">
        <v>54.9058</v>
      </c>
      <c r="GR279">
        <v>49.6554</v>
      </c>
      <c r="GS279">
        <v>1</v>
      </c>
      <c r="GT279">
        <v>-0.0274492</v>
      </c>
      <c r="GU279">
        <v>0.792443</v>
      </c>
      <c r="GV279">
        <v>20.1132</v>
      </c>
      <c r="GW279">
        <v>5.19827</v>
      </c>
      <c r="GX279">
        <v>12.004</v>
      </c>
      <c r="GY279">
        <v>4.9756</v>
      </c>
      <c r="GZ279">
        <v>3.29332</v>
      </c>
      <c r="HA279">
        <v>9999</v>
      </c>
      <c r="HB279">
        <v>9999</v>
      </c>
      <c r="HC279">
        <v>9999</v>
      </c>
      <c r="HD279">
        <v>999.9</v>
      </c>
      <c r="HE279">
        <v>1.86333</v>
      </c>
      <c r="HF279">
        <v>1.86818</v>
      </c>
      <c r="HG279">
        <v>1.86797</v>
      </c>
      <c r="HH279">
        <v>1.86906</v>
      </c>
      <c r="HI279">
        <v>1.86993</v>
      </c>
      <c r="HJ279">
        <v>1.86599</v>
      </c>
      <c r="HK279">
        <v>1.86704</v>
      </c>
      <c r="HL279">
        <v>1.86835</v>
      </c>
      <c r="HM279">
        <v>5</v>
      </c>
      <c r="HN279">
        <v>0</v>
      </c>
      <c r="HO279">
        <v>0</v>
      </c>
      <c r="HP279">
        <v>0</v>
      </c>
      <c r="HQ279" t="s">
        <v>411</v>
      </c>
      <c r="HR279" t="s">
        <v>412</v>
      </c>
      <c r="HS279" t="s">
        <v>413</v>
      </c>
      <c r="HT279" t="s">
        <v>413</v>
      </c>
      <c r="HU279" t="s">
        <v>413</v>
      </c>
      <c r="HV279" t="s">
        <v>413</v>
      </c>
      <c r="HW279">
        <v>0</v>
      </c>
      <c r="HX279">
        <v>100</v>
      </c>
      <c r="HY279">
        <v>100</v>
      </c>
      <c r="HZ279">
        <v>7.14</v>
      </c>
      <c r="IA279">
        <v>0.5391</v>
      </c>
      <c r="IB279">
        <v>4.00718980108695</v>
      </c>
      <c r="IC279">
        <v>0.0057595372652325</v>
      </c>
      <c r="ID279">
        <v>9.86007892650461e-07</v>
      </c>
      <c r="IE279">
        <v>-6.54605500343952e-10</v>
      </c>
      <c r="IF279">
        <v>-0.00447537401453317</v>
      </c>
      <c r="IG279">
        <v>-0.0225030831772305</v>
      </c>
      <c r="IH279">
        <v>0.00251729176796863</v>
      </c>
      <c r="II279">
        <v>-2.92013266862578e-05</v>
      </c>
      <c r="IJ279">
        <v>-3</v>
      </c>
      <c r="IK279">
        <v>1614</v>
      </c>
      <c r="IL279">
        <v>1</v>
      </c>
      <c r="IM279">
        <v>27</v>
      </c>
      <c r="IN279">
        <v>196.4</v>
      </c>
      <c r="IO279">
        <v>196.5</v>
      </c>
      <c r="IP279">
        <v>1.17554</v>
      </c>
      <c r="IQ279">
        <v>2.63184</v>
      </c>
      <c r="IR279">
        <v>1.54785</v>
      </c>
      <c r="IS279">
        <v>2.30103</v>
      </c>
      <c r="IT279">
        <v>1.34644</v>
      </c>
      <c r="IU279">
        <v>2.44263</v>
      </c>
      <c r="IV279">
        <v>37.6745</v>
      </c>
      <c r="IW279">
        <v>24.1926</v>
      </c>
      <c r="IX279">
        <v>18</v>
      </c>
      <c r="IY279">
        <v>502.299</v>
      </c>
      <c r="IZ279">
        <v>400.598</v>
      </c>
      <c r="JA279">
        <v>24.0673</v>
      </c>
      <c r="JB279">
        <v>26.8465</v>
      </c>
      <c r="JC279">
        <v>30.0005</v>
      </c>
      <c r="JD279">
        <v>26.7557</v>
      </c>
      <c r="JE279">
        <v>26.6993</v>
      </c>
      <c r="JF279">
        <v>23.4205</v>
      </c>
      <c r="JG279">
        <v>25.2573</v>
      </c>
      <c r="JH279">
        <v>100</v>
      </c>
      <c r="JI279">
        <v>24.0786</v>
      </c>
      <c r="JJ279">
        <v>480.579</v>
      </c>
      <c r="JK279">
        <v>24.3446</v>
      </c>
      <c r="JL279">
        <v>102.243</v>
      </c>
      <c r="JM279">
        <v>102.738</v>
      </c>
    </row>
    <row r="280" spans="1:273">
      <c r="A280">
        <v>264</v>
      </c>
      <c r="B280">
        <v>1510793515</v>
      </c>
      <c r="C280">
        <v>4794.40000009537</v>
      </c>
      <c r="D280" t="s">
        <v>941</v>
      </c>
      <c r="E280" t="s">
        <v>942</v>
      </c>
      <c r="F280">
        <v>5</v>
      </c>
      <c r="G280" t="s">
        <v>898</v>
      </c>
      <c r="H280" t="s">
        <v>406</v>
      </c>
      <c r="I280">
        <v>1510793507.21429</v>
      </c>
      <c r="J280">
        <f>(K280)/1000</f>
        <v>0</v>
      </c>
      <c r="K280">
        <f>IF(CZ280, AN280, AH280)</f>
        <v>0</v>
      </c>
      <c r="L280">
        <f>IF(CZ280, AI280, AG280)</f>
        <v>0</v>
      </c>
      <c r="M280">
        <f>DB280 - IF(AU280&gt;1, L280*CV280*100.0/(AW280*DP280), 0)</f>
        <v>0</v>
      </c>
      <c r="N280">
        <f>((T280-J280/2)*M280-L280)/(T280+J280/2)</f>
        <v>0</v>
      </c>
      <c r="O280">
        <f>N280*(DI280+DJ280)/1000.0</f>
        <v>0</v>
      </c>
      <c r="P280">
        <f>(DB280 - IF(AU280&gt;1, L280*CV280*100.0/(AW280*DP280), 0))*(DI280+DJ280)/1000.0</f>
        <v>0</v>
      </c>
      <c r="Q280">
        <f>2.0/((1/S280-1/R280)+SIGN(S280)*SQRT((1/S280-1/R280)*(1/S280-1/R280) + 4*CW280/((CW280+1)*(CW280+1))*(2*1/S280*1/R280-1/R280*1/R280)))</f>
        <v>0</v>
      </c>
      <c r="R280">
        <f>IF(LEFT(CX280,1)&lt;&gt;"0",IF(LEFT(CX280,1)="1",3.0,CY280),$D$5+$E$5*(DP280*DI280/($K$5*1000))+$F$5*(DP280*DI280/($K$5*1000))*MAX(MIN(CV280,$J$5),$I$5)*MAX(MIN(CV280,$J$5),$I$5)+$G$5*MAX(MIN(CV280,$J$5),$I$5)*(DP280*DI280/($K$5*1000))+$H$5*(DP280*DI280/($K$5*1000))*(DP280*DI280/($K$5*1000)))</f>
        <v>0</v>
      </c>
      <c r="S280">
        <f>J280*(1000-(1000*0.61365*exp(17.502*W280/(240.97+W280))/(DI280+DJ280)+DD280)/2)/(1000*0.61365*exp(17.502*W280/(240.97+W280))/(DI280+DJ280)-DD280)</f>
        <v>0</v>
      </c>
      <c r="T280">
        <f>1/((CW280+1)/(Q280/1.6)+1/(R280/1.37)) + CW280/((CW280+1)/(Q280/1.6) + CW280/(R280/1.37))</f>
        <v>0</v>
      </c>
      <c r="U280">
        <f>(CR280*CU280)</f>
        <v>0</v>
      </c>
      <c r="V280">
        <f>(DK280+(U280+2*0.95*5.67E-8*(((DK280+$B$7)+273)^4-(DK280+273)^4)-44100*J280)/(1.84*29.3*R280+8*0.95*5.67E-8*(DK280+273)^3))</f>
        <v>0</v>
      </c>
      <c r="W280">
        <f>($C$7*DL280+$D$7*DM280+$E$7*V280)</f>
        <v>0</v>
      </c>
      <c r="X280">
        <f>0.61365*exp(17.502*W280/(240.97+W280))</f>
        <v>0</v>
      </c>
      <c r="Y280">
        <f>(Z280/AA280*100)</f>
        <v>0</v>
      </c>
      <c r="Z280">
        <f>DD280*(DI280+DJ280)/1000</f>
        <v>0</v>
      </c>
      <c r="AA280">
        <f>0.61365*exp(17.502*DK280/(240.97+DK280))</f>
        <v>0</v>
      </c>
      <c r="AB280">
        <f>(X280-DD280*(DI280+DJ280)/1000)</f>
        <v>0</v>
      </c>
      <c r="AC280">
        <f>(-J280*44100)</f>
        <v>0</v>
      </c>
      <c r="AD280">
        <f>2*29.3*R280*0.92*(DK280-W280)</f>
        <v>0</v>
      </c>
      <c r="AE280">
        <f>2*0.95*5.67E-8*(((DK280+$B$7)+273)^4-(W280+273)^4)</f>
        <v>0</v>
      </c>
      <c r="AF280">
        <f>U280+AE280+AC280+AD280</f>
        <v>0</v>
      </c>
      <c r="AG280">
        <f>DH280*AU280*(DC280-DB280*(1000-AU280*DE280)/(1000-AU280*DD280))/(100*CV280)</f>
        <v>0</v>
      </c>
      <c r="AH280">
        <f>1000*DH280*AU280*(DD280-DE280)/(100*CV280*(1000-AU280*DD280))</f>
        <v>0</v>
      </c>
      <c r="AI280">
        <f>(AJ280 - AK280 - DI280*1E3/(8.314*(DK280+273.15)) * AM280/DH280 * AL280) * DH280/(100*CV280) * (1000 - DE280)/1000</f>
        <v>0</v>
      </c>
      <c r="AJ280">
        <v>510.325759250091</v>
      </c>
      <c r="AK280">
        <v>519.863890909091</v>
      </c>
      <c r="AL280">
        <v>-3.34376933129456</v>
      </c>
      <c r="AM280">
        <v>64.2689805173575</v>
      </c>
      <c r="AN280">
        <f>(AP280 - AO280 + DI280*1E3/(8.314*(DK280+273.15)) * AR280/DH280 * AQ280) * DH280/(100*CV280) * 1000/(1000 - AP280)</f>
        <v>0</v>
      </c>
      <c r="AO280">
        <v>24.3658470050482</v>
      </c>
      <c r="AP280">
        <v>25.315256969697</v>
      </c>
      <c r="AQ280">
        <v>2.98749050740453e-06</v>
      </c>
      <c r="AR280">
        <v>116.423155096258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MAX(0,($B$13+$C$13*DP280)/(1+$D$13*DP280)*DI280/(DK280+273)*$E$13)</f>
        <v>0</v>
      </c>
      <c r="AX280" t="s">
        <v>407</v>
      </c>
      <c r="AY280" t="s">
        <v>407</v>
      </c>
      <c r="AZ280">
        <v>0</v>
      </c>
      <c r="BA280">
        <v>0</v>
      </c>
      <c r="BB280">
        <f>1-AZ280/BA280</f>
        <v>0</v>
      </c>
      <c r="BC280">
        <v>0</v>
      </c>
      <c r="BD280" t="s">
        <v>407</v>
      </c>
      <c r="BE280" t="s">
        <v>407</v>
      </c>
      <c r="BF280">
        <v>0</v>
      </c>
      <c r="BG280">
        <v>0</v>
      </c>
      <c r="BH280">
        <f>1-BF280/BG280</f>
        <v>0</v>
      </c>
      <c r="BI280">
        <v>0.5</v>
      </c>
      <c r="BJ280">
        <f>CS280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407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f>$B$11*DQ280+$C$11*DR280+$F$11*EC280*(1-EF280)</f>
        <v>0</v>
      </c>
      <c r="CS280">
        <f>CR280*CT280</f>
        <v>0</v>
      </c>
      <c r="CT280">
        <f>($B$11*$D$9+$C$11*$D$9+$F$11*((EP280+EH280)/MAX(EP280+EH280+EQ280, 0.1)*$I$9+EQ280/MAX(EP280+EH280+EQ280, 0.1)*$J$9))/($B$11+$C$11+$F$11)</f>
        <v>0</v>
      </c>
      <c r="CU280">
        <f>($B$11*$K$9+$C$11*$K$9+$F$11*((EP280+EH280)/MAX(EP280+EH280+EQ280, 0.1)*$P$9+EQ280/MAX(EP280+EH280+EQ280, 0.1)*$Q$9))/($B$11+$C$11+$F$11)</f>
        <v>0</v>
      </c>
      <c r="CV280">
        <v>2.7</v>
      </c>
      <c r="CW280">
        <v>0.5</v>
      </c>
      <c r="CX280" t="s">
        <v>408</v>
      </c>
      <c r="CY280">
        <v>2</v>
      </c>
      <c r="CZ280" t="b">
        <v>1</v>
      </c>
      <c r="DA280">
        <v>1510793507.21429</v>
      </c>
      <c r="DB280">
        <v>530.560714285714</v>
      </c>
      <c r="DC280">
        <v>514.566142857143</v>
      </c>
      <c r="DD280">
        <v>25.3157678571429</v>
      </c>
      <c r="DE280">
        <v>24.3671571428571</v>
      </c>
      <c r="DF280">
        <v>523.363071428571</v>
      </c>
      <c r="DG280">
        <v>24.7766178571429</v>
      </c>
      <c r="DH280">
        <v>500.087535714286</v>
      </c>
      <c r="DI280">
        <v>90.7727464285714</v>
      </c>
      <c r="DJ280">
        <v>0.0999007214285714</v>
      </c>
      <c r="DK280">
        <v>26.8306928571429</v>
      </c>
      <c r="DL280">
        <v>27.4869214285714</v>
      </c>
      <c r="DM280">
        <v>999.9</v>
      </c>
      <c r="DN280">
        <v>0</v>
      </c>
      <c r="DO280">
        <v>0</v>
      </c>
      <c r="DP280">
        <v>10004.69</v>
      </c>
      <c r="DQ280">
        <v>0</v>
      </c>
      <c r="DR280">
        <v>8.71592</v>
      </c>
      <c r="DS280">
        <v>15.9946285714286</v>
      </c>
      <c r="DT280">
        <v>544.34125</v>
      </c>
      <c r="DU280">
        <v>527.417928571429</v>
      </c>
      <c r="DV280">
        <v>0.948605</v>
      </c>
      <c r="DW280">
        <v>514.566142857143</v>
      </c>
      <c r="DX280">
        <v>24.3671571428571</v>
      </c>
      <c r="DY280">
        <v>2.29798178571429</v>
      </c>
      <c r="DZ280">
        <v>2.2118725</v>
      </c>
      <c r="EA280">
        <v>19.6622571428571</v>
      </c>
      <c r="EB280">
        <v>19.0485642857143</v>
      </c>
      <c r="EC280">
        <v>1999.99357142857</v>
      </c>
      <c r="ED280">
        <v>0.980003035714286</v>
      </c>
      <c r="EE280">
        <v>0.0199971857142857</v>
      </c>
      <c r="EF280">
        <v>0</v>
      </c>
      <c r="EG280">
        <v>2.22762142857143</v>
      </c>
      <c r="EH280">
        <v>0</v>
      </c>
      <c r="EI280">
        <v>4028.91928571429</v>
      </c>
      <c r="EJ280">
        <v>17300.1142857143</v>
      </c>
      <c r="EK280">
        <v>39.2275</v>
      </c>
      <c r="EL280">
        <v>39.6294285714286</v>
      </c>
      <c r="EM280">
        <v>38.937</v>
      </c>
      <c r="EN280">
        <v>38.25</v>
      </c>
      <c r="EO280">
        <v>38.562</v>
      </c>
      <c r="EP280">
        <v>1959.99607142857</v>
      </c>
      <c r="EQ280">
        <v>39.9975</v>
      </c>
      <c r="ER280">
        <v>0</v>
      </c>
      <c r="ES280">
        <v>1678817118.2</v>
      </c>
      <c r="ET280">
        <v>0</v>
      </c>
      <c r="EU280">
        <v>2.24818461538462</v>
      </c>
      <c r="EV280">
        <v>-0.231931624292271</v>
      </c>
      <c r="EW280">
        <v>-55.9347008728334</v>
      </c>
      <c r="EX280">
        <v>4028.81423076923</v>
      </c>
      <c r="EY280">
        <v>15</v>
      </c>
      <c r="EZ280">
        <v>0</v>
      </c>
      <c r="FA280" t="s">
        <v>409</v>
      </c>
      <c r="FB280">
        <v>1510781724.6</v>
      </c>
      <c r="FC280">
        <v>1510781718.6</v>
      </c>
      <c r="FD280">
        <v>0</v>
      </c>
      <c r="FE280">
        <v>0.193</v>
      </c>
      <c r="FF280">
        <v>0.167</v>
      </c>
      <c r="FG280">
        <v>6.707</v>
      </c>
      <c r="FH280">
        <v>0.869</v>
      </c>
      <c r="FI280">
        <v>420</v>
      </c>
      <c r="FJ280">
        <v>32</v>
      </c>
      <c r="FK280">
        <v>0.3</v>
      </c>
      <c r="FL280">
        <v>0.13</v>
      </c>
      <c r="FM280">
        <v>0.948534</v>
      </c>
      <c r="FN280">
        <v>0.000249031358886116</v>
      </c>
      <c r="FO280">
        <v>0.000758848067958211</v>
      </c>
      <c r="FP280">
        <v>1</v>
      </c>
      <c r="FQ280">
        <v>1</v>
      </c>
      <c r="FR280">
        <v>1</v>
      </c>
      <c r="FS280" t="s">
        <v>410</v>
      </c>
      <c r="FT280">
        <v>2.97294</v>
      </c>
      <c r="FU280">
        <v>2.75388</v>
      </c>
      <c r="FV280">
        <v>0.104319</v>
      </c>
      <c r="FW280">
        <v>0.102966</v>
      </c>
      <c r="FX280">
        <v>0.10734</v>
      </c>
      <c r="FY280">
        <v>0.105706</v>
      </c>
      <c r="FZ280">
        <v>34869.2</v>
      </c>
      <c r="GA280">
        <v>38071.3</v>
      </c>
      <c r="GB280">
        <v>35279.6</v>
      </c>
      <c r="GC280">
        <v>38491.4</v>
      </c>
      <c r="GD280">
        <v>44605.2</v>
      </c>
      <c r="GE280">
        <v>49692.5</v>
      </c>
      <c r="GF280">
        <v>55096</v>
      </c>
      <c r="GG280">
        <v>61711.5</v>
      </c>
      <c r="GH280">
        <v>1.98608</v>
      </c>
      <c r="GI280">
        <v>1.8262</v>
      </c>
      <c r="GJ280">
        <v>0.0931695</v>
      </c>
      <c r="GK280">
        <v>0</v>
      </c>
      <c r="GL280">
        <v>25.9648</v>
      </c>
      <c r="GM280">
        <v>999.9</v>
      </c>
      <c r="GN280">
        <v>52.838</v>
      </c>
      <c r="GO280">
        <v>32.851</v>
      </c>
      <c r="GP280">
        <v>29.1644</v>
      </c>
      <c r="GQ280">
        <v>54.4958</v>
      </c>
      <c r="GR280">
        <v>49.5593</v>
      </c>
      <c r="GS280">
        <v>1</v>
      </c>
      <c r="GT280">
        <v>-0.0272967</v>
      </c>
      <c r="GU280">
        <v>0.759739</v>
      </c>
      <c r="GV280">
        <v>20.1135</v>
      </c>
      <c r="GW280">
        <v>5.19872</v>
      </c>
      <c r="GX280">
        <v>12.004</v>
      </c>
      <c r="GY280">
        <v>4.97535</v>
      </c>
      <c r="GZ280">
        <v>3.29318</v>
      </c>
      <c r="HA280">
        <v>9999</v>
      </c>
      <c r="HB280">
        <v>9999</v>
      </c>
      <c r="HC280">
        <v>9999</v>
      </c>
      <c r="HD280">
        <v>999.9</v>
      </c>
      <c r="HE280">
        <v>1.8633</v>
      </c>
      <c r="HF280">
        <v>1.86817</v>
      </c>
      <c r="HG280">
        <v>1.86798</v>
      </c>
      <c r="HH280">
        <v>1.86905</v>
      </c>
      <c r="HI280">
        <v>1.86991</v>
      </c>
      <c r="HJ280">
        <v>1.86598</v>
      </c>
      <c r="HK280">
        <v>1.86705</v>
      </c>
      <c r="HL280">
        <v>1.86836</v>
      </c>
      <c r="HM280">
        <v>5</v>
      </c>
      <c r="HN280">
        <v>0</v>
      </c>
      <c r="HO280">
        <v>0</v>
      </c>
      <c r="HP280">
        <v>0</v>
      </c>
      <c r="HQ280" t="s">
        <v>411</v>
      </c>
      <c r="HR280" t="s">
        <v>412</v>
      </c>
      <c r="HS280" t="s">
        <v>413</v>
      </c>
      <c r="HT280" t="s">
        <v>413</v>
      </c>
      <c r="HU280" t="s">
        <v>413</v>
      </c>
      <c r="HV280" t="s">
        <v>413</v>
      </c>
      <c r="HW280">
        <v>0</v>
      </c>
      <c r="HX280">
        <v>100</v>
      </c>
      <c r="HY280">
        <v>100</v>
      </c>
      <c r="HZ280">
        <v>7.039</v>
      </c>
      <c r="IA280">
        <v>0.5391</v>
      </c>
      <c r="IB280">
        <v>4.00718980108695</v>
      </c>
      <c r="IC280">
        <v>0.0057595372652325</v>
      </c>
      <c r="ID280">
        <v>9.86007892650461e-07</v>
      </c>
      <c r="IE280">
        <v>-6.54605500343952e-10</v>
      </c>
      <c r="IF280">
        <v>-0.00447537401453317</v>
      </c>
      <c r="IG280">
        <v>-0.0225030831772305</v>
      </c>
      <c r="IH280">
        <v>0.00251729176796863</v>
      </c>
      <c r="II280">
        <v>-2.92013266862578e-05</v>
      </c>
      <c r="IJ280">
        <v>-3</v>
      </c>
      <c r="IK280">
        <v>1614</v>
      </c>
      <c r="IL280">
        <v>1</v>
      </c>
      <c r="IM280">
        <v>27</v>
      </c>
      <c r="IN280">
        <v>196.5</v>
      </c>
      <c r="IO280">
        <v>196.6</v>
      </c>
      <c r="IP280">
        <v>1.14014</v>
      </c>
      <c r="IQ280">
        <v>2.6355</v>
      </c>
      <c r="IR280">
        <v>1.54785</v>
      </c>
      <c r="IS280">
        <v>2.30103</v>
      </c>
      <c r="IT280">
        <v>1.34644</v>
      </c>
      <c r="IU280">
        <v>2.46704</v>
      </c>
      <c r="IV280">
        <v>37.6745</v>
      </c>
      <c r="IW280">
        <v>24.1926</v>
      </c>
      <c r="IX280">
        <v>18</v>
      </c>
      <c r="IY280">
        <v>502.26</v>
      </c>
      <c r="IZ280">
        <v>400.755</v>
      </c>
      <c r="JA280">
        <v>24.0781</v>
      </c>
      <c r="JB280">
        <v>26.8514</v>
      </c>
      <c r="JC280">
        <v>30.0004</v>
      </c>
      <c r="JD280">
        <v>26.7604</v>
      </c>
      <c r="JE280">
        <v>26.7039</v>
      </c>
      <c r="JF280">
        <v>22.8046</v>
      </c>
      <c r="JG280">
        <v>25.2573</v>
      </c>
      <c r="JH280">
        <v>100</v>
      </c>
      <c r="JI280">
        <v>24.0897</v>
      </c>
      <c r="JJ280">
        <v>467.146</v>
      </c>
      <c r="JK280">
        <v>24.3446</v>
      </c>
      <c r="JL280">
        <v>102.242</v>
      </c>
      <c r="JM280">
        <v>102.737</v>
      </c>
    </row>
    <row r="281" spans="1:273">
      <c r="A281">
        <v>265</v>
      </c>
      <c r="B281">
        <v>1510793520</v>
      </c>
      <c r="C281">
        <v>4799.40000009537</v>
      </c>
      <c r="D281" t="s">
        <v>943</v>
      </c>
      <c r="E281" t="s">
        <v>944</v>
      </c>
      <c r="F281">
        <v>5</v>
      </c>
      <c r="G281" t="s">
        <v>898</v>
      </c>
      <c r="H281" t="s">
        <v>406</v>
      </c>
      <c r="I281">
        <v>1510793512.5</v>
      </c>
      <c r="J281">
        <f>(K281)/1000</f>
        <v>0</v>
      </c>
      <c r="K281">
        <f>IF(CZ281, AN281, AH281)</f>
        <v>0</v>
      </c>
      <c r="L281">
        <f>IF(CZ281, AI281, AG281)</f>
        <v>0</v>
      </c>
      <c r="M281">
        <f>DB281 - IF(AU281&gt;1, L281*CV281*100.0/(AW281*DP281), 0)</f>
        <v>0</v>
      </c>
      <c r="N281">
        <f>((T281-J281/2)*M281-L281)/(T281+J281/2)</f>
        <v>0</v>
      </c>
      <c r="O281">
        <f>N281*(DI281+DJ281)/1000.0</f>
        <v>0</v>
      </c>
      <c r="P281">
        <f>(DB281 - IF(AU281&gt;1, L281*CV281*100.0/(AW281*DP281), 0))*(DI281+DJ281)/1000.0</f>
        <v>0</v>
      </c>
      <c r="Q281">
        <f>2.0/((1/S281-1/R281)+SIGN(S281)*SQRT((1/S281-1/R281)*(1/S281-1/R281) + 4*CW281/((CW281+1)*(CW281+1))*(2*1/S281*1/R281-1/R281*1/R281)))</f>
        <v>0</v>
      </c>
      <c r="R281">
        <f>IF(LEFT(CX281,1)&lt;&gt;"0",IF(LEFT(CX281,1)="1",3.0,CY281),$D$5+$E$5*(DP281*DI281/($K$5*1000))+$F$5*(DP281*DI281/($K$5*1000))*MAX(MIN(CV281,$J$5),$I$5)*MAX(MIN(CV281,$J$5),$I$5)+$G$5*MAX(MIN(CV281,$J$5),$I$5)*(DP281*DI281/($K$5*1000))+$H$5*(DP281*DI281/($K$5*1000))*(DP281*DI281/($K$5*1000)))</f>
        <v>0</v>
      </c>
      <c r="S281">
        <f>J281*(1000-(1000*0.61365*exp(17.502*W281/(240.97+W281))/(DI281+DJ281)+DD281)/2)/(1000*0.61365*exp(17.502*W281/(240.97+W281))/(DI281+DJ281)-DD281)</f>
        <v>0</v>
      </c>
      <c r="T281">
        <f>1/((CW281+1)/(Q281/1.6)+1/(R281/1.37)) + CW281/((CW281+1)/(Q281/1.6) + CW281/(R281/1.37))</f>
        <v>0</v>
      </c>
      <c r="U281">
        <f>(CR281*CU281)</f>
        <v>0</v>
      </c>
      <c r="V281">
        <f>(DK281+(U281+2*0.95*5.67E-8*(((DK281+$B$7)+273)^4-(DK281+273)^4)-44100*J281)/(1.84*29.3*R281+8*0.95*5.67E-8*(DK281+273)^3))</f>
        <v>0</v>
      </c>
      <c r="W281">
        <f>($C$7*DL281+$D$7*DM281+$E$7*V281)</f>
        <v>0</v>
      </c>
      <c r="X281">
        <f>0.61365*exp(17.502*W281/(240.97+W281))</f>
        <v>0</v>
      </c>
      <c r="Y281">
        <f>(Z281/AA281*100)</f>
        <v>0</v>
      </c>
      <c r="Z281">
        <f>DD281*(DI281+DJ281)/1000</f>
        <v>0</v>
      </c>
      <c r="AA281">
        <f>0.61365*exp(17.502*DK281/(240.97+DK281))</f>
        <v>0</v>
      </c>
      <c r="AB281">
        <f>(X281-DD281*(DI281+DJ281)/1000)</f>
        <v>0</v>
      </c>
      <c r="AC281">
        <f>(-J281*44100)</f>
        <v>0</v>
      </c>
      <c r="AD281">
        <f>2*29.3*R281*0.92*(DK281-W281)</f>
        <v>0</v>
      </c>
      <c r="AE281">
        <f>2*0.95*5.67E-8*(((DK281+$B$7)+273)^4-(W281+273)^4)</f>
        <v>0</v>
      </c>
      <c r="AF281">
        <f>U281+AE281+AC281+AD281</f>
        <v>0</v>
      </c>
      <c r="AG281">
        <f>DH281*AU281*(DC281-DB281*(1000-AU281*DE281)/(1000-AU281*DD281))/(100*CV281)</f>
        <v>0</v>
      </c>
      <c r="AH281">
        <f>1000*DH281*AU281*(DD281-DE281)/(100*CV281*(1000-AU281*DD281))</f>
        <v>0</v>
      </c>
      <c r="AI281">
        <f>(AJ281 - AK281 - DI281*1E3/(8.314*(DK281+273.15)) * AM281/DH281 * AL281) * DH281/(100*CV281) * (1000 - DE281)/1000</f>
        <v>0</v>
      </c>
      <c r="AJ281">
        <v>492.56870510547</v>
      </c>
      <c r="AK281">
        <v>502.785915151515</v>
      </c>
      <c r="AL281">
        <v>-3.4145309523699</v>
      </c>
      <c r="AM281">
        <v>64.2689805173575</v>
      </c>
      <c r="AN281">
        <f>(AP281 - AO281 + DI281*1E3/(8.314*(DK281+273.15)) * AR281/DH281 * AQ281) * DH281/(100*CV281) * 1000/(1000 - AP281)</f>
        <v>0</v>
      </c>
      <c r="AO281">
        <v>24.3630384907973</v>
      </c>
      <c r="AP281">
        <v>25.3162303030303</v>
      </c>
      <c r="AQ281">
        <v>9.89975414681224e-06</v>
      </c>
      <c r="AR281">
        <v>116.423155096258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MAX(0,($B$13+$C$13*DP281)/(1+$D$13*DP281)*DI281/(DK281+273)*$E$13)</f>
        <v>0</v>
      </c>
      <c r="AX281" t="s">
        <v>407</v>
      </c>
      <c r="AY281" t="s">
        <v>407</v>
      </c>
      <c r="AZ281">
        <v>0</v>
      </c>
      <c r="BA281">
        <v>0</v>
      </c>
      <c r="BB281">
        <f>1-AZ281/BA281</f>
        <v>0</v>
      </c>
      <c r="BC281">
        <v>0</v>
      </c>
      <c r="BD281" t="s">
        <v>407</v>
      </c>
      <c r="BE281" t="s">
        <v>407</v>
      </c>
      <c r="BF281">
        <v>0</v>
      </c>
      <c r="BG281">
        <v>0</v>
      </c>
      <c r="BH281">
        <f>1-BF281/BG281</f>
        <v>0</v>
      </c>
      <c r="BI281">
        <v>0.5</v>
      </c>
      <c r="BJ281">
        <f>CS281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407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f>$B$11*DQ281+$C$11*DR281+$F$11*EC281*(1-EF281)</f>
        <v>0</v>
      </c>
      <c r="CS281">
        <f>CR281*CT281</f>
        <v>0</v>
      </c>
      <c r="CT281">
        <f>($B$11*$D$9+$C$11*$D$9+$F$11*((EP281+EH281)/MAX(EP281+EH281+EQ281, 0.1)*$I$9+EQ281/MAX(EP281+EH281+EQ281, 0.1)*$J$9))/($B$11+$C$11+$F$11)</f>
        <v>0</v>
      </c>
      <c r="CU281">
        <f>($B$11*$K$9+$C$11*$K$9+$F$11*((EP281+EH281)/MAX(EP281+EH281+EQ281, 0.1)*$P$9+EQ281/MAX(EP281+EH281+EQ281, 0.1)*$Q$9))/($B$11+$C$11+$F$11)</f>
        <v>0</v>
      </c>
      <c r="CV281">
        <v>2.7</v>
      </c>
      <c r="CW281">
        <v>0.5</v>
      </c>
      <c r="CX281" t="s">
        <v>408</v>
      </c>
      <c r="CY281">
        <v>2</v>
      </c>
      <c r="CZ281" t="b">
        <v>1</v>
      </c>
      <c r="DA281">
        <v>1510793512.5</v>
      </c>
      <c r="DB281">
        <v>513.166518518519</v>
      </c>
      <c r="DC281">
        <v>496.877777777778</v>
      </c>
      <c r="DD281">
        <v>25.3150962962963</v>
      </c>
      <c r="DE281">
        <v>24.3654111111111</v>
      </c>
      <c r="DF281">
        <v>506.077</v>
      </c>
      <c r="DG281">
        <v>24.7759851851852</v>
      </c>
      <c r="DH281">
        <v>500.090185185185</v>
      </c>
      <c r="DI281">
        <v>90.7725037037037</v>
      </c>
      <c r="DJ281">
        <v>0.0998585259259259</v>
      </c>
      <c r="DK281">
        <v>26.8306851851852</v>
      </c>
      <c r="DL281">
        <v>27.4875</v>
      </c>
      <c r="DM281">
        <v>999.9</v>
      </c>
      <c r="DN281">
        <v>0</v>
      </c>
      <c r="DO281">
        <v>0</v>
      </c>
      <c r="DP281">
        <v>10011.4074074074</v>
      </c>
      <c r="DQ281">
        <v>0</v>
      </c>
      <c r="DR281">
        <v>8.71592</v>
      </c>
      <c r="DS281">
        <v>16.2889185185185</v>
      </c>
      <c r="DT281">
        <v>526.495037037037</v>
      </c>
      <c r="DU281">
        <v>509.286851851852</v>
      </c>
      <c r="DV281">
        <v>0.94968737037037</v>
      </c>
      <c r="DW281">
        <v>496.877777777778</v>
      </c>
      <c r="DX281">
        <v>24.3654111111111</v>
      </c>
      <c r="DY281">
        <v>2.29791518518519</v>
      </c>
      <c r="DZ281">
        <v>2.21170814814815</v>
      </c>
      <c r="EA281">
        <v>19.6617925925926</v>
      </c>
      <c r="EB281">
        <v>19.0473703703704</v>
      </c>
      <c r="EC281">
        <v>1999.97111111111</v>
      </c>
      <c r="ED281">
        <v>0.980003962962963</v>
      </c>
      <c r="EE281">
        <v>0.0199963259259259</v>
      </c>
      <c r="EF281">
        <v>0</v>
      </c>
      <c r="EG281">
        <v>2.21882592592593</v>
      </c>
      <c r="EH281">
        <v>0</v>
      </c>
      <c r="EI281">
        <v>4024.12222222222</v>
      </c>
      <c r="EJ281">
        <v>17299.9259259259</v>
      </c>
      <c r="EK281">
        <v>39.2056666666667</v>
      </c>
      <c r="EL281">
        <v>39.625</v>
      </c>
      <c r="EM281">
        <v>38.937</v>
      </c>
      <c r="EN281">
        <v>38.25</v>
      </c>
      <c r="EO281">
        <v>38.5574074074074</v>
      </c>
      <c r="EP281">
        <v>1959.97555555556</v>
      </c>
      <c r="EQ281">
        <v>39.9955555555556</v>
      </c>
      <c r="ER281">
        <v>0</v>
      </c>
      <c r="ES281">
        <v>1678817123.6</v>
      </c>
      <c r="ET281">
        <v>0</v>
      </c>
      <c r="EU281">
        <v>2.238164</v>
      </c>
      <c r="EV281">
        <v>0.16002308014241</v>
      </c>
      <c r="EW281">
        <v>-49.7953846827339</v>
      </c>
      <c r="EX281">
        <v>4023.746</v>
      </c>
      <c r="EY281">
        <v>15</v>
      </c>
      <c r="EZ281">
        <v>0</v>
      </c>
      <c r="FA281" t="s">
        <v>409</v>
      </c>
      <c r="FB281">
        <v>1510781724.6</v>
      </c>
      <c r="FC281">
        <v>1510781718.6</v>
      </c>
      <c r="FD281">
        <v>0</v>
      </c>
      <c r="FE281">
        <v>0.193</v>
      </c>
      <c r="FF281">
        <v>0.167</v>
      </c>
      <c r="FG281">
        <v>6.707</v>
      </c>
      <c r="FH281">
        <v>0.869</v>
      </c>
      <c r="FI281">
        <v>420</v>
      </c>
      <c r="FJ281">
        <v>32</v>
      </c>
      <c r="FK281">
        <v>0.3</v>
      </c>
      <c r="FL281">
        <v>0.13</v>
      </c>
      <c r="FM281">
        <v>0.949319536585366</v>
      </c>
      <c r="FN281">
        <v>0.0113188432055721</v>
      </c>
      <c r="FO281">
        <v>0.00146663856750254</v>
      </c>
      <c r="FP281">
        <v>1</v>
      </c>
      <c r="FQ281">
        <v>1</v>
      </c>
      <c r="FR281">
        <v>1</v>
      </c>
      <c r="FS281" t="s">
        <v>410</v>
      </c>
      <c r="FT281">
        <v>2.97332</v>
      </c>
      <c r="FU281">
        <v>2.75387</v>
      </c>
      <c r="FV281">
        <v>0.101758</v>
      </c>
      <c r="FW281">
        <v>0.100399</v>
      </c>
      <c r="FX281">
        <v>0.107343</v>
      </c>
      <c r="FY281">
        <v>0.105698</v>
      </c>
      <c r="FZ281">
        <v>34968.5</v>
      </c>
      <c r="GA281">
        <v>38179.5</v>
      </c>
      <c r="GB281">
        <v>35279.3</v>
      </c>
      <c r="GC281">
        <v>38490.7</v>
      </c>
      <c r="GD281">
        <v>44604.5</v>
      </c>
      <c r="GE281">
        <v>49692.2</v>
      </c>
      <c r="GF281">
        <v>55095.5</v>
      </c>
      <c r="GG281">
        <v>61710.7</v>
      </c>
      <c r="GH281">
        <v>1.98612</v>
      </c>
      <c r="GI281">
        <v>1.82582</v>
      </c>
      <c r="GJ281">
        <v>0.0934489</v>
      </c>
      <c r="GK281">
        <v>0</v>
      </c>
      <c r="GL281">
        <v>25.9648</v>
      </c>
      <c r="GM281">
        <v>999.9</v>
      </c>
      <c r="GN281">
        <v>52.838</v>
      </c>
      <c r="GO281">
        <v>32.851</v>
      </c>
      <c r="GP281">
        <v>29.1645</v>
      </c>
      <c r="GQ281">
        <v>54.5958</v>
      </c>
      <c r="GR281">
        <v>49.0184</v>
      </c>
      <c r="GS281">
        <v>1</v>
      </c>
      <c r="GT281">
        <v>-0.027063</v>
      </c>
      <c r="GU281">
        <v>0.75957</v>
      </c>
      <c r="GV281">
        <v>20.1135</v>
      </c>
      <c r="GW281">
        <v>5.19917</v>
      </c>
      <c r="GX281">
        <v>12.004</v>
      </c>
      <c r="GY281">
        <v>4.97535</v>
      </c>
      <c r="GZ281">
        <v>3.29315</v>
      </c>
      <c r="HA281">
        <v>9999</v>
      </c>
      <c r="HB281">
        <v>9999</v>
      </c>
      <c r="HC281">
        <v>9999</v>
      </c>
      <c r="HD281">
        <v>999.9</v>
      </c>
      <c r="HE281">
        <v>1.86329</v>
      </c>
      <c r="HF281">
        <v>1.86814</v>
      </c>
      <c r="HG281">
        <v>1.86798</v>
      </c>
      <c r="HH281">
        <v>1.86905</v>
      </c>
      <c r="HI281">
        <v>1.86992</v>
      </c>
      <c r="HJ281">
        <v>1.866</v>
      </c>
      <c r="HK281">
        <v>1.86702</v>
      </c>
      <c r="HL281">
        <v>1.86835</v>
      </c>
      <c r="HM281">
        <v>5</v>
      </c>
      <c r="HN281">
        <v>0</v>
      </c>
      <c r="HO281">
        <v>0</v>
      </c>
      <c r="HP281">
        <v>0</v>
      </c>
      <c r="HQ281" t="s">
        <v>411</v>
      </c>
      <c r="HR281" t="s">
        <v>412</v>
      </c>
      <c r="HS281" t="s">
        <v>413</v>
      </c>
      <c r="HT281" t="s">
        <v>413</v>
      </c>
      <c r="HU281" t="s">
        <v>413</v>
      </c>
      <c r="HV281" t="s">
        <v>413</v>
      </c>
      <c r="HW281">
        <v>0</v>
      </c>
      <c r="HX281">
        <v>100</v>
      </c>
      <c r="HY281">
        <v>100</v>
      </c>
      <c r="HZ281">
        <v>6.935</v>
      </c>
      <c r="IA281">
        <v>0.5392</v>
      </c>
      <c r="IB281">
        <v>4.00718980108695</v>
      </c>
      <c r="IC281">
        <v>0.0057595372652325</v>
      </c>
      <c r="ID281">
        <v>9.86007892650461e-07</v>
      </c>
      <c r="IE281">
        <v>-6.54605500343952e-10</v>
      </c>
      <c r="IF281">
        <v>-0.00447537401453317</v>
      </c>
      <c r="IG281">
        <v>-0.0225030831772305</v>
      </c>
      <c r="IH281">
        <v>0.00251729176796863</v>
      </c>
      <c r="II281">
        <v>-2.92013266862578e-05</v>
      </c>
      <c r="IJ281">
        <v>-3</v>
      </c>
      <c r="IK281">
        <v>1614</v>
      </c>
      <c r="IL281">
        <v>1</v>
      </c>
      <c r="IM281">
        <v>27</v>
      </c>
      <c r="IN281">
        <v>196.6</v>
      </c>
      <c r="IO281">
        <v>196.7</v>
      </c>
      <c r="IP281">
        <v>1.11084</v>
      </c>
      <c r="IQ281">
        <v>2.63306</v>
      </c>
      <c r="IR281">
        <v>1.54785</v>
      </c>
      <c r="IS281">
        <v>2.30103</v>
      </c>
      <c r="IT281">
        <v>1.34644</v>
      </c>
      <c r="IU281">
        <v>2.4585</v>
      </c>
      <c r="IV281">
        <v>37.6745</v>
      </c>
      <c r="IW281">
        <v>24.1926</v>
      </c>
      <c r="IX281">
        <v>18</v>
      </c>
      <c r="IY281">
        <v>502.332</v>
      </c>
      <c r="IZ281">
        <v>400.574</v>
      </c>
      <c r="JA281">
        <v>24.0904</v>
      </c>
      <c r="JB281">
        <v>26.8569</v>
      </c>
      <c r="JC281">
        <v>30.0003</v>
      </c>
      <c r="JD281">
        <v>26.7647</v>
      </c>
      <c r="JE281">
        <v>26.7077</v>
      </c>
      <c r="JF281">
        <v>22.1347</v>
      </c>
      <c r="JG281">
        <v>25.2573</v>
      </c>
      <c r="JH281">
        <v>100</v>
      </c>
      <c r="JI281">
        <v>24.0953</v>
      </c>
      <c r="JJ281">
        <v>447.083</v>
      </c>
      <c r="JK281">
        <v>24.3446</v>
      </c>
      <c r="JL281">
        <v>102.241</v>
      </c>
      <c r="JM281">
        <v>102.736</v>
      </c>
    </row>
    <row r="282" spans="1:273">
      <c r="A282">
        <v>266</v>
      </c>
      <c r="B282">
        <v>1510793525</v>
      </c>
      <c r="C282">
        <v>4804.40000009537</v>
      </c>
      <c r="D282" t="s">
        <v>945</v>
      </c>
      <c r="E282" t="s">
        <v>946</v>
      </c>
      <c r="F282">
        <v>5</v>
      </c>
      <c r="G282" t="s">
        <v>898</v>
      </c>
      <c r="H282" t="s">
        <v>406</v>
      </c>
      <c r="I282">
        <v>1510793517.21429</v>
      </c>
      <c r="J282">
        <f>(K282)/1000</f>
        <v>0</v>
      </c>
      <c r="K282">
        <f>IF(CZ282, AN282, AH282)</f>
        <v>0</v>
      </c>
      <c r="L282">
        <f>IF(CZ282, AI282, AG282)</f>
        <v>0</v>
      </c>
      <c r="M282">
        <f>DB282 - IF(AU282&gt;1, L282*CV282*100.0/(AW282*DP282), 0)</f>
        <v>0</v>
      </c>
      <c r="N282">
        <f>((T282-J282/2)*M282-L282)/(T282+J282/2)</f>
        <v>0</v>
      </c>
      <c r="O282">
        <f>N282*(DI282+DJ282)/1000.0</f>
        <v>0</v>
      </c>
      <c r="P282">
        <f>(DB282 - IF(AU282&gt;1, L282*CV282*100.0/(AW282*DP282), 0))*(DI282+DJ282)/1000.0</f>
        <v>0</v>
      </c>
      <c r="Q282">
        <f>2.0/((1/S282-1/R282)+SIGN(S282)*SQRT((1/S282-1/R282)*(1/S282-1/R282) + 4*CW282/((CW282+1)*(CW282+1))*(2*1/S282*1/R282-1/R282*1/R282)))</f>
        <v>0</v>
      </c>
      <c r="R282">
        <f>IF(LEFT(CX282,1)&lt;&gt;"0",IF(LEFT(CX282,1)="1",3.0,CY282),$D$5+$E$5*(DP282*DI282/($K$5*1000))+$F$5*(DP282*DI282/($K$5*1000))*MAX(MIN(CV282,$J$5),$I$5)*MAX(MIN(CV282,$J$5),$I$5)+$G$5*MAX(MIN(CV282,$J$5),$I$5)*(DP282*DI282/($K$5*1000))+$H$5*(DP282*DI282/($K$5*1000))*(DP282*DI282/($K$5*1000)))</f>
        <v>0</v>
      </c>
      <c r="S282">
        <f>J282*(1000-(1000*0.61365*exp(17.502*W282/(240.97+W282))/(DI282+DJ282)+DD282)/2)/(1000*0.61365*exp(17.502*W282/(240.97+W282))/(DI282+DJ282)-DD282)</f>
        <v>0</v>
      </c>
      <c r="T282">
        <f>1/((CW282+1)/(Q282/1.6)+1/(R282/1.37)) + CW282/((CW282+1)/(Q282/1.6) + CW282/(R282/1.37))</f>
        <v>0</v>
      </c>
      <c r="U282">
        <f>(CR282*CU282)</f>
        <v>0</v>
      </c>
      <c r="V282">
        <f>(DK282+(U282+2*0.95*5.67E-8*(((DK282+$B$7)+273)^4-(DK282+273)^4)-44100*J282)/(1.84*29.3*R282+8*0.95*5.67E-8*(DK282+273)^3))</f>
        <v>0</v>
      </c>
      <c r="W282">
        <f>($C$7*DL282+$D$7*DM282+$E$7*V282)</f>
        <v>0</v>
      </c>
      <c r="X282">
        <f>0.61365*exp(17.502*W282/(240.97+W282))</f>
        <v>0</v>
      </c>
      <c r="Y282">
        <f>(Z282/AA282*100)</f>
        <v>0</v>
      </c>
      <c r="Z282">
        <f>DD282*(DI282+DJ282)/1000</f>
        <v>0</v>
      </c>
      <c r="AA282">
        <f>0.61365*exp(17.502*DK282/(240.97+DK282))</f>
        <v>0</v>
      </c>
      <c r="AB282">
        <f>(X282-DD282*(DI282+DJ282)/1000)</f>
        <v>0</v>
      </c>
      <c r="AC282">
        <f>(-J282*44100)</f>
        <v>0</v>
      </c>
      <c r="AD282">
        <f>2*29.3*R282*0.92*(DK282-W282)</f>
        <v>0</v>
      </c>
      <c r="AE282">
        <f>2*0.95*5.67E-8*(((DK282+$B$7)+273)^4-(W282+273)^4)</f>
        <v>0</v>
      </c>
      <c r="AF282">
        <f>U282+AE282+AC282+AD282</f>
        <v>0</v>
      </c>
      <c r="AG282">
        <f>DH282*AU282*(DC282-DB282*(1000-AU282*DE282)/(1000-AU282*DD282))/(100*CV282)</f>
        <v>0</v>
      </c>
      <c r="AH282">
        <f>1000*DH282*AU282*(DD282-DE282)/(100*CV282*(1000-AU282*DD282))</f>
        <v>0</v>
      </c>
      <c r="AI282">
        <f>(AJ282 - AK282 - DI282*1E3/(8.314*(DK282+273.15)) * AM282/DH282 * AL282) * DH282/(100*CV282) * (1000 - DE282)/1000</f>
        <v>0</v>
      </c>
      <c r="AJ282">
        <v>476.131168264521</v>
      </c>
      <c r="AK282">
        <v>486.000296969697</v>
      </c>
      <c r="AL282">
        <v>-3.3497703514838</v>
      </c>
      <c r="AM282">
        <v>64.2689805173575</v>
      </c>
      <c r="AN282">
        <f>(AP282 - AO282 + DI282*1E3/(8.314*(DK282+273.15)) * AR282/DH282 * AQ282) * DH282/(100*CV282) * 1000/(1000 - AP282)</f>
        <v>0</v>
      </c>
      <c r="AO282">
        <v>24.3602077567421</v>
      </c>
      <c r="AP282">
        <v>25.3160812121212</v>
      </c>
      <c r="AQ282">
        <v>-8.20996839532566e-07</v>
      </c>
      <c r="AR282">
        <v>116.423155096258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MAX(0,($B$13+$C$13*DP282)/(1+$D$13*DP282)*DI282/(DK282+273)*$E$13)</f>
        <v>0</v>
      </c>
      <c r="AX282" t="s">
        <v>407</v>
      </c>
      <c r="AY282" t="s">
        <v>407</v>
      </c>
      <c r="AZ282">
        <v>0</v>
      </c>
      <c r="BA282">
        <v>0</v>
      </c>
      <c r="BB282">
        <f>1-AZ282/BA282</f>
        <v>0</v>
      </c>
      <c r="BC282">
        <v>0</v>
      </c>
      <c r="BD282" t="s">
        <v>407</v>
      </c>
      <c r="BE282" t="s">
        <v>407</v>
      </c>
      <c r="BF282">
        <v>0</v>
      </c>
      <c r="BG282">
        <v>0</v>
      </c>
      <c r="BH282">
        <f>1-BF282/BG282</f>
        <v>0</v>
      </c>
      <c r="BI282">
        <v>0.5</v>
      </c>
      <c r="BJ282">
        <f>CS282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407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f>$B$11*DQ282+$C$11*DR282+$F$11*EC282*(1-EF282)</f>
        <v>0</v>
      </c>
      <c r="CS282">
        <f>CR282*CT282</f>
        <v>0</v>
      </c>
      <c r="CT282">
        <f>($B$11*$D$9+$C$11*$D$9+$F$11*((EP282+EH282)/MAX(EP282+EH282+EQ282, 0.1)*$I$9+EQ282/MAX(EP282+EH282+EQ282, 0.1)*$J$9))/($B$11+$C$11+$F$11)</f>
        <v>0</v>
      </c>
      <c r="CU282">
        <f>($B$11*$K$9+$C$11*$K$9+$F$11*((EP282+EH282)/MAX(EP282+EH282+EQ282, 0.1)*$P$9+EQ282/MAX(EP282+EH282+EQ282, 0.1)*$Q$9))/($B$11+$C$11+$F$11)</f>
        <v>0</v>
      </c>
      <c r="CV282">
        <v>2.7</v>
      </c>
      <c r="CW282">
        <v>0.5</v>
      </c>
      <c r="CX282" t="s">
        <v>408</v>
      </c>
      <c r="CY282">
        <v>2</v>
      </c>
      <c r="CZ282" t="b">
        <v>1</v>
      </c>
      <c r="DA282">
        <v>1510793517.21429</v>
      </c>
      <c r="DB282">
        <v>497.660285714286</v>
      </c>
      <c r="DC282">
        <v>481.257821428571</v>
      </c>
      <c r="DD282">
        <v>25.3155285714286</v>
      </c>
      <c r="DE282">
        <v>24.3636142857143</v>
      </c>
      <c r="DF282">
        <v>490.667107142857</v>
      </c>
      <c r="DG282">
        <v>24.7763928571429</v>
      </c>
      <c r="DH282">
        <v>500.094714285714</v>
      </c>
      <c r="DI282">
        <v>90.7723928571429</v>
      </c>
      <c r="DJ282">
        <v>0.100018839285714</v>
      </c>
      <c r="DK282">
        <v>26.83135</v>
      </c>
      <c r="DL282">
        <v>27.4918642857143</v>
      </c>
      <c r="DM282">
        <v>999.9</v>
      </c>
      <c r="DN282">
        <v>0</v>
      </c>
      <c r="DO282">
        <v>0</v>
      </c>
      <c r="DP282">
        <v>10000.0175</v>
      </c>
      <c r="DQ282">
        <v>0</v>
      </c>
      <c r="DR282">
        <v>8.71592</v>
      </c>
      <c r="DS282">
        <v>16.4026285714286</v>
      </c>
      <c r="DT282">
        <v>510.58625</v>
      </c>
      <c r="DU282">
        <v>493.275857142857</v>
      </c>
      <c r="DV282">
        <v>0.951903571428571</v>
      </c>
      <c r="DW282">
        <v>481.257821428571</v>
      </c>
      <c r="DX282">
        <v>24.3636142857143</v>
      </c>
      <c r="DY282">
        <v>2.29795178571429</v>
      </c>
      <c r="DZ282">
        <v>2.21154392857143</v>
      </c>
      <c r="EA282">
        <v>19.6620428571429</v>
      </c>
      <c r="EB282">
        <v>19.0461785714286</v>
      </c>
      <c r="EC282">
        <v>1999.9625</v>
      </c>
      <c r="ED282">
        <v>0.9800045</v>
      </c>
      <c r="EE282">
        <v>0.0199958285714286</v>
      </c>
      <c r="EF282">
        <v>0</v>
      </c>
      <c r="EG282">
        <v>2.24356428571429</v>
      </c>
      <c r="EH282">
        <v>0</v>
      </c>
      <c r="EI282">
        <v>4020.26392857143</v>
      </c>
      <c r="EJ282">
        <v>17299.8535714286</v>
      </c>
      <c r="EK282">
        <v>39.19375</v>
      </c>
      <c r="EL282">
        <v>39.625</v>
      </c>
      <c r="EM282">
        <v>38.937</v>
      </c>
      <c r="EN282">
        <v>38.25</v>
      </c>
      <c r="EO282">
        <v>38.5420714285714</v>
      </c>
      <c r="EP282">
        <v>1959.96821428571</v>
      </c>
      <c r="EQ282">
        <v>39.9942857142857</v>
      </c>
      <c r="ER282">
        <v>0</v>
      </c>
      <c r="ES282">
        <v>1678817128.4</v>
      </c>
      <c r="ET282">
        <v>0</v>
      </c>
      <c r="EU282">
        <v>2.243064</v>
      </c>
      <c r="EV282">
        <v>-0.278338454935667</v>
      </c>
      <c r="EW282">
        <v>-45.5261537610235</v>
      </c>
      <c r="EX282">
        <v>4019.8812</v>
      </c>
      <c r="EY282">
        <v>15</v>
      </c>
      <c r="EZ282">
        <v>0</v>
      </c>
      <c r="FA282" t="s">
        <v>409</v>
      </c>
      <c r="FB282">
        <v>1510781724.6</v>
      </c>
      <c r="FC282">
        <v>1510781718.6</v>
      </c>
      <c r="FD282">
        <v>0</v>
      </c>
      <c r="FE282">
        <v>0.193</v>
      </c>
      <c r="FF282">
        <v>0.167</v>
      </c>
      <c r="FG282">
        <v>6.707</v>
      </c>
      <c r="FH282">
        <v>0.869</v>
      </c>
      <c r="FI282">
        <v>420</v>
      </c>
      <c r="FJ282">
        <v>32</v>
      </c>
      <c r="FK282">
        <v>0.3</v>
      </c>
      <c r="FL282">
        <v>0.13</v>
      </c>
      <c r="FM282">
        <v>0.950596268292683</v>
      </c>
      <c r="FN282">
        <v>0.0231851707317057</v>
      </c>
      <c r="FO282">
        <v>0.00255349993217717</v>
      </c>
      <c r="FP282">
        <v>1</v>
      </c>
      <c r="FQ282">
        <v>1</v>
      </c>
      <c r="FR282">
        <v>1</v>
      </c>
      <c r="FS282" t="s">
        <v>410</v>
      </c>
      <c r="FT282">
        <v>2.97324</v>
      </c>
      <c r="FU282">
        <v>2.75375</v>
      </c>
      <c r="FV282">
        <v>0.099191</v>
      </c>
      <c r="FW282">
        <v>0.0977164</v>
      </c>
      <c r="FX282">
        <v>0.10734</v>
      </c>
      <c r="FY282">
        <v>0.105688</v>
      </c>
      <c r="FZ282">
        <v>35068.1</v>
      </c>
      <c r="GA282">
        <v>38293.2</v>
      </c>
      <c r="GB282">
        <v>35279</v>
      </c>
      <c r="GC282">
        <v>38490.6</v>
      </c>
      <c r="GD282">
        <v>44604.6</v>
      </c>
      <c r="GE282">
        <v>49692.5</v>
      </c>
      <c r="GF282">
        <v>55095.4</v>
      </c>
      <c r="GG282">
        <v>61710.4</v>
      </c>
      <c r="GH282">
        <v>1.98617</v>
      </c>
      <c r="GI282">
        <v>1.8257</v>
      </c>
      <c r="GJ282">
        <v>0.0933558</v>
      </c>
      <c r="GK282">
        <v>0</v>
      </c>
      <c r="GL282">
        <v>25.9666</v>
      </c>
      <c r="GM282">
        <v>999.9</v>
      </c>
      <c r="GN282">
        <v>52.863</v>
      </c>
      <c r="GO282">
        <v>32.831</v>
      </c>
      <c r="GP282">
        <v>29.1446</v>
      </c>
      <c r="GQ282">
        <v>54.6058</v>
      </c>
      <c r="GR282">
        <v>49.379</v>
      </c>
      <c r="GS282">
        <v>1</v>
      </c>
      <c r="GT282">
        <v>-0.0264583</v>
      </c>
      <c r="GU282">
        <v>0.770689</v>
      </c>
      <c r="GV282">
        <v>20.1135</v>
      </c>
      <c r="GW282">
        <v>5.19887</v>
      </c>
      <c r="GX282">
        <v>12.0041</v>
      </c>
      <c r="GY282">
        <v>4.9754</v>
      </c>
      <c r="GZ282">
        <v>3.29315</v>
      </c>
      <c r="HA282">
        <v>9999</v>
      </c>
      <c r="HB282">
        <v>9999</v>
      </c>
      <c r="HC282">
        <v>9999</v>
      </c>
      <c r="HD282">
        <v>999.9</v>
      </c>
      <c r="HE282">
        <v>1.86329</v>
      </c>
      <c r="HF282">
        <v>1.86816</v>
      </c>
      <c r="HG282">
        <v>1.86798</v>
      </c>
      <c r="HH282">
        <v>1.86906</v>
      </c>
      <c r="HI282">
        <v>1.86993</v>
      </c>
      <c r="HJ282">
        <v>1.86599</v>
      </c>
      <c r="HK282">
        <v>1.86703</v>
      </c>
      <c r="HL282">
        <v>1.86836</v>
      </c>
      <c r="HM282">
        <v>5</v>
      </c>
      <c r="HN282">
        <v>0</v>
      </c>
      <c r="HO282">
        <v>0</v>
      </c>
      <c r="HP282">
        <v>0</v>
      </c>
      <c r="HQ282" t="s">
        <v>411</v>
      </c>
      <c r="HR282" t="s">
        <v>412</v>
      </c>
      <c r="HS282" t="s">
        <v>413</v>
      </c>
      <c r="HT282" t="s">
        <v>413</v>
      </c>
      <c r="HU282" t="s">
        <v>413</v>
      </c>
      <c r="HV282" t="s">
        <v>413</v>
      </c>
      <c r="HW282">
        <v>0</v>
      </c>
      <c r="HX282">
        <v>100</v>
      </c>
      <c r="HY282">
        <v>100</v>
      </c>
      <c r="HZ282">
        <v>6.834</v>
      </c>
      <c r="IA282">
        <v>0.5392</v>
      </c>
      <c r="IB282">
        <v>4.00718980108695</v>
      </c>
      <c r="IC282">
        <v>0.0057595372652325</v>
      </c>
      <c r="ID282">
        <v>9.86007892650461e-07</v>
      </c>
      <c r="IE282">
        <v>-6.54605500343952e-10</v>
      </c>
      <c r="IF282">
        <v>-0.00447537401453317</v>
      </c>
      <c r="IG282">
        <v>-0.0225030831772305</v>
      </c>
      <c r="IH282">
        <v>0.00251729176796863</v>
      </c>
      <c r="II282">
        <v>-2.92013266862578e-05</v>
      </c>
      <c r="IJ282">
        <v>-3</v>
      </c>
      <c r="IK282">
        <v>1614</v>
      </c>
      <c r="IL282">
        <v>1</v>
      </c>
      <c r="IM282">
        <v>27</v>
      </c>
      <c r="IN282">
        <v>196.7</v>
      </c>
      <c r="IO282">
        <v>196.8</v>
      </c>
      <c r="IP282">
        <v>1.07544</v>
      </c>
      <c r="IQ282">
        <v>2.63306</v>
      </c>
      <c r="IR282">
        <v>1.54785</v>
      </c>
      <c r="IS282">
        <v>2.30103</v>
      </c>
      <c r="IT282">
        <v>1.34644</v>
      </c>
      <c r="IU282">
        <v>2.45483</v>
      </c>
      <c r="IV282">
        <v>37.6745</v>
      </c>
      <c r="IW282">
        <v>24.2013</v>
      </c>
      <c r="IX282">
        <v>18</v>
      </c>
      <c r="IY282">
        <v>502.413</v>
      </c>
      <c r="IZ282">
        <v>400.543</v>
      </c>
      <c r="JA282">
        <v>24.0983</v>
      </c>
      <c r="JB282">
        <v>26.8617</v>
      </c>
      <c r="JC282">
        <v>30.0006</v>
      </c>
      <c r="JD282">
        <v>26.77</v>
      </c>
      <c r="JE282">
        <v>26.713</v>
      </c>
      <c r="JF282">
        <v>21.5092</v>
      </c>
      <c r="JG282">
        <v>25.2573</v>
      </c>
      <c r="JH282">
        <v>100</v>
      </c>
      <c r="JI282">
        <v>24.0994</v>
      </c>
      <c r="JJ282">
        <v>433.647</v>
      </c>
      <c r="JK282">
        <v>24.3446</v>
      </c>
      <c r="JL282">
        <v>102.241</v>
      </c>
      <c r="JM282">
        <v>102.735</v>
      </c>
    </row>
    <row r="283" spans="1:273">
      <c r="A283">
        <v>267</v>
      </c>
      <c r="B283">
        <v>1510793530</v>
      </c>
      <c r="C283">
        <v>4809.40000009537</v>
      </c>
      <c r="D283" t="s">
        <v>947</v>
      </c>
      <c r="E283" t="s">
        <v>948</v>
      </c>
      <c r="F283">
        <v>5</v>
      </c>
      <c r="G283" t="s">
        <v>898</v>
      </c>
      <c r="H283" t="s">
        <v>406</v>
      </c>
      <c r="I283">
        <v>1510793522.5</v>
      </c>
      <c r="J283">
        <f>(K283)/1000</f>
        <v>0</v>
      </c>
      <c r="K283">
        <f>IF(CZ283, AN283, AH283)</f>
        <v>0</v>
      </c>
      <c r="L283">
        <f>IF(CZ283, AI283, AG283)</f>
        <v>0</v>
      </c>
      <c r="M283">
        <f>DB283 - IF(AU283&gt;1, L283*CV283*100.0/(AW283*DP283), 0)</f>
        <v>0</v>
      </c>
      <c r="N283">
        <f>((T283-J283/2)*M283-L283)/(T283+J283/2)</f>
        <v>0</v>
      </c>
      <c r="O283">
        <f>N283*(DI283+DJ283)/1000.0</f>
        <v>0</v>
      </c>
      <c r="P283">
        <f>(DB283 - IF(AU283&gt;1, L283*CV283*100.0/(AW283*DP283), 0))*(DI283+DJ283)/1000.0</f>
        <v>0</v>
      </c>
      <c r="Q283">
        <f>2.0/((1/S283-1/R283)+SIGN(S283)*SQRT((1/S283-1/R283)*(1/S283-1/R283) + 4*CW283/((CW283+1)*(CW283+1))*(2*1/S283*1/R283-1/R283*1/R283)))</f>
        <v>0</v>
      </c>
      <c r="R283">
        <f>IF(LEFT(CX283,1)&lt;&gt;"0",IF(LEFT(CX283,1)="1",3.0,CY283),$D$5+$E$5*(DP283*DI283/($K$5*1000))+$F$5*(DP283*DI283/($K$5*1000))*MAX(MIN(CV283,$J$5),$I$5)*MAX(MIN(CV283,$J$5),$I$5)+$G$5*MAX(MIN(CV283,$J$5),$I$5)*(DP283*DI283/($K$5*1000))+$H$5*(DP283*DI283/($K$5*1000))*(DP283*DI283/($K$5*1000)))</f>
        <v>0</v>
      </c>
      <c r="S283">
        <f>J283*(1000-(1000*0.61365*exp(17.502*W283/(240.97+W283))/(DI283+DJ283)+DD283)/2)/(1000*0.61365*exp(17.502*W283/(240.97+W283))/(DI283+DJ283)-DD283)</f>
        <v>0</v>
      </c>
      <c r="T283">
        <f>1/((CW283+1)/(Q283/1.6)+1/(R283/1.37)) + CW283/((CW283+1)/(Q283/1.6) + CW283/(R283/1.37))</f>
        <v>0</v>
      </c>
      <c r="U283">
        <f>(CR283*CU283)</f>
        <v>0</v>
      </c>
      <c r="V283">
        <f>(DK283+(U283+2*0.95*5.67E-8*(((DK283+$B$7)+273)^4-(DK283+273)^4)-44100*J283)/(1.84*29.3*R283+8*0.95*5.67E-8*(DK283+273)^3))</f>
        <v>0</v>
      </c>
      <c r="W283">
        <f>($C$7*DL283+$D$7*DM283+$E$7*V283)</f>
        <v>0</v>
      </c>
      <c r="X283">
        <f>0.61365*exp(17.502*W283/(240.97+W283))</f>
        <v>0</v>
      </c>
      <c r="Y283">
        <f>(Z283/AA283*100)</f>
        <v>0</v>
      </c>
      <c r="Z283">
        <f>DD283*(DI283+DJ283)/1000</f>
        <v>0</v>
      </c>
      <c r="AA283">
        <f>0.61365*exp(17.502*DK283/(240.97+DK283))</f>
        <v>0</v>
      </c>
      <c r="AB283">
        <f>(X283-DD283*(DI283+DJ283)/1000)</f>
        <v>0</v>
      </c>
      <c r="AC283">
        <f>(-J283*44100)</f>
        <v>0</v>
      </c>
      <c r="AD283">
        <f>2*29.3*R283*0.92*(DK283-W283)</f>
        <v>0</v>
      </c>
      <c r="AE283">
        <f>2*0.95*5.67E-8*(((DK283+$B$7)+273)^4-(W283+273)^4)</f>
        <v>0</v>
      </c>
      <c r="AF283">
        <f>U283+AE283+AC283+AD283</f>
        <v>0</v>
      </c>
      <c r="AG283">
        <f>DH283*AU283*(DC283-DB283*(1000-AU283*DE283)/(1000-AU283*DD283))/(100*CV283)</f>
        <v>0</v>
      </c>
      <c r="AH283">
        <f>1000*DH283*AU283*(DD283-DE283)/(100*CV283*(1000-AU283*DD283))</f>
        <v>0</v>
      </c>
      <c r="AI283">
        <f>(AJ283 - AK283 - DI283*1E3/(8.314*(DK283+273.15)) * AM283/DH283 * AL283) * DH283/(100*CV283) * (1000 - DE283)/1000</f>
        <v>0</v>
      </c>
      <c r="AJ283">
        <v>458.467477260028</v>
      </c>
      <c r="AK283">
        <v>468.953290909091</v>
      </c>
      <c r="AL283">
        <v>-3.4123684240073</v>
      </c>
      <c r="AM283">
        <v>64.2689805173575</v>
      </c>
      <c r="AN283">
        <f>(AP283 - AO283 + DI283*1E3/(8.314*(DK283+273.15)) * AR283/DH283 * AQ283) * DH283/(100*CV283) * 1000/(1000 - AP283)</f>
        <v>0</v>
      </c>
      <c r="AO283">
        <v>24.3587839016766</v>
      </c>
      <c r="AP283">
        <v>25.3178745454546</v>
      </c>
      <c r="AQ283">
        <v>-3.2469475762931e-06</v>
      </c>
      <c r="AR283">
        <v>116.423155096258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MAX(0,($B$13+$C$13*DP283)/(1+$D$13*DP283)*DI283/(DK283+273)*$E$13)</f>
        <v>0</v>
      </c>
      <c r="AX283" t="s">
        <v>407</v>
      </c>
      <c r="AY283" t="s">
        <v>407</v>
      </c>
      <c r="AZ283">
        <v>0</v>
      </c>
      <c r="BA283">
        <v>0</v>
      </c>
      <c r="BB283">
        <f>1-AZ283/BA283</f>
        <v>0</v>
      </c>
      <c r="BC283">
        <v>0</v>
      </c>
      <c r="BD283" t="s">
        <v>407</v>
      </c>
      <c r="BE283" t="s">
        <v>407</v>
      </c>
      <c r="BF283">
        <v>0</v>
      </c>
      <c r="BG283">
        <v>0</v>
      </c>
      <c r="BH283">
        <f>1-BF283/BG283</f>
        <v>0</v>
      </c>
      <c r="BI283">
        <v>0.5</v>
      </c>
      <c r="BJ283">
        <f>CS283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407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f>$B$11*DQ283+$C$11*DR283+$F$11*EC283*(1-EF283)</f>
        <v>0</v>
      </c>
      <c r="CS283">
        <f>CR283*CT283</f>
        <v>0</v>
      </c>
      <c r="CT283">
        <f>($B$11*$D$9+$C$11*$D$9+$F$11*((EP283+EH283)/MAX(EP283+EH283+EQ283, 0.1)*$I$9+EQ283/MAX(EP283+EH283+EQ283, 0.1)*$J$9))/($B$11+$C$11+$F$11)</f>
        <v>0</v>
      </c>
      <c r="CU283">
        <f>($B$11*$K$9+$C$11*$K$9+$F$11*((EP283+EH283)/MAX(EP283+EH283+EQ283, 0.1)*$P$9+EQ283/MAX(EP283+EH283+EQ283, 0.1)*$Q$9))/($B$11+$C$11+$F$11)</f>
        <v>0</v>
      </c>
      <c r="CV283">
        <v>2.7</v>
      </c>
      <c r="CW283">
        <v>0.5</v>
      </c>
      <c r="CX283" t="s">
        <v>408</v>
      </c>
      <c r="CY283">
        <v>2</v>
      </c>
      <c r="CZ283" t="b">
        <v>1</v>
      </c>
      <c r="DA283">
        <v>1510793522.5</v>
      </c>
      <c r="DB283">
        <v>480.223740740741</v>
      </c>
      <c r="DC283">
        <v>463.473777777778</v>
      </c>
      <c r="DD283">
        <v>25.3165592592593</v>
      </c>
      <c r="DE283">
        <v>24.3614518518519</v>
      </c>
      <c r="DF283">
        <v>473.338888888889</v>
      </c>
      <c r="DG283">
        <v>24.7773740740741</v>
      </c>
      <c r="DH283">
        <v>500.101296296296</v>
      </c>
      <c r="DI283">
        <v>90.7720481481481</v>
      </c>
      <c r="DJ283">
        <v>0.100200540740741</v>
      </c>
      <c r="DK283">
        <v>26.8337407407407</v>
      </c>
      <c r="DL283">
        <v>27.4913518518518</v>
      </c>
      <c r="DM283">
        <v>999.9</v>
      </c>
      <c r="DN283">
        <v>0</v>
      </c>
      <c r="DO283">
        <v>0</v>
      </c>
      <c r="DP283">
        <v>9969.53037037037</v>
      </c>
      <c r="DQ283">
        <v>0</v>
      </c>
      <c r="DR283">
        <v>8.71592</v>
      </c>
      <c r="DS283">
        <v>16.7501222222222</v>
      </c>
      <c r="DT283">
        <v>492.697333333333</v>
      </c>
      <c r="DU283">
        <v>475.04662962963</v>
      </c>
      <c r="DV283">
        <v>0.955093444444444</v>
      </c>
      <c r="DW283">
        <v>463.473777777778</v>
      </c>
      <c r="DX283">
        <v>24.3614518518519</v>
      </c>
      <c r="DY283">
        <v>2.2980362962963</v>
      </c>
      <c r="DZ283">
        <v>2.21134037037037</v>
      </c>
      <c r="EA283">
        <v>19.6626444444444</v>
      </c>
      <c r="EB283">
        <v>19.0447074074074</v>
      </c>
      <c r="EC283">
        <v>1999.95555555556</v>
      </c>
      <c r="ED283">
        <v>0.980005444444444</v>
      </c>
      <c r="EE283">
        <v>0.0199949037037037</v>
      </c>
      <c r="EF283">
        <v>0</v>
      </c>
      <c r="EG283">
        <v>2.20250740740741</v>
      </c>
      <c r="EH283">
        <v>0</v>
      </c>
      <c r="EI283">
        <v>4016.56111111111</v>
      </c>
      <c r="EJ283">
        <v>17299.7962962963</v>
      </c>
      <c r="EK283">
        <v>39.187</v>
      </c>
      <c r="EL283">
        <v>39.625</v>
      </c>
      <c r="EM283">
        <v>38.9324074074074</v>
      </c>
      <c r="EN283">
        <v>38.25</v>
      </c>
      <c r="EO283">
        <v>38.5206666666667</v>
      </c>
      <c r="EP283">
        <v>1959.96333333333</v>
      </c>
      <c r="EQ283">
        <v>39.9922222222222</v>
      </c>
      <c r="ER283">
        <v>0</v>
      </c>
      <c r="ES283">
        <v>1678817133.2</v>
      </c>
      <c r="ET283">
        <v>0</v>
      </c>
      <c r="EU283">
        <v>2.218572</v>
      </c>
      <c r="EV283">
        <v>0.0265461626419672</v>
      </c>
      <c r="EW283">
        <v>-39.0600000078818</v>
      </c>
      <c r="EX283">
        <v>4016.5124</v>
      </c>
      <c r="EY283">
        <v>15</v>
      </c>
      <c r="EZ283">
        <v>0</v>
      </c>
      <c r="FA283" t="s">
        <v>409</v>
      </c>
      <c r="FB283">
        <v>1510781724.6</v>
      </c>
      <c r="FC283">
        <v>1510781718.6</v>
      </c>
      <c r="FD283">
        <v>0</v>
      </c>
      <c r="FE283">
        <v>0.193</v>
      </c>
      <c r="FF283">
        <v>0.167</v>
      </c>
      <c r="FG283">
        <v>6.707</v>
      </c>
      <c r="FH283">
        <v>0.869</v>
      </c>
      <c r="FI283">
        <v>420</v>
      </c>
      <c r="FJ283">
        <v>32</v>
      </c>
      <c r="FK283">
        <v>0.3</v>
      </c>
      <c r="FL283">
        <v>0.13</v>
      </c>
      <c r="FM283">
        <v>0.953342975609756</v>
      </c>
      <c r="FN283">
        <v>0.0360151358885033</v>
      </c>
      <c r="FO283">
        <v>0.00359422822875519</v>
      </c>
      <c r="FP283">
        <v>1</v>
      </c>
      <c r="FQ283">
        <v>1</v>
      </c>
      <c r="FR283">
        <v>1</v>
      </c>
      <c r="FS283" t="s">
        <v>410</v>
      </c>
      <c r="FT283">
        <v>2.97326</v>
      </c>
      <c r="FU283">
        <v>2.75353</v>
      </c>
      <c r="FV283">
        <v>0.0965528</v>
      </c>
      <c r="FW283">
        <v>0.0950072</v>
      </c>
      <c r="FX283">
        <v>0.107345</v>
      </c>
      <c r="FY283">
        <v>0.105685</v>
      </c>
      <c r="FZ283">
        <v>35170.3</v>
      </c>
      <c r="GA283">
        <v>38407.3</v>
      </c>
      <c r="GB283">
        <v>35278.6</v>
      </c>
      <c r="GC283">
        <v>38489.9</v>
      </c>
      <c r="GD283">
        <v>44604</v>
      </c>
      <c r="GE283">
        <v>49691.9</v>
      </c>
      <c r="GF283">
        <v>55095.1</v>
      </c>
      <c r="GG283">
        <v>61709.7</v>
      </c>
      <c r="GH283">
        <v>1.98585</v>
      </c>
      <c r="GI283">
        <v>1.82553</v>
      </c>
      <c r="GJ283">
        <v>0.092797</v>
      </c>
      <c r="GK283">
        <v>0</v>
      </c>
      <c r="GL283">
        <v>25.9671</v>
      </c>
      <c r="GM283">
        <v>999.9</v>
      </c>
      <c r="GN283">
        <v>52.838</v>
      </c>
      <c r="GO283">
        <v>32.861</v>
      </c>
      <c r="GP283">
        <v>29.1798</v>
      </c>
      <c r="GQ283">
        <v>55.7558</v>
      </c>
      <c r="GR283">
        <v>49.0385</v>
      </c>
      <c r="GS283">
        <v>1</v>
      </c>
      <c r="GT283">
        <v>-0.0259705</v>
      </c>
      <c r="GU283">
        <v>0.774297</v>
      </c>
      <c r="GV283">
        <v>20.1134</v>
      </c>
      <c r="GW283">
        <v>5.19857</v>
      </c>
      <c r="GX283">
        <v>12.0041</v>
      </c>
      <c r="GY283">
        <v>4.9753</v>
      </c>
      <c r="GZ283">
        <v>3.2932</v>
      </c>
      <c r="HA283">
        <v>9999</v>
      </c>
      <c r="HB283">
        <v>9999</v>
      </c>
      <c r="HC283">
        <v>9999</v>
      </c>
      <c r="HD283">
        <v>999.9</v>
      </c>
      <c r="HE283">
        <v>1.86333</v>
      </c>
      <c r="HF283">
        <v>1.8682</v>
      </c>
      <c r="HG283">
        <v>1.86798</v>
      </c>
      <c r="HH283">
        <v>1.86905</v>
      </c>
      <c r="HI283">
        <v>1.86992</v>
      </c>
      <c r="HJ283">
        <v>1.86599</v>
      </c>
      <c r="HK283">
        <v>1.86705</v>
      </c>
      <c r="HL283">
        <v>1.8684</v>
      </c>
      <c r="HM283">
        <v>5</v>
      </c>
      <c r="HN283">
        <v>0</v>
      </c>
      <c r="HO283">
        <v>0</v>
      </c>
      <c r="HP283">
        <v>0</v>
      </c>
      <c r="HQ283" t="s">
        <v>411</v>
      </c>
      <c r="HR283" t="s">
        <v>412</v>
      </c>
      <c r="HS283" t="s">
        <v>413</v>
      </c>
      <c r="HT283" t="s">
        <v>413</v>
      </c>
      <c r="HU283" t="s">
        <v>413</v>
      </c>
      <c r="HV283" t="s">
        <v>413</v>
      </c>
      <c r="HW283">
        <v>0</v>
      </c>
      <c r="HX283">
        <v>100</v>
      </c>
      <c r="HY283">
        <v>100</v>
      </c>
      <c r="HZ283">
        <v>6.731</v>
      </c>
      <c r="IA283">
        <v>0.5393</v>
      </c>
      <c r="IB283">
        <v>4.00718980108695</v>
      </c>
      <c r="IC283">
        <v>0.0057595372652325</v>
      </c>
      <c r="ID283">
        <v>9.86007892650461e-07</v>
      </c>
      <c r="IE283">
        <v>-6.54605500343952e-10</v>
      </c>
      <c r="IF283">
        <v>-0.00447537401453317</v>
      </c>
      <c r="IG283">
        <v>-0.0225030831772305</v>
      </c>
      <c r="IH283">
        <v>0.00251729176796863</v>
      </c>
      <c r="II283">
        <v>-2.92013266862578e-05</v>
      </c>
      <c r="IJ283">
        <v>-3</v>
      </c>
      <c r="IK283">
        <v>1614</v>
      </c>
      <c r="IL283">
        <v>1</v>
      </c>
      <c r="IM283">
        <v>27</v>
      </c>
      <c r="IN283">
        <v>196.8</v>
      </c>
      <c r="IO283">
        <v>196.9</v>
      </c>
      <c r="IP283">
        <v>1.04492</v>
      </c>
      <c r="IQ283">
        <v>2.63672</v>
      </c>
      <c r="IR283">
        <v>1.54785</v>
      </c>
      <c r="IS283">
        <v>2.30103</v>
      </c>
      <c r="IT283">
        <v>1.34644</v>
      </c>
      <c r="IU283">
        <v>2.46338</v>
      </c>
      <c r="IV283">
        <v>37.6745</v>
      </c>
      <c r="IW283">
        <v>24.2013</v>
      </c>
      <c r="IX283">
        <v>18</v>
      </c>
      <c r="IY283">
        <v>502.238</v>
      </c>
      <c r="IZ283">
        <v>400.477</v>
      </c>
      <c r="JA283">
        <v>24.1027</v>
      </c>
      <c r="JB283">
        <v>26.8672</v>
      </c>
      <c r="JC283">
        <v>30.0005</v>
      </c>
      <c r="JD283">
        <v>26.7744</v>
      </c>
      <c r="JE283">
        <v>26.7173</v>
      </c>
      <c r="JF283">
        <v>20.8207</v>
      </c>
      <c r="JG283">
        <v>25.2573</v>
      </c>
      <c r="JH283">
        <v>100</v>
      </c>
      <c r="JI283">
        <v>24.1059</v>
      </c>
      <c r="JJ283">
        <v>413.524</v>
      </c>
      <c r="JK283">
        <v>24.3446</v>
      </c>
      <c r="JL283">
        <v>102.24</v>
      </c>
      <c r="JM283">
        <v>102.734</v>
      </c>
    </row>
    <row r="284" spans="1:273">
      <c r="A284">
        <v>268</v>
      </c>
      <c r="B284">
        <v>1510793535</v>
      </c>
      <c r="C284">
        <v>4814.40000009537</v>
      </c>
      <c r="D284" t="s">
        <v>949</v>
      </c>
      <c r="E284" t="s">
        <v>950</v>
      </c>
      <c r="F284">
        <v>5</v>
      </c>
      <c r="G284" t="s">
        <v>898</v>
      </c>
      <c r="H284" t="s">
        <v>406</v>
      </c>
      <c r="I284">
        <v>1510793527.21429</v>
      </c>
      <c r="J284">
        <f>(K284)/1000</f>
        <v>0</v>
      </c>
      <c r="K284">
        <f>IF(CZ284, AN284, AH284)</f>
        <v>0</v>
      </c>
      <c r="L284">
        <f>IF(CZ284, AI284, AG284)</f>
        <v>0</v>
      </c>
      <c r="M284">
        <f>DB284 - IF(AU284&gt;1, L284*CV284*100.0/(AW284*DP284), 0)</f>
        <v>0</v>
      </c>
      <c r="N284">
        <f>((T284-J284/2)*M284-L284)/(T284+J284/2)</f>
        <v>0</v>
      </c>
      <c r="O284">
        <f>N284*(DI284+DJ284)/1000.0</f>
        <v>0</v>
      </c>
      <c r="P284">
        <f>(DB284 - IF(AU284&gt;1, L284*CV284*100.0/(AW284*DP284), 0))*(DI284+DJ284)/1000.0</f>
        <v>0</v>
      </c>
      <c r="Q284">
        <f>2.0/((1/S284-1/R284)+SIGN(S284)*SQRT((1/S284-1/R284)*(1/S284-1/R284) + 4*CW284/((CW284+1)*(CW284+1))*(2*1/S284*1/R284-1/R284*1/R284)))</f>
        <v>0</v>
      </c>
      <c r="R284">
        <f>IF(LEFT(CX284,1)&lt;&gt;"0",IF(LEFT(CX284,1)="1",3.0,CY284),$D$5+$E$5*(DP284*DI284/($K$5*1000))+$F$5*(DP284*DI284/($K$5*1000))*MAX(MIN(CV284,$J$5),$I$5)*MAX(MIN(CV284,$J$5),$I$5)+$G$5*MAX(MIN(CV284,$J$5),$I$5)*(DP284*DI284/($K$5*1000))+$H$5*(DP284*DI284/($K$5*1000))*(DP284*DI284/($K$5*1000)))</f>
        <v>0</v>
      </c>
      <c r="S284">
        <f>J284*(1000-(1000*0.61365*exp(17.502*W284/(240.97+W284))/(DI284+DJ284)+DD284)/2)/(1000*0.61365*exp(17.502*W284/(240.97+W284))/(DI284+DJ284)-DD284)</f>
        <v>0</v>
      </c>
      <c r="T284">
        <f>1/((CW284+1)/(Q284/1.6)+1/(R284/1.37)) + CW284/((CW284+1)/(Q284/1.6) + CW284/(R284/1.37))</f>
        <v>0</v>
      </c>
      <c r="U284">
        <f>(CR284*CU284)</f>
        <v>0</v>
      </c>
      <c r="V284">
        <f>(DK284+(U284+2*0.95*5.67E-8*(((DK284+$B$7)+273)^4-(DK284+273)^4)-44100*J284)/(1.84*29.3*R284+8*0.95*5.67E-8*(DK284+273)^3))</f>
        <v>0</v>
      </c>
      <c r="W284">
        <f>($C$7*DL284+$D$7*DM284+$E$7*V284)</f>
        <v>0</v>
      </c>
      <c r="X284">
        <f>0.61365*exp(17.502*W284/(240.97+W284))</f>
        <v>0</v>
      </c>
      <c r="Y284">
        <f>(Z284/AA284*100)</f>
        <v>0</v>
      </c>
      <c r="Z284">
        <f>DD284*(DI284+DJ284)/1000</f>
        <v>0</v>
      </c>
      <c r="AA284">
        <f>0.61365*exp(17.502*DK284/(240.97+DK284))</f>
        <v>0</v>
      </c>
      <c r="AB284">
        <f>(X284-DD284*(DI284+DJ284)/1000)</f>
        <v>0</v>
      </c>
      <c r="AC284">
        <f>(-J284*44100)</f>
        <v>0</v>
      </c>
      <c r="AD284">
        <f>2*29.3*R284*0.92*(DK284-W284)</f>
        <v>0</v>
      </c>
      <c r="AE284">
        <f>2*0.95*5.67E-8*(((DK284+$B$7)+273)^4-(W284+273)^4)</f>
        <v>0</v>
      </c>
      <c r="AF284">
        <f>U284+AE284+AC284+AD284</f>
        <v>0</v>
      </c>
      <c r="AG284">
        <f>DH284*AU284*(DC284-DB284*(1000-AU284*DE284)/(1000-AU284*DD284))/(100*CV284)</f>
        <v>0</v>
      </c>
      <c r="AH284">
        <f>1000*DH284*AU284*(DD284-DE284)/(100*CV284*(1000-AU284*DD284))</f>
        <v>0</v>
      </c>
      <c r="AI284">
        <f>(AJ284 - AK284 - DI284*1E3/(8.314*(DK284+273.15)) * AM284/DH284 * AL284) * DH284/(100*CV284) * (1000 - DE284)/1000</f>
        <v>0</v>
      </c>
      <c r="AJ284">
        <v>441.435498640993</v>
      </c>
      <c r="AK284">
        <v>452.011418181818</v>
      </c>
      <c r="AL284">
        <v>-3.39216570308509</v>
      </c>
      <c r="AM284">
        <v>64.2689805173575</v>
      </c>
      <c r="AN284">
        <f>(AP284 - AO284 + DI284*1E3/(8.314*(DK284+273.15)) * AR284/DH284 * AQ284) * DH284/(100*CV284) * 1000/(1000 - AP284)</f>
        <v>0</v>
      </c>
      <c r="AO284">
        <v>24.3577286829946</v>
      </c>
      <c r="AP284">
        <v>25.3166145454546</v>
      </c>
      <c r="AQ284">
        <v>-3.02640856972679e-06</v>
      </c>
      <c r="AR284">
        <v>116.423155096258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MAX(0,($B$13+$C$13*DP284)/(1+$D$13*DP284)*DI284/(DK284+273)*$E$13)</f>
        <v>0</v>
      </c>
      <c r="AX284" t="s">
        <v>407</v>
      </c>
      <c r="AY284" t="s">
        <v>407</v>
      </c>
      <c r="AZ284">
        <v>0</v>
      </c>
      <c r="BA284">
        <v>0</v>
      </c>
      <c r="BB284">
        <f>1-AZ284/BA284</f>
        <v>0</v>
      </c>
      <c r="BC284">
        <v>0</v>
      </c>
      <c r="BD284" t="s">
        <v>407</v>
      </c>
      <c r="BE284" t="s">
        <v>407</v>
      </c>
      <c r="BF284">
        <v>0</v>
      </c>
      <c r="BG284">
        <v>0</v>
      </c>
      <c r="BH284">
        <f>1-BF284/BG284</f>
        <v>0</v>
      </c>
      <c r="BI284">
        <v>0.5</v>
      </c>
      <c r="BJ284">
        <f>CS284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407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f>$B$11*DQ284+$C$11*DR284+$F$11*EC284*(1-EF284)</f>
        <v>0</v>
      </c>
      <c r="CS284">
        <f>CR284*CT284</f>
        <v>0</v>
      </c>
      <c r="CT284">
        <f>($B$11*$D$9+$C$11*$D$9+$F$11*((EP284+EH284)/MAX(EP284+EH284+EQ284, 0.1)*$I$9+EQ284/MAX(EP284+EH284+EQ284, 0.1)*$J$9))/($B$11+$C$11+$F$11)</f>
        <v>0</v>
      </c>
      <c r="CU284">
        <f>($B$11*$K$9+$C$11*$K$9+$F$11*((EP284+EH284)/MAX(EP284+EH284+EQ284, 0.1)*$P$9+EQ284/MAX(EP284+EH284+EQ284, 0.1)*$Q$9))/($B$11+$C$11+$F$11)</f>
        <v>0</v>
      </c>
      <c r="CV284">
        <v>2.7</v>
      </c>
      <c r="CW284">
        <v>0.5</v>
      </c>
      <c r="CX284" t="s">
        <v>408</v>
      </c>
      <c r="CY284">
        <v>2</v>
      </c>
      <c r="CZ284" t="b">
        <v>1</v>
      </c>
      <c r="DA284">
        <v>1510793527.21429</v>
      </c>
      <c r="DB284">
        <v>464.654857142857</v>
      </c>
      <c r="DC284">
        <v>447.759285714286</v>
      </c>
      <c r="DD284">
        <v>25.3170642857143</v>
      </c>
      <c r="DE284">
        <v>24.3596107142857</v>
      </c>
      <c r="DF284">
        <v>457.866714285714</v>
      </c>
      <c r="DG284">
        <v>24.7778607142857</v>
      </c>
      <c r="DH284">
        <v>500.090392857143</v>
      </c>
      <c r="DI284">
        <v>90.7721107142857</v>
      </c>
      <c r="DJ284">
        <v>0.100131196428571</v>
      </c>
      <c r="DK284">
        <v>26.8362892857143</v>
      </c>
      <c r="DL284">
        <v>27.4901964285714</v>
      </c>
      <c r="DM284">
        <v>999.9</v>
      </c>
      <c r="DN284">
        <v>0</v>
      </c>
      <c r="DO284">
        <v>0</v>
      </c>
      <c r="DP284">
        <v>9969.17142857143</v>
      </c>
      <c r="DQ284">
        <v>0</v>
      </c>
      <c r="DR284">
        <v>8.71592</v>
      </c>
      <c r="DS284">
        <v>16.8956035714286</v>
      </c>
      <c r="DT284">
        <v>476.724214285714</v>
      </c>
      <c r="DU284">
        <v>458.938857142857</v>
      </c>
      <c r="DV284">
        <v>0.957446857142857</v>
      </c>
      <c r="DW284">
        <v>447.759285714286</v>
      </c>
      <c r="DX284">
        <v>24.3596107142857</v>
      </c>
      <c r="DY284">
        <v>2.29808392857143</v>
      </c>
      <c r="DZ284">
        <v>2.21117464285714</v>
      </c>
      <c r="EA284">
        <v>19.6629821428571</v>
      </c>
      <c r="EB284">
        <v>19.0435071428571</v>
      </c>
      <c r="EC284">
        <v>1999.94607142857</v>
      </c>
      <c r="ED284">
        <v>0.980005857142857</v>
      </c>
      <c r="EE284">
        <v>0.0199944785714286</v>
      </c>
      <c r="EF284">
        <v>0</v>
      </c>
      <c r="EG284">
        <v>2.24808214285714</v>
      </c>
      <c r="EH284">
        <v>0</v>
      </c>
      <c r="EI284">
        <v>4013.87857142857</v>
      </c>
      <c r="EJ284">
        <v>17299.7178571429</v>
      </c>
      <c r="EK284">
        <v>39.187</v>
      </c>
      <c r="EL284">
        <v>39.625</v>
      </c>
      <c r="EM284">
        <v>38.9281428571429</v>
      </c>
      <c r="EN284">
        <v>38.25</v>
      </c>
      <c r="EO284">
        <v>38.5044285714286</v>
      </c>
      <c r="EP284">
        <v>1959.955</v>
      </c>
      <c r="EQ284">
        <v>39.9910714285714</v>
      </c>
      <c r="ER284">
        <v>0</v>
      </c>
      <c r="ES284">
        <v>1678817138.6</v>
      </c>
      <c r="ET284">
        <v>0</v>
      </c>
      <c r="EU284">
        <v>2.23883461538462</v>
      </c>
      <c r="EV284">
        <v>0.0726803452025458</v>
      </c>
      <c r="EW284">
        <v>-30.1066666819359</v>
      </c>
      <c r="EX284">
        <v>4013.64153846154</v>
      </c>
      <c r="EY284">
        <v>15</v>
      </c>
      <c r="EZ284">
        <v>0</v>
      </c>
      <c r="FA284" t="s">
        <v>409</v>
      </c>
      <c r="FB284">
        <v>1510781724.6</v>
      </c>
      <c r="FC284">
        <v>1510781718.6</v>
      </c>
      <c r="FD284">
        <v>0</v>
      </c>
      <c r="FE284">
        <v>0.193</v>
      </c>
      <c r="FF284">
        <v>0.167</v>
      </c>
      <c r="FG284">
        <v>6.707</v>
      </c>
      <c r="FH284">
        <v>0.869</v>
      </c>
      <c r="FI284">
        <v>420</v>
      </c>
      <c r="FJ284">
        <v>32</v>
      </c>
      <c r="FK284">
        <v>0.3</v>
      </c>
      <c r="FL284">
        <v>0.13</v>
      </c>
      <c r="FM284">
        <v>0.9557229</v>
      </c>
      <c r="FN284">
        <v>0.0323084127579711</v>
      </c>
      <c r="FO284">
        <v>0.00321586702772363</v>
      </c>
      <c r="FP284">
        <v>1</v>
      </c>
      <c r="FQ284">
        <v>1</v>
      </c>
      <c r="FR284">
        <v>1</v>
      </c>
      <c r="FS284" t="s">
        <v>410</v>
      </c>
      <c r="FT284">
        <v>2.97321</v>
      </c>
      <c r="FU284">
        <v>2.75392</v>
      </c>
      <c r="FV284">
        <v>0.0938712</v>
      </c>
      <c r="FW284">
        <v>0.0922552</v>
      </c>
      <c r="FX284">
        <v>0.10734</v>
      </c>
      <c r="FY284">
        <v>0.105678</v>
      </c>
      <c r="FZ284">
        <v>35274.6</v>
      </c>
      <c r="GA284">
        <v>38523.4</v>
      </c>
      <c r="GB284">
        <v>35278.6</v>
      </c>
      <c r="GC284">
        <v>38489.3</v>
      </c>
      <c r="GD284">
        <v>44604.2</v>
      </c>
      <c r="GE284">
        <v>49691.2</v>
      </c>
      <c r="GF284">
        <v>55095.1</v>
      </c>
      <c r="GG284">
        <v>61708.4</v>
      </c>
      <c r="GH284">
        <v>1.98595</v>
      </c>
      <c r="GI284">
        <v>1.82558</v>
      </c>
      <c r="GJ284">
        <v>0.092797</v>
      </c>
      <c r="GK284">
        <v>0</v>
      </c>
      <c r="GL284">
        <v>25.9692</v>
      </c>
      <c r="GM284">
        <v>999.9</v>
      </c>
      <c r="GN284">
        <v>52.838</v>
      </c>
      <c r="GO284">
        <v>32.851</v>
      </c>
      <c r="GP284">
        <v>29.163</v>
      </c>
      <c r="GQ284">
        <v>55.7058</v>
      </c>
      <c r="GR284">
        <v>49.1627</v>
      </c>
      <c r="GS284">
        <v>1</v>
      </c>
      <c r="GT284">
        <v>-0.0256402</v>
      </c>
      <c r="GU284">
        <v>0.754842</v>
      </c>
      <c r="GV284">
        <v>20.1135</v>
      </c>
      <c r="GW284">
        <v>5.19902</v>
      </c>
      <c r="GX284">
        <v>12.004</v>
      </c>
      <c r="GY284">
        <v>4.9757</v>
      </c>
      <c r="GZ284">
        <v>3.2931</v>
      </c>
      <c r="HA284">
        <v>9999</v>
      </c>
      <c r="HB284">
        <v>9999</v>
      </c>
      <c r="HC284">
        <v>9999</v>
      </c>
      <c r="HD284">
        <v>999.9</v>
      </c>
      <c r="HE284">
        <v>1.86331</v>
      </c>
      <c r="HF284">
        <v>1.86819</v>
      </c>
      <c r="HG284">
        <v>1.86798</v>
      </c>
      <c r="HH284">
        <v>1.86905</v>
      </c>
      <c r="HI284">
        <v>1.86991</v>
      </c>
      <c r="HJ284">
        <v>1.86598</v>
      </c>
      <c r="HK284">
        <v>1.86703</v>
      </c>
      <c r="HL284">
        <v>1.86839</v>
      </c>
      <c r="HM284">
        <v>5</v>
      </c>
      <c r="HN284">
        <v>0</v>
      </c>
      <c r="HO284">
        <v>0</v>
      </c>
      <c r="HP284">
        <v>0</v>
      </c>
      <c r="HQ284" t="s">
        <v>411</v>
      </c>
      <c r="HR284" t="s">
        <v>412</v>
      </c>
      <c r="HS284" t="s">
        <v>413</v>
      </c>
      <c r="HT284" t="s">
        <v>413</v>
      </c>
      <c r="HU284" t="s">
        <v>413</v>
      </c>
      <c r="HV284" t="s">
        <v>413</v>
      </c>
      <c r="HW284">
        <v>0</v>
      </c>
      <c r="HX284">
        <v>100</v>
      </c>
      <c r="HY284">
        <v>100</v>
      </c>
      <c r="HZ284">
        <v>6.628</v>
      </c>
      <c r="IA284">
        <v>0.5392</v>
      </c>
      <c r="IB284">
        <v>4.00718980108695</v>
      </c>
      <c r="IC284">
        <v>0.0057595372652325</v>
      </c>
      <c r="ID284">
        <v>9.86007892650461e-07</v>
      </c>
      <c r="IE284">
        <v>-6.54605500343952e-10</v>
      </c>
      <c r="IF284">
        <v>-0.00447537401453317</v>
      </c>
      <c r="IG284">
        <v>-0.0225030831772305</v>
      </c>
      <c r="IH284">
        <v>0.00251729176796863</v>
      </c>
      <c r="II284">
        <v>-2.92013266862578e-05</v>
      </c>
      <c r="IJ284">
        <v>-3</v>
      </c>
      <c r="IK284">
        <v>1614</v>
      </c>
      <c r="IL284">
        <v>1</v>
      </c>
      <c r="IM284">
        <v>27</v>
      </c>
      <c r="IN284">
        <v>196.8</v>
      </c>
      <c r="IO284">
        <v>196.9</v>
      </c>
      <c r="IP284">
        <v>1.00952</v>
      </c>
      <c r="IQ284">
        <v>2.64038</v>
      </c>
      <c r="IR284">
        <v>1.54785</v>
      </c>
      <c r="IS284">
        <v>2.30103</v>
      </c>
      <c r="IT284">
        <v>1.34644</v>
      </c>
      <c r="IU284">
        <v>2.45728</v>
      </c>
      <c r="IV284">
        <v>37.6745</v>
      </c>
      <c r="IW284">
        <v>24.1926</v>
      </c>
      <c r="IX284">
        <v>18</v>
      </c>
      <c r="IY284">
        <v>502.347</v>
      </c>
      <c r="IZ284">
        <v>400.537</v>
      </c>
      <c r="JA284">
        <v>24.1077</v>
      </c>
      <c r="JB284">
        <v>26.873</v>
      </c>
      <c r="JC284">
        <v>30.0004</v>
      </c>
      <c r="JD284">
        <v>26.779</v>
      </c>
      <c r="JE284">
        <v>26.7219</v>
      </c>
      <c r="JF284">
        <v>20.1901</v>
      </c>
      <c r="JG284">
        <v>25.2573</v>
      </c>
      <c r="JH284">
        <v>100</v>
      </c>
      <c r="JI284">
        <v>24.1147</v>
      </c>
      <c r="JJ284">
        <v>400.06</v>
      </c>
      <c r="JK284">
        <v>24.3446</v>
      </c>
      <c r="JL284">
        <v>102.24</v>
      </c>
      <c r="JM284">
        <v>102.732</v>
      </c>
    </row>
    <row r="285" spans="1:273">
      <c r="A285">
        <v>269</v>
      </c>
      <c r="B285">
        <v>1510793540</v>
      </c>
      <c r="C285">
        <v>4819.40000009537</v>
      </c>
      <c r="D285" t="s">
        <v>951</v>
      </c>
      <c r="E285" t="s">
        <v>952</v>
      </c>
      <c r="F285">
        <v>5</v>
      </c>
      <c r="G285" t="s">
        <v>898</v>
      </c>
      <c r="H285" t="s">
        <v>406</v>
      </c>
      <c r="I285">
        <v>1510793532.5</v>
      </c>
      <c r="J285">
        <f>(K285)/1000</f>
        <v>0</v>
      </c>
      <c r="K285">
        <f>IF(CZ285, AN285, AH285)</f>
        <v>0</v>
      </c>
      <c r="L285">
        <f>IF(CZ285, AI285, AG285)</f>
        <v>0</v>
      </c>
      <c r="M285">
        <f>DB285 - IF(AU285&gt;1, L285*CV285*100.0/(AW285*DP285), 0)</f>
        <v>0</v>
      </c>
      <c r="N285">
        <f>((T285-J285/2)*M285-L285)/(T285+J285/2)</f>
        <v>0</v>
      </c>
      <c r="O285">
        <f>N285*(DI285+DJ285)/1000.0</f>
        <v>0</v>
      </c>
      <c r="P285">
        <f>(DB285 - IF(AU285&gt;1, L285*CV285*100.0/(AW285*DP285), 0))*(DI285+DJ285)/1000.0</f>
        <v>0</v>
      </c>
      <c r="Q285">
        <f>2.0/((1/S285-1/R285)+SIGN(S285)*SQRT((1/S285-1/R285)*(1/S285-1/R285) + 4*CW285/((CW285+1)*(CW285+1))*(2*1/S285*1/R285-1/R285*1/R285)))</f>
        <v>0</v>
      </c>
      <c r="R285">
        <f>IF(LEFT(CX285,1)&lt;&gt;"0",IF(LEFT(CX285,1)="1",3.0,CY285),$D$5+$E$5*(DP285*DI285/($K$5*1000))+$F$5*(DP285*DI285/($K$5*1000))*MAX(MIN(CV285,$J$5),$I$5)*MAX(MIN(CV285,$J$5),$I$5)+$G$5*MAX(MIN(CV285,$J$5),$I$5)*(DP285*DI285/($K$5*1000))+$H$5*(DP285*DI285/($K$5*1000))*(DP285*DI285/($K$5*1000)))</f>
        <v>0</v>
      </c>
      <c r="S285">
        <f>J285*(1000-(1000*0.61365*exp(17.502*W285/(240.97+W285))/(DI285+DJ285)+DD285)/2)/(1000*0.61365*exp(17.502*W285/(240.97+W285))/(DI285+DJ285)-DD285)</f>
        <v>0</v>
      </c>
      <c r="T285">
        <f>1/((CW285+1)/(Q285/1.6)+1/(R285/1.37)) + CW285/((CW285+1)/(Q285/1.6) + CW285/(R285/1.37))</f>
        <v>0</v>
      </c>
      <c r="U285">
        <f>(CR285*CU285)</f>
        <v>0</v>
      </c>
      <c r="V285">
        <f>(DK285+(U285+2*0.95*5.67E-8*(((DK285+$B$7)+273)^4-(DK285+273)^4)-44100*J285)/(1.84*29.3*R285+8*0.95*5.67E-8*(DK285+273)^3))</f>
        <v>0</v>
      </c>
      <c r="W285">
        <f>($C$7*DL285+$D$7*DM285+$E$7*V285)</f>
        <v>0</v>
      </c>
      <c r="X285">
        <f>0.61365*exp(17.502*W285/(240.97+W285))</f>
        <v>0</v>
      </c>
      <c r="Y285">
        <f>(Z285/AA285*100)</f>
        <v>0</v>
      </c>
      <c r="Z285">
        <f>DD285*(DI285+DJ285)/1000</f>
        <v>0</v>
      </c>
      <c r="AA285">
        <f>0.61365*exp(17.502*DK285/(240.97+DK285))</f>
        <v>0</v>
      </c>
      <c r="AB285">
        <f>(X285-DD285*(DI285+DJ285)/1000)</f>
        <v>0</v>
      </c>
      <c r="AC285">
        <f>(-J285*44100)</f>
        <v>0</v>
      </c>
      <c r="AD285">
        <f>2*29.3*R285*0.92*(DK285-W285)</f>
        <v>0</v>
      </c>
      <c r="AE285">
        <f>2*0.95*5.67E-8*(((DK285+$B$7)+273)^4-(W285+273)^4)</f>
        <v>0</v>
      </c>
      <c r="AF285">
        <f>U285+AE285+AC285+AD285</f>
        <v>0</v>
      </c>
      <c r="AG285">
        <f>DH285*AU285*(DC285-DB285*(1000-AU285*DE285)/(1000-AU285*DD285))/(100*CV285)</f>
        <v>0</v>
      </c>
      <c r="AH285">
        <f>1000*DH285*AU285*(DD285-DE285)/(100*CV285*(1000-AU285*DD285))</f>
        <v>0</v>
      </c>
      <c r="AI285">
        <f>(AJ285 - AK285 - DI285*1E3/(8.314*(DK285+273.15)) * AM285/DH285 * AL285) * DH285/(100*CV285) * (1000 - DE285)/1000</f>
        <v>0</v>
      </c>
      <c r="AJ285">
        <v>424.222070502016</v>
      </c>
      <c r="AK285">
        <v>434.969939393939</v>
      </c>
      <c r="AL285">
        <v>-3.40073435352264</v>
      </c>
      <c r="AM285">
        <v>64.2689805173575</v>
      </c>
      <c r="AN285">
        <f>(AP285 - AO285 + DI285*1E3/(8.314*(DK285+273.15)) * AR285/DH285 * AQ285) * DH285/(100*CV285) * 1000/(1000 - AP285)</f>
        <v>0</v>
      </c>
      <c r="AO285">
        <v>24.3554219026892</v>
      </c>
      <c r="AP285">
        <v>25.3175678787879</v>
      </c>
      <c r="AQ285">
        <v>3.42259722461535e-06</v>
      </c>
      <c r="AR285">
        <v>116.423155096258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MAX(0,($B$13+$C$13*DP285)/(1+$D$13*DP285)*DI285/(DK285+273)*$E$13)</f>
        <v>0</v>
      </c>
      <c r="AX285" t="s">
        <v>407</v>
      </c>
      <c r="AY285" t="s">
        <v>407</v>
      </c>
      <c r="AZ285">
        <v>0</v>
      </c>
      <c r="BA285">
        <v>0</v>
      </c>
      <c r="BB285">
        <f>1-AZ285/BA285</f>
        <v>0</v>
      </c>
      <c r="BC285">
        <v>0</v>
      </c>
      <c r="BD285" t="s">
        <v>407</v>
      </c>
      <c r="BE285" t="s">
        <v>407</v>
      </c>
      <c r="BF285">
        <v>0</v>
      </c>
      <c r="BG285">
        <v>0</v>
      </c>
      <c r="BH285">
        <f>1-BF285/BG285</f>
        <v>0</v>
      </c>
      <c r="BI285">
        <v>0.5</v>
      </c>
      <c r="BJ285">
        <f>CS285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407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f>$B$11*DQ285+$C$11*DR285+$F$11*EC285*(1-EF285)</f>
        <v>0</v>
      </c>
      <c r="CS285">
        <f>CR285*CT285</f>
        <v>0</v>
      </c>
      <c r="CT285">
        <f>($B$11*$D$9+$C$11*$D$9+$F$11*((EP285+EH285)/MAX(EP285+EH285+EQ285, 0.1)*$I$9+EQ285/MAX(EP285+EH285+EQ285, 0.1)*$J$9))/($B$11+$C$11+$F$11)</f>
        <v>0</v>
      </c>
      <c r="CU285">
        <f>($B$11*$K$9+$C$11*$K$9+$F$11*((EP285+EH285)/MAX(EP285+EH285+EQ285, 0.1)*$P$9+EQ285/MAX(EP285+EH285+EQ285, 0.1)*$Q$9))/($B$11+$C$11+$F$11)</f>
        <v>0</v>
      </c>
      <c r="CV285">
        <v>2.7</v>
      </c>
      <c r="CW285">
        <v>0.5</v>
      </c>
      <c r="CX285" t="s">
        <v>408</v>
      </c>
      <c r="CY285">
        <v>2</v>
      </c>
      <c r="CZ285" t="b">
        <v>1</v>
      </c>
      <c r="DA285">
        <v>1510793532.5</v>
      </c>
      <c r="DB285">
        <v>447.165592592593</v>
      </c>
      <c r="DC285">
        <v>429.978777777778</v>
      </c>
      <c r="DD285">
        <v>25.3173407407407</v>
      </c>
      <c r="DE285">
        <v>24.3578592592593</v>
      </c>
      <c r="DF285">
        <v>440.486</v>
      </c>
      <c r="DG285">
        <v>24.778137037037</v>
      </c>
      <c r="DH285">
        <v>500.082481481482</v>
      </c>
      <c r="DI285">
        <v>90.7722518518519</v>
      </c>
      <c r="DJ285">
        <v>0.0999782851851852</v>
      </c>
      <c r="DK285">
        <v>26.8377851851852</v>
      </c>
      <c r="DL285">
        <v>27.4902703703704</v>
      </c>
      <c r="DM285">
        <v>999.9</v>
      </c>
      <c r="DN285">
        <v>0</v>
      </c>
      <c r="DO285">
        <v>0</v>
      </c>
      <c r="DP285">
        <v>9991.66481481482</v>
      </c>
      <c r="DQ285">
        <v>0</v>
      </c>
      <c r="DR285">
        <v>8.71592</v>
      </c>
      <c r="DS285">
        <v>17.1867703703704</v>
      </c>
      <c r="DT285">
        <v>458.780703703704</v>
      </c>
      <c r="DU285">
        <v>440.713592592593</v>
      </c>
      <c r="DV285">
        <v>0.959487037037037</v>
      </c>
      <c r="DW285">
        <v>429.978777777778</v>
      </c>
      <c r="DX285">
        <v>24.3578592592593</v>
      </c>
      <c r="DY285">
        <v>2.29811259259259</v>
      </c>
      <c r="DZ285">
        <v>2.21101851851852</v>
      </c>
      <c r="EA285">
        <v>19.6631851851852</v>
      </c>
      <c r="EB285">
        <v>19.0423740740741</v>
      </c>
      <c r="EC285">
        <v>1999.97148148148</v>
      </c>
      <c r="ED285">
        <v>0.980004185185185</v>
      </c>
      <c r="EE285">
        <v>0.0199961148148148</v>
      </c>
      <c r="EF285">
        <v>0</v>
      </c>
      <c r="EG285">
        <v>2.24571851851852</v>
      </c>
      <c r="EH285">
        <v>0</v>
      </c>
      <c r="EI285">
        <v>4011.38074074074</v>
      </c>
      <c r="EJ285">
        <v>17299.9333333333</v>
      </c>
      <c r="EK285">
        <v>39.1824074074074</v>
      </c>
      <c r="EL285">
        <v>39.625</v>
      </c>
      <c r="EM285">
        <v>38.9117407407407</v>
      </c>
      <c r="EN285">
        <v>38.2406666666667</v>
      </c>
      <c r="EO285">
        <v>38.5</v>
      </c>
      <c r="EP285">
        <v>1959.97703703704</v>
      </c>
      <c r="EQ285">
        <v>39.9944444444444</v>
      </c>
      <c r="ER285">
        <v>0</v>
      </c>
      <c r="ES285">
        <v>1678817143.4</v>
      </c>
      <c r="ET285">
        <v>0</v>
      </c>
      <c r="EU285">
        <v>2.24863076923077</v>
      </c>
      <c r="EV285">
        <v>0.032560686655059</v>
      </c>
      <c r="EW285">
        <v>-25.164786329377</v>
      </c>
      <c r="EX285">
        <v>4011.38269230769</v>
      </c>
      <c r="EY285">
        <v>15</v>
      </c>
      <c r="EZ285">
        <v>0</v>
      </c>
      <c r="FA285" t="s">
        <v>409</v>
      </c>
      <c r="FB285">
        <v>1510781724.6</v>
      </c>
      <c r="FC285">
        <v>1510781718.6</v>
      </c>
      <c r="FD285">
        <v>0</v>
      </c>
      <c r="FE285">
        <v>0.193</v>
      </c>
      <c r="FF285">
        <v>0.167</v>
      </c>
      <c r="FG285">
        <v>6.707</v>
      </c>
      <c r="FH285">
        <v>0.869</v>
      </c>
      <c r="FI285">
        <v>420</v>
      </c>
      <c r="FJ285">
        <v>32</v>
      </c>
      <c r="FK285">
        <v>0.3</v>
      </c>
      <c r="FL285">
        <v>0.13</v>
      </c>
      <c r="FM285">
        <v>0.958183658536585</v>
      </c>
      <c r="FN285">
        <v>0.0225135679442532</v>
      </c>
      <c r="FO285">
        <v>0.00233223099104652</v>
      </c>
      <c r="FP285">
        <v>1</v>
      </c>
      <c r="FQ285">
        <v>1</v>
      </c>
      <c r="FR285">
        <v>1</v>
      </c>
      <c r="FS285" t="s">
        <v>410</v>
      </c>
      <c r="FT285">
        <v>2.97314</v>
      </c>
      <c r="FU285">
        <v>2.75422</v>
      </c>
      <c r="FV285">
        <v>0.0911408</v>
      </c>
      <c r="FW285">
        <v>0.0895045</v>
      </c>
      <c r="FX285">
        <v>0.10734</v>
      </c>
      <c r="FY285">
        <v>0.105671</v>
      </c>
      <c r="FZ285">
        <v>35380.5</v>
      </c>
      <c r="GA285">
        <v>38639.7</v>
      </c>
      <c r="GB285">
        <v>35278.2</v>
      </c>
      <c r="GC285">
        <v>38488.9</v>
      </c>
      <c r="GD285">
        <v>44603.8</v>
      </c>
      <c r="GE285">
        <v>49691.4</v>
      </c>
      <c r="GF285">
        <v>55094.6</v>
      </c>
      <c r="GG285">
        <v>61708.2</v>
      </c>
      <c r="GH285">
        <v>1.98585</v>
      </c>
      <c r="GI285">
        <v>1.82542</v>
      </c>
      <c r="GJ285">
        <v>0.0935048</v>
      </c>
      <c r="GK285">
        <v>0</v>
      </c>
      <c r="GL285">
        <v>25.971</v>
      </c>
      <c r="GM285">
        <v>999.9</v>
      </c>
      <c r="GN285">
        <v>52.838</v>
      </c>
      <c r="GO285">
        <v>32.851</v>
      </c>
      <c r="GP285">
        <v>29.1638</v>
      </c>
      <c r="GQ285">
        <v>54.9058</v>
      </c>
      <c r="GR285">
        <v>49.4111</v>
      </c>
      <c r="GS285">
        <v>1</v>
      </c>
      <c r="GT285">
        <v>-0.0251855</v>
      </c>
      <c r="GU285">
        <v>0.758644</v>
      </c>
      <c r="GV285">
        <v>20.1134</v>
      </c>
      <c r="GW285">
        <v>5.19902</v>
      </c>
      <c r="GX285">
        <v>12.004</v>
      </c>
      <c r="GY285">
        <v>4.9755</v>
      </c>
      <c r="GZ285">
        <v>3.29328</v>
      </c>
      <c r="HA285">
        <v>9999</v>
      </c>
      <c r="HB285">
        <v>9999</v>
      </c>
      <c r="HC285">
        <v>9999</v>
      </c>
      <c r="HD285">
        <v>999.9</v>
      </c>
      <c r="HE285">
        <v>1.86329</v>
      </c>
      <c r="HF285">
        <v>1.86815</v>
      </c>
      <c r="HG285">
        <v>1.86798</v>
      </c>
      <c r="HH285">
        <v>1.86905</v>
      </c>
      <c r="HI285">
        <v>1.86993</v>
      </c>
      <c r="HJ285">
        <v>1.86598</v>
      </c>
      <c r="HK285">
        <v>1.86703</v>
      </c>
      <c r="HL285">
        <v>1.86833</v>
      </c>
      <c r="HM285">
        <v>5</v>
      </c>
      <c r="HN285">
        <v>0</v>
      </c>
      <c r="HO285">
        <v>0</v>
      </c>
      <c r="HP285">
        <v>0</v>
      </c>
      <c r="HQ285" t="s">
        <v>411</v>
      </c>
      <c r="HR285" t="s">
        <v>412</v>
      </c>
      <c r="HS285" t="s">
        <v>413</v>
      </c>
      <c r="HT285" t="s">
        <v>413</v>
      </c>
      <c r="HU285" t="s">
        <v>413</v>
      </c>
      <c r="HV285" t="s">
        <v>413</v>
      </c>
      <c r="HW285">
        <v>0</v>
      </c>
      <c r="HX285">
        <v>100</v>
      </c>
      <c r="HY285">
        <v>100</v>
      </c>
      <c r="HZ285">
        <v>6.525</v>
      </c>
      <c r="IA285">
        <v>0.5392</v>
      </c>
      <c r="IB285">
        <v>4.00718980108695</v>
      </c>
      <c r="IC285">
        <v>0.0057595372652325</v>
      </c>
      <c r="ID285">
        <v>9.86007892650461e-07</v>
      </c>
      <c r="IE285">
        <v>-6.54605500343952e-10</v>
      </c>
      <c r="IF285">
        <v>-0.00447537401453317</v>
      </c>
      <c r="IG285">
        <v>-0.0225030831772305</v>
      </c>
      <c r="IH285">
        <v>0.00251729176796863</v>
      </c>
      <c r="II285">
        <v>-2.92013266862578e-05</v>
      </c>
      <c r="IJ285">
        <v>-3</v>
      </c>
      <c r="IK285">
        <v>1614</v>
      </c>
      <c r="IL285">
        <v>1</v>
      </c>
      <c r="IM285">
        <v>27</v>
      </c>
      <c r="IN285">
        <v>196.9</v>
      </c>
      <c r="IO285">
        <v>197</v>
      </c>
      <c r="IP285">
        <v>0.980225</v>
      </c>
      <c r="IQ285">
        <v>2.63672</v>
      </c>
      <c r="IR285">
        <v>1.54785</v>
      </c>
      <c r="IS285">
        <v>2.30103</v>
      </c>
      <c r="IT285">
        <v>1.34644</v>
      </c>
      <c r="IU285">
        <v>2.44385</v>
      </c>
      <c r="IV285">
        <v>37.6745</v>
      </c>
      <c r="IW285">
        <v>24.1926</v>
      </c>
      <c r="IX285">
        <v>18</v>
      </c>
      <c r="IY285">
        <v>502.324</v>
      </c>
      <c r="IZ285">
        <v>400.486</v>
      </c>
      <c r="JA285">
        <v>24.1172</v>
      </c>
      <c r="JB285">
        <v>26.8774</v>
      </c>
      <c r="JC285">
        <v>30.0005</v>
      </c>
      <c r="JD285">
        <v>26.7838</v>
      </c>
      <c r="JE285">
        <v>26.7263</v>
      </c>
      <c r="JF285">
        <v>19.5096</v>
      </c>
      <c r="JG285">
        <v>25.2573</v>
      </c>
      <c r="JH285">
        <v>100</v>
      </c>
      <c r="JI285">
        <v>24.1209</v>
      </c>
      <c r="JJ285">
        <v>379.955</v>
      </c>
      <c r="JK285">
        <v>24.3446</v>
      </c>
      <c r="JL285">
        <v>102.239</v>
      </c>
      <c r="JM285">
        <v>102.731</v>
      </c>
    </row>
    <row r="286" spans="1:273">
      <c r="A286">
        <v>270</v>
      </c>
      <c r="B286">
        <v>1510793545</v>
      </c>
      <c r="C286">
        <v>4824.40000009537</v>
      </c>
      <c r="D286" t="s">
        <v>953</v>
      </c>
      <c r="E286" t="s">
        <v>954</v>
      </c>
      <c r="F286">
        <v>5</v>
      </c>
      <c r="G286" t="s">
        <v>898</v>
      </c>
      <c r="H286" t="s">
        <v>406</v>
      </c>
      <c r="I286">
        <v>1510793537.21429</v>
      </c>
      <c r="J286">
        <f>(K286)/1000</f>
        <v>0</v>
      </c>
      <c r="K286">
        <f>IF(CZ286, AN286, AH286)</f>
        <v>0</v>
      </c>
      <c r="L286">
        <f>IF(CZ286, AI286, AG286)</f>
        <v>0</v>
      </c>
      <c r="M286">
        <f>DB286 - IF(AU286&gt;1, L286*CV286*100.0/(AW286*DP286), 0)</f>
        <v>0</v>
      </c>
      <c r="N286">
        <f>((T286-J286/2)*M286-L286)/(T286+J286/2)</f>
        <v>0</v>
      </c>
      <c r="O286">
        <f>N286*(DI286+DJ286)/1000.0</f>
        <v>0</v>
      </c>
      <c r="P286">
        <f>(DB286 - IF(AU286&gt;1, L286*CV286*100.0/(AW286*DP286), 0))*(DI286+DJ286)/1000.0</f>
        <v>0</v>
      </c>
      <c r="Q286">
        <f>2.0/((1/S286-1/R286)+SIGN(S286)*SQRT((1/S286-1/R286)*(1/S286-1/R286) + 4*CW286/((CW286+1)*(CW286+1))*(2*1/S286*1/R286-1/R286*1/R286)))</f>
        <v>0</v>
      </c>
      <c r="R286">
        <f>IF(LEFT(CX286,1)&lt;&gt;"0",IF(LEFT(CX286,1)="1",3.0,CY286),$D$5+$E$5*(DP286*DI286/($K$5*1000))+$F$5*(DP286*DI286/($K$5*1000))*MAX(MIN(CV286,$J$5),$I$5)*MAX(MIN(CV286,$J$5),$I$5)+$G$5*MAX(MIN(CV286,$J$5),$I$5)*(DP286*DI286/($K$5*1000))+$H$5*(DP286*DI286/($K$5*1000))*(DP286*DI286/($K$5*1000)))</f>
        <v>0</v>
      </c>
      <c r="S286">
        <f>J286*(1000-(1000*0.61365*exp(17.502*W286/(240.97+W286))/(DI286+DJ286)+DD286)/2)/(1000*0.61365*exp(17.502*W286/(240.97+W286))/(DI286+DJ286)-DD286)</f>
        <v>0</v>
      </c>
      <c r="T286">
        <f>1/((CW286+1)/(Q286/1.6)+1/(R286/1.37)) + CW286/((CW286+1)/(Q286/1.6) + CW286/(R286/1.37))</f>
        <v>0</v>
      </c>
      <c r="U286">
        <f>(CR286*CU286)</f>
        <v>0</v>
      </c>
      <c r="V286">
        <f>(DK286+(U286+2*0.95*5.67E-8*(((DK286+$B$7)+273)^4-(DK286+273)^4)-44100*J286)/(1.84*29.3*R286+8*0.95*5.67E-8*(DK286+273)^3))</f>
        <v>0</v>
      </c>
      <c r="W286">
        <f>($C$7*DL286+$D$7*DM286+$E$7*V286)</f>
        <v>0</v>
      </c>
      <c r="X286">
        <f>0.61365*exp(17.502*W286/(240.97+W286))</f>
        <v>0</v>
      </c>
      <c r="Y286">
        <f>(Z286/AA286*100)</f>
        <v>0</v>
      </c>
      <c r="Z286">
        <f>DD286*(DI286+DJ286)/1000</f>
        <v>0</v>
      </c>
      <c r="AA286">
        <f>0.61365*exp(17.502*DK286/(240.97+DK286))</f>
        <v>0</v>
      </c>
      <c r="AB286">
        <f>(X286-DD286*(DI286+DJ286)/1000)</f>
        <v>0</v>
      </c>
      <c r="AC286">
        <f>(-J286*44100)</f>
        <v>0</v>
      </c>
      <c r="AD286">
        <f>2*29.3*R286*0.92*(DK286-W286)</f>
        <v>0</v>
      </c>
      <c r="AE286">
        <f>2*0.95*5.67E-8*(((DK286+$B$7)+273)^4-(W286+273)^4)</f>
        <v>0</v>
      </c>
      <c r="AF286">
        <f>U286+AE286+AC286+AD286</f>
        <v>0</v>
      </c>
      <c r="AG286">
        <f>DH286*AU286*(DC286-DB286*(1000-AU286*DE286)/(1000-AU286*DD286))/(100*CV286)</f>
        <v>0</v>
      </c>
      <c r="AH286">
        <f>1000*DH286*AU286*(DD286-DE286)/(100*CV286*(1000-AU286*DD286))</f>
        <v>0</v>
      </c>
      <c r="AI286">
        <f>(AJ286 - AK286 - DI286*1E3/(8.314*(DK286+273.15)) * AM286/DH286 * AL286) * DH286/(100*CV286) * (1000 - DE286)/1000</f>
        <v>0</v>
      </c>
      <c r="AJ286">
        <v>407.642992794874</v>
      </c>
      <c r="AK286">
        <v>418.279072727273</v>
      </c>
      <c r="AL286">
        <v>-3.33272766443206</v>
      </c>
      <c r="AM286">
        <v>64.2689805173575</v>
      </c>
      <c r="AN286">
        <f>(AP286 - AO286 + DI286*1E3/(8.314*(DK286+273.15)) * AR286/DH286 * AQ286) * DH286/(100*CV286) * 1000/(1000 - AP286)</f>
        <v>0</v>
      </c>
      <c r="AO286">
        <v>24.3521473231072</v>
      </c>
      <c r="AP286">
        <v>25.3162939393939</v>
      </c>
      <c r="AQ286">
        <v>2.65930418291802e-07</v>
      </c>
      <c r="AR286">
        <v>116.423155096258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MAX(0,($B$13+$C$13*DP286)/(1+$D$13*DP286)*DI286/(DK286+273)*$E$13)</f>
        <v>0</v>
      </c>
      <c r="AX286" t="s">
        <v>407</v>
      </c>
      <c r="AY286" t="s">
        <v>407</v>
      </c>
      <c r="AZ286">
        <v>0</v>
      </c>
      <c r="BA286">
        <v>0</v>
      </c>
      <c r="BB286">
        <f>1-AZ286/BA286</f>
        <v>0</v>
      </c>
      <c r="BC286">
        <v>0</v>
      </c>
      <c r="BD286" t="s">
        <v>407</v>
      </c>
      <c r="BE286" t="s">
        <v>407</v>
      </c>
      <c r="BF286">
        <v>0</v>
      </c>
      <c r="BG286">
        <v>0</v>
      </c>
      <c r="BH286">
        <f>1-BF286/BG286</f>
        <v>0</v>
      </c>
      <c r="BI286">
        <v>0.5</v>
      </c>
      <c r="BJ286">
        <f>CS286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407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f>$B$11*DQ286+$C$11*DR286+$F$11*EC286*(1-EF286)</f>
        <v>0</v>
      </c>
      <c r="CS286">
        <f>CR286*CT286</f>
        <v>0</v>
      </c>
      <c r="CT286">
        <f>($B$11*$D$9+$C$11*$D$9+$F$11*((EP286+EH286)/MAX(EP286+EH286+EQ286, 0.1)*$I$9+EQ286/MAX(EP286+EH286+EQ286, 0.1)*$J$9))/($B$11+$C$11+$F$11)</f>
        <v>0</v>
      </c>
      <c r="CU286">
        <f>($B$11*$K$9+$C$11*$K$9+$F$11*((EP286+EH286)/MAX(EP286+EH286+EQ286, 0.1)*$P$9+EQ286/MAX(EP286+EH286+EQ286, 0.1)*$Q$9))/($B$11+$C$11+$F$11)</f>
        <v>0</v>
      </c>
      <c r="CV286">
        <v>2.7</v>
      </c>
      <c r="CW286">
        <v>0.5</v>
      </c>
      <c r="CX286" t="s">
        <v>408</v>
      </c>
      <c r="CY286">
        <v>2</v>
      </c>
      <c r="CZ286" t="b">
        <v>1</v>
      </c>
      <c r="DA286">
        <v>1510793537.21429</v>
      </c>
      <c r="DB286">
        <v>431.594857142857</v>
      </c>
      <c r="DC286">
        <v>414.36725</v>
      </c>
      <c r="DD286">
        <v>25.31685</v>
      </c>
      <c r="DE286">
        <v>24.3556607142857</v>
      </c>
      <c r="DF286">
        <v>425.011857142857</v>
      </c>
      <c r="DG286">
        <v>24.7776678571429</v>
      </c>
      <c r="DH286">
        <v>500.072321428571</v>
      </c>
      <c r="DI286">
        <v>90.7725428571429</v>
      </c>
      <c r="DJ286">
        <v>0.0998921571428572</v>
      </c>
      <c r="DK286">
        <v>26.8387535714286</v>
      </c>
      <c r="DL286">
        <v>27.4962857142857</v>
      </c>
      <c r="DM286">
        <v>999.9</v>
      </c>
      <c r="DN286">
        <v>0</v>
      </c>
      <c r="DO286">
        <v>0</v>
      </c>
      <c r="DP286">
        <v>10020.6407142857</v>
      </c>
      <c r="DQ286">
        <v>0</v>
      </c>
      <c r="DR286">
        <v>8.71592</v>
      </c>
      <c r="DS286">
        <v>17.2275928571429</v>
      </c>
      <c r="DT286">
        <v>442.805214285714</v>
      </c>
      <c r="DU286">
        <v>424.711357142857</v>
      </c>
      <c r="DV286">
        <v>0.961196035714286</v>
      </c>
      <c r="DW286">
        <v>414.36725</v>
      </c>
      <c r="DX286">
        <v>24.3556607142857</v>
      </c>
      <c r="DY286">
        <v>2.29807571428571</v>
      </c>
      <c r="DZ286">
        <v>2.21082571428571</v>
      </c>
      <c r="EA286">
        <v>19.662925</v>
      </c>
      <c r="EB286">
        <v>19.0409714285714</v>
      </c>
      <c r="EC286">
        <v>1999.99178571429</v>
      </c>
      <c r="ED286">
        <v>0.98000325</v>
      </c>
      <c r="EE286">
        <v>0.0199970107142857</v>
      </c>
      <c r="EF286">
        <v>0</v>
      </c>
      <c r="EG286">
        <v>2.25107142857143</v>
      </c>
      <c r="EH286">
        <v>0</v>
      </c>
      <c r="EI286">
        <v>4009.73035714286</v>
      </c>
      <c r="EJ286">
        <v>17300.1071428571</v>
      </c>
      <c r="EK286">
        <v>39.1626428571429</v>
      </c>
      <c r="EL286">
        <v>39.625</v>
      </c>
      <c r="EM286">
        <v>38.8949285714286</v>
      </c>
      <c r="EN286">
        <v>38.22975</v>
      </c>
      <c r="EO286">
        <v>38.5</v>
      </c>
      <c r="EP286">
        <v>1959.99535714286</v>
      </c>
      <c r="EQ286">
        <v>39.9964285714286</v>
      </c>
      <c r="ER286">
        <v>0</v>
      </c>
      <c r="ES286">
        <v>1678817148.2</v>
      </c>
      <c r="ET286">
        <v>0</v>
      </c>
      <c r="EU286">
        <v>2.24599615384615</v>
      </c>
      <c r="EV286">
        <v>-0.89891624330225</v>
      </c>
      <c r="EW286">
        <v>-19.9671795092224</v>
      </c>
      <c r="EX286">
        <v>4009.69384615385</v>
      </c>
      <c r="EY286">
        <v>15</v>
      </c>
      <c r="EZ286">
        <v>0</v>
      </c>
      <c r="FA286" t="s">
        <v>409</v>
      </c>
      <c r="FB286">
        <v>1510781724.6</v>
      </c>
      <c r="FC286">
        <v>1510781718.6</v>
      </c>
      <c r="FD286">
        <v>0</v>
      </c>
      <c r="FE286">
        <v>0.193</v>
      </c>
      <c r="FF286">
        <v>0.167</v>
      </c>
      <c r="FG286">
        <v>6.707</v>
      </c>
      <c r="FH286">
        <v>0.869</v>
      </c>
      <c r="FI286">
        <v>420</v>
      </c>
      <c r="FJ286">
        <v>32</v>
      </c>
      <c r="FK286">
        <v>0.3</v>
      </c>
      <c r="FL286">
        <v>0.13</v>
      </c>
      <c r="FM286">
        <v>0.959864780487805</v>
      </c>
      <c r="FN286">
        <v>0.0223563972125454</v>
      </c>
      <c r="FO286">
        <v>0.00231388681039643</v>
      </c>
      <c r="FP286">
        <v>1</v>
      </c>
      <c r="FQ286">
        <v>1</v>
      </c>
      <c r="FR286">
        <v>1</v>
      </c>
      <c r="FS286" t="s">
        <v>410</v>
      </c>
      <c r="FT286">
        <v>2.97334</v>
      </c>
      <c r="FU286">
        <v>2.75404</v>
      </c>
      <c r="FV286">
        <v>0.0884079</v>
      </c>
      <c r="FW286">
        <v>0.0866394</v>
      </c>
      <c r="FX286">
        <v>0.107335</v>
      </c>
      <c r="FY286">
        <v>0.10566</v>
      </c>
      <c r="FZ286">
        <v>35486.1</v>
      </c>
      <c r="GA286">
        <v>38760.6</v>
      </c>
      <c r="GB286">
        <v>35277.6</v>
      </c>
      <c r="GC286">
        <v>38488.3</v>
      </c>
      <c r="GD286">
        <v>44603.4</v>
      </c>
      <c r="GE286">
        <v>49691.1</v>
      </c>
      <c r="GF286">
        <v>55093.8</v>
      </c>
      <c r="GG286">
        <v>61707.2</v>
      </c>
      <c r="GH286">
        <v>1.98608</v>
      </c>
      <c r="GI286">
        <v>1.8251</v>
      </c>
      <c r="GJ286">
        <v>0.094194</v>
      </c>
      <c r="GK286">
        <v>0</v>
      </c>
      <c r="GL286">
        <v>25.9721</v>
      </c>
      <c r="GM286">
        <v>999.9</v>
      </c>
      <c r="GN286">
        <v>52.838</v>
      </c>
      <c r="GO286">
        <v>32.851</v>
      </c>
      <c r="GP286">
        <v>29.165</v>
      </c>
      <c r="GQ286">
        <v>55.0358</v>
      </c>
      <c r="GR286">
        <v>49.0104</v>
      </c>
      <c r="GS286">
        <v>1</v>
      </c>
      <c r="GT286">
        <v>-0.0246773</v>
      </c>
      <c r="GU286">
        <v>0.842353</v>
      </c>
      <c r="GV286">
        <v>20.1131</v>
      </c>
      <c r="GW286">
        <v>5.19812</v>
      </c>
      <c r="GX286">
        <v>12.004</v>
      </c>
      <c r="GY286">
        <v>4.9754</v>
      </c>
      <c r="GZ286">
        <v>3.29318</v>
      </c>
      <c r="HA286">
        <v>9999</v>
      </c>
      <c r="HB286">
        <v>9999</v>
      </c>
      <c r="HC286">
        <v>9999</v>
      </c>
      <c r="HD286">
        <v>999.9</v>
      </c>
      <c r="HE286">
        <v>1.86333</v>
      </c>
      <c r="HF286">
        <v>1.86819</v>
      </c>
      <c r="HG286">
        <v>1.86798</v>
      </c>
      <c r="HH286">
        <v>1.86905</v>
      </c>
      <c r="HI286">
        <v>1.86994</v>
      </c>
      <c r="HJ286">
        <v>1.86599</v>
      </c>
      <c r="HK286">
        <v>1.86705</v>
      </c>
      <c r="HL286">
        <v>1.86836</v>
      </c>
      <c r="HM286">
        <v>5</v>
      </c>
      <c r="HN286">
        <v>0</v>
      </c>
      <c r="HO286">
        <v>0</v>
      </c>
      <c r="HP286">
        <v>0</v>
      </c>
      <c r="HQ286" t="s">
        <v>411</v>
      </c>
      <c r="HR286" t="s">
        <v>412</v>
      </c>
      <c r="HS286" t="s">
        <v>413</v>
      </c>
      <c r="HT286" t="s">
        <v>413</v>
      </c>
      <c r="HU286" t="s">
        <v>413</v>
      </c>
      <c r="HV286" t="s">
        <v>413</v>
      </c>
      <c r="HW286">
        <v>0</v>
      </c>
      <c r="HX286">
        <v>100</v>
      </c>
      <c r="HY286">
        <v>100</v>
      </c>
      <c r="HZ286">
        <v>6.425</v>
      </c>
      <c r="IA286">
        <v>0.5392</v>
      </c>
      <c r="IB286">
        <v>4.00718980108695</v>
      </c>
      <c r="IC286">
        <v>0.0057595372652325</v>
      </c>
      <c r="ID286">
        <v>9.86007892650461e-07</v>
      </c>
      <c r="IE286">
        <v>-6.54605500343952e-10</v>
      </c>
      <c r="IF286">
        <v>-0.00447537401453317</v>
      </c>
      <c r="IG286">
        <v>-0.0225030831772305</v>
      </c>
      <c r="IH286">
        <v>0.00251729176796863</v>
      </c>
      <c r="II286">
        <v>-2.92013266862578e-05</v>
      </c>
      <c r="IJ286">
        <v>-3</v>
      </c>
      <c r="IK286">
        <v>1614</v>
      </c>
      <c r="IL286">
        <v>1</v>
      </c>
      <c r="IM286">
        <v>27</v>
      </c>
      <c r="IN286">
        <v>197</v>
      </c>
      <c r="IO286">
        <v>197.1</v>
      </c>
      <c r="IP286">
        <v>0.943604</v>
      </c>
      <c r="IQ286">
        <v>2.64038</v>
      </c>
      <c r="IR286">
        <v>1.54785</v>
      </c>
      <c r="IS286">
        <v>2.30103</v>
      </c>
      <c r="IT286">
        <v>1.34644</v>
      </c>
      <c r="IU286">
        <v>2.44507</v>
      </c>
      <c r="IV286">
        <v>37.6745</v>
      </c>
      <c r="IW286">
        <v>24.1926</v>
      </c>
      <c r="IX286">
        <v>18</v>
      </c>
      <c r="IY286">
        <v>502.52</v>
      </c>
      <c r="IZ286">
        <v>400.343</v>
      </c>
      <c r="JA286">
        <v>24.1222</v>
      </c>
      <c r="JB286">
        <v>26.8832</v>
      </c>
      <c r="JC286">
        <v>30.0005</v>
      </c>
      <c r="JD286">
        <v>26.7889</v>
      </c>
      <c r="JE286">
        <v>26.7315</v>
      </c>
      <c r="JF286">
        <v>18.8629</v>
      </c>
      <c r="JG286">
        <v>25.2573</v>
      </c>
      <c r="JH286">
        <v>100</v>
      </c>
      <c r="JI286">
        <v>24.0947</v>
      </c>
      <c r="JJ286">
        <v>366.445</v>
      </c>
      <c r="JK286">
        <v>24.3446</v>
      </c>
      <c r="JL286">
        <v>102.237</v>
      </c>
      <c r="JM286">
        <v>102.73</v>
      </c>
    </row>
    <row r="287" spans="1:273">
      <c r="A287">
        <v>271</v>
      </c>
      <c r="B287">
        <v>1510793550</v>
      </c>
      <c r="C287">
        <v>4829.40000009537</v>
      </c>
      <c r="D287" t="s">
        <v>955</v>
      </c>
      <c r="E287" t="s">
        <v>956</v>
      </c>
      <c r="F287">
        <v>5</v>
      </c>
      <c r="G287" t="s">
        <v>898</v>
      </c>
      <c r="H287" t="s">
        <v>406</v>
      </c>
      <c r="I287">
        <v>1510793542.5</v>
      </c>
      <c r="J287">
        <f>(K287)/1000</f>
        <v>0</v>
      </c>
      <c r="K287">
        <f>IF(CZ287, AN287, AH287)</f>
        <v>0</v>
      </c>
      <c r="L287">
        <f>IF(CZ287, AI287, AG287)</f>
        <v>0</v>
      </c>
      <c r="M287">
        <f>DB287 - IF(AU287&gt;1, L287*CV287*100.0/(AW287*DP287), 0)</f>
        <v>0</v>
      </c>
      <c r="N287">
        <f>((T287-J287/2)*M287-L287)/(T287+J287/2)</f>
        <v>0</v>
      </c>
      <c r="O287">
        <f>N287*(DI287+DJ287)/1000.0</f>
        <v>0</v>
      </c>
      <c r="P287">
        <f>(DB287 - IF(AU287&gt;1, L287*CV287*100.0/(AW287*DP287), 0))*(DI287+DJ287)/1000.0</f>
        <v>0</v>
      </c>
      <c r="Q287">
        <f>2.0/((1/S287-1/R287)+SIGN(S287)*SQRT((1/S287-1/R287)*(1/S287-1/R287) + 4*CW287/((CW287+1)*(CW287+1))*(2*1/S287*1/R287-1/R287*1/R287)))</f>
        <v>0</v>
      </c>
      <c r="R287">
        <f>IF(LEFT(CX287,1)&lt;&gt;"0",IF(LEFT(CX287,1)="1",3.0,CY287),$D$5+$E$5*(DP287*DI287/($K$5*1000))+$F$5*(DP287*DI287/($K$5*1000))*MAX(MIN(CV287,$J$5),$I$5)*MAX(MIN(CV287,$J$5),$I$5)+$G$5*MAX(MIN(CV287,$J$5),$I$5)*(DP287*DI287/($K$5*1000))+$H$5*(DP287*DI287/($K$5*1000))*(DP287*DI287/($K$5*1000)))</f>
        <v>0</v>
      </c>
      <c r="S287">
        <f>J287*(1000-(1000*0.61365*exp(17.502*W287/(240.97+W287))/(DI287+DJ287)+DD287)/2)/(1000*0.61365*exp(17.502*W287/(240.97+W287))/(DI287+DJ287)-DD287)</f>
        <v>0</v>
      </c>
      <c r="T287">
        <f>1/((CW287+1)/(Q287/1.6)+1/(R287/1.37)) + CW287/((CW287+1)/(Q287/1.6) + CW287/(R287/1.37))</f>
        <v>0</v>
      </c>
      <c r="U287">
        <f>(CR287*CU287)</f>
        <v>0</v>
      </c>
      <c r="V287">
        <f>(DK287+(U287+2*0.95*5.67E-8*(((DK287+$B$7)+273)^4-(DK287+273)^4)-44100*J287)/(1.84*29.3*R287+8*0.95*5.67E-8*(DK287+273)^3))</f>
        <v>0</v>
      </c>
      <c r="W287">
        <f>($C$7*DL287+$D$7*DM287+$E$7*V287)</f>
        <v>0</v>
      </c>
      <c r="X287">
        <f>0.61365*exp(17.502*W287/(240.97+W287))</f>
        <v>0</v>
      </c>
      <c r="Y287">
        <f>(Z287/AA287*100)</f>
        <v>0</v>
      </c>
      <c r="Z287">
        <f>DD287*(DI287+DJ287)/1000</f>
        <v>0</v>
      </c>
      <c r="AA287">
        <f>0.61365*exp(17.502*DK287/(240.97+DK287))</f>
        <v>0</v>
      </c>
      <c r="AB287">
        <f>(X287-DD287*(DI287+DJ287)/1000)</f>
        <v>0</v>
      </c>
      <c r="AC287">
        <f>(-J287*44100)</f>
        <v>0</v>
      </c>
      <c r="AD287">
        <f>2*29.3*R287*0.92*(DK287-W287)</f>
        <v>0</v>
      </c>
      <c r="AE287">
        <f>2*0.95*5.67E-8*(((DK287+$B$7)+273)^4-(W287+273)^4)</f>
        <v>0</v>
      </c>
      <c r="AF287">
        <f>U287+AE287+AC287+AD287</f>
        <v>0</v>
      </c>
      <c r="AG287">
        <f>DH287*AU287*(DC287-DB287*(1000-AU287*DE287)/(1000-AU287*DD287))/(100*CV287)</f>
        <v>0</v>
      </c>
      <c r="AH287">
        <f>1000*DH287*AU287*(DD287-DE287)/(100*CV287*(1000-AU287*DD287))</f>
        <v>0</v>
      </c>
      <c r="AI287">
        <f>(AJ287 - AK287 - DI287*1E3/(8.314*(DK287+273.15)) * AM287/DH287 * AL287) * DH287/(100*CV287) * (1000 - DE287)/1000</f>
        <v>0</v>
      </c>
      <c r="AJ287">
        <v>390.142407932614</v>
      </c>
      <c r="AK287">
        <v>401.273024242424</v>
      </c>
      <c r="AL287">
        <v>-3.41665518726701</v>
      </c>
      <c r="AM287">
        <v>64.2689805173575</v>
      </c>
      <c r="AN287">
        <f>(AP287 - AO287 + DI287*1E3/(8.314*(DK287+273.15)) * AR287/DH287 * AQ287) * DH287/(100*CV287) * 1000/(1000 - AP287)</f>
        <v>0</v>
      </c>
      <c r="AO287">
        <v>24.3510645102163</v>
      </c>
      <c r="AP287">
        <v>25.3149418181818</v>
      </c>
      <c r="AQ287">
        <v>-5.97559035621928e-06</v>
      </c>
      <c r="AR287">
        <v>116.423155096258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MAX(0,($B$13+$C$13*DP287)/(1+$D$13*DP287)*DI287/(DK287+273)*$E$13)</f>
        <v>0</v>
      </c>
      <c r="AX287" t="s">
        <v>407</v>
      </c>
      <c r="AY287" t="s">
        <v>407</v>
      </c>
      <c r="AZ287">
        <v>0</v>
      </c>
      <c r="BA287">
        <v>0</v>
      </c>
      <c r="BB287">
        <f>1-AZ287/BA287</f>
        <v>0</v>
      </c>
      <c r="BC287">
        <v>0</v>
      </c>
      <c r="BD287" t="s">
        <v>407</v>
      </c>
      <c r="BE287" t="s">
        <v>407</v>
      </c>
      <c r="BF287">
        <v>0</v>
      </c>
      <c r="BG287">
        <v>0</v>
      </c>
      <c r="BH287">
        <f>1-BF287/BG287</f>
        <v>0</v>
      </c>
      <c r="BI287">
        <v>0.5</v>
      </c>
      <c r="BJ287">
        <f>CS287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407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f>$B$11*DQ287+$C$11*DR287+$F$11*EC287*(1-EF287)</f>
        <v>0</v>
      </c>
      <c r="CS287">
        <f>CR287*CT287</f>
        <v>0</v>
      </c>
      <c r="CT287">
        <f>($B$11*$D$9+$C$11*$D$9+$F$11*((EP287+EH287)/MAX(EP287+EH287+EQ287, 0.1)*$I$9+EQ287/MAX(EP287+EH287+EQ287, 0.1)*$J$9))/($B$11+$C$11+$F$11)</f>
        <v>0</v>
      </c>
      <c r="CU287">
        <f>($B$11*$K$9+$C$11*$K$9+$F$11*((EP287+EH287)/MAX(EP287+EH287+EQ287, 0.1)*$P$9+EQ287/MAX(EP287+EH287+EQ287, 0.1)*$Q$9))/($B$11+$C$11+$F$11)</f>
        <v>0</v>
      </c>
      <c r="CV287">
        <v>2.7</v>
      </c>
      <c r="CW287">
        <v>0.5</v>
      </c>
      <c r="CX287" t="s">
        <v>408</v>
      </c>
      <c r="CY287">
        <v>2</v>
      </c>
      <c r="CZ287" t="b">
        <v>1</v>
      </c>
      <c r="DA287">
        <v>1510793542.5</v>
      </c>
      <c r="DB287">
        <v>414.182925925926</v>
      </c>
      <c r="DC287">
        <v>396.75037037037</v>
      </c>
      <c r="DD287">
        <v>25.3164074074074</v>
      </c>
      <c r="DE287">
        <v>24.3535074074074</v>
      </c>
      <c r="DF287">
        <v>407.707888888889</v>
      </c>
      <c r="DG287">
        <v>24.7772407407407</v>
      </c>
      <c r="DH287">
        <v>500.07562962963</v>
      </c>
      <c r="DI287">
        <v>90.7719222222222</v>
      </c>
      <c r="DJ287">
        <v>0.0999521444444444</v>
      </c>
      <c r="DK287">
        <v>26.8398925925926</v>
      </c>
      <c r="DL287">
        <v>27.5031925925926</v>
      </c>
      <c r="DM287">
        <v>999.9</v>
      </c>
      <c r="DN287">
        <v>0</v>
      </c>
      <c r="DO287">
        <v>0</v>
      </c>
      <c r="DP287">
        <v>10029.6037037037</v>
      </c>
      <c r="DQ287">
        <v>0</v>
      </c>
      <c r="DR287">
        <v>8.71592</v>
      </c>
      <c r="DS287">
        <v>17.4325666666667</v>
      </c>
      <c r="DT287">
        <v>424.940814814815</v>
      </c>
      <c r="DU287">
        <v>406.653777777778</v>
      </c>
      <c r="DV287">
        <v>0.962899148148148</v>
      </c>
      <c r="DW287">
        <v>396.75037037037</v>
      </c>
      <c r="DX287">
        <v>24.3535074074074</v>
      </c>
      <c r="DY287">
        <v>2.29801962962963</v>
      </c>
      <c r="DZ287">
        <v>2.21061592592593</v>
      </c>
      <c r="EA287">
        <v>19.6625259259259</v>
      </c>
      <c r="EB287">
        <v>19.0394481481481</v>
      </c>
      <c r="EC287">
        <v>2000.02111111111</v>
      </c>
      <c r="ED287">
        <v>0.980003296296296</v>
      </c>
      <c r="EE287">
        <v>0.0199969814814815</v>
      </c>
      <c r="EF287">
        <v>0</v>
      </c>
      <c r="EG287">
        <v>2.21496666666667</v>
      </c>
      <c r="EH287">
        <v>0</v>
      </c>
      <c r="EI287">
        <v>4008.36185185185</v>
      </c>
      <c r="EJ287">
        <v>17300.3666666667</v>
      </c>
      <c r="EK287">
        <v>39.1410740740741</v>
      </c>
      <c r="EL287">
        <v>39.625</v>
      </c>
      <c r="EM287">
        <v>38.8795925925926</v>
      </c>
      <c r="EN287">
        <v>38.208</v>
      </c>
      <c r="EO287">
        <v>38.5</v>
      </c>
      <c r="EP287">
        <v>1960.02444444444</v>
      </c>
      <c r="EQ287">
        <v>39.9966666666667</v>
      </c>
      <c r="ER287">
        <v>0</v>
      </c>
      <c r="ES287">
        <v>1678817153.6</v>
      </c>
      <c r="ET287">
        <v>0</v>
      </c>
      <c r="EU287">
        <v>2.20714</v>
      </c>
      <c r="EV287">
        <v>-0.39847693338601</v>
      </c>
      <c r="EW287">
        <v>-10.3715384889064</v>
      </c>
      <c r="EX287">
        <v>4008.222</v>
      </c>
      <c r="EY287">
        <v>15</v>
      </c>
      <c r="EZ287">
        <v>0</v>
      </c>
      <c r="FA287" t="s">
        <v>409</v>
      </c>
      <c r="FB287">
        <v>1510781724.6</v>
      </c>
      <c r="FC287">
        <v>1510781718.6</v>
      </c>
      <c r="FD287">
        <v>0</v>
      </c>
      <c r="FE287">
        <v>0.193</v>
      </c>
      <c r="FF287">
        <v>0.167</v>
      </c>
      <c r="FG287">
        <v>6.707</v>
      </c>
      <c r="FH287">
        <v>0.869</v>
      </c>
      <c r="FI287">
        <v>420</v>
      </c>
      <c r="FJ287">
        <v>32</v>
      </c>
      <c r="FK287">
        <v>0.3</v>
      </c>
      <c r="FL287">
        <v>0.13</v>
      </c>
      <c r="FM287">
        <v>0.961827682926829</v>
      </c>
      <c r="FN287">
        <v>0.0203445574912924</v>
      </c>
      <c r="FO287">
        <v>0.00212289716257742</v>
      </c>
      <c r="FP287">
        <v>1</v>
      </c>
      <c r="FQ287">
        <v>1</v>
      </c>
      <c r="FR287">
        <v>1</v>
      </c>
      <c r="FS287" t="s">
        <v>410</v>
      </c>
      <c r="FT287">
        <v>2.9734</v>
      </c>
      <c r="FU287">
        <v>2.75413</v>
      </c>
      <c r="FV287">
        <v>0.0855691</v>
      </c>
      <c r="FW287">
        <v>0.083741</v>
      </c>
      <c r="FX287">
        <v>0.10733</v>
      </c>
      <c r="FY287">
        <v>0.105655</v>
      </c>
      <c r="FZ287">
        <v>35596.1</v>
      </c>
      <c r="GA287">
        <v>38883.1</v>
      </c>
      <c r="GB287">
        <v>35277.1</v>
      </c>
      <c r="GC287">
        <v>38487.9</v>
      </c>
      <c r="GD287">
        <v>44603.3</v>
      </c>
      <c r="GE287">
        <v>49690.8</v>
      </c>
      <c r="GF287">
        <v>55093.6</v>
      </c>
      <c r="GG287">
        <v>61706.5</v>
      </c>
      <c r="GH287">
        <v>1.98585</v>
      </c>
      <c r="GI287">
        <v>1.8251</v>
      </c>
      <c r="GJ287">
        <v>0.0929274</v>
      </c>
      <c r="GK287">
        <v>0</v>
      </c>
      <c r="GL287">
        <v>25.9743</v>
      </c>
      <c r="GM287">
        <v>999.9</v>
      </c>
      <c r="GN287">
        <v>52.838</v>
      </c>
      <c r="GO287">
        <v>32.851</v>
      </c>
      <c r="GP287">
        <v>29.1614</v>
      </c>
      <c r="GQ287">
        <v>54.9258</v>
      </c>
      <c r="GR287">
        <v>49.1106</v>
      </c>
      <c r="GS287">
        <v>1</v>
      </c>
      <c r="GT287">
        <v>-0.0238897</v>
      </c>
      <c r="GU287">
        <v>0.89217</v>
      </c>
      <c r="GV287">
        <v>20.1129</v>
      </c>
      <c r="GW287">
        <v>5.19842</v>
      </c>
      <c r="GX287">
        <v>12.004</v>
      </c>
      <c r="GY287">
        <v>4.97525</v>
      </c>
      <c r="GZ287">
        <v>3.29308</v>
      </c>
      <c r="HA287">
        <v>9999</v>
      </c>
      <c r="HB287">
        <v>9999</v>
      </c>
      <c r="HC287">
        <v>9999</v>
      </c>
      <c r="HD287">
        <v>999.9</v>
      </c>
      <c r="HE287">
        <v>1.86331</v>
      </c>
      <c r="HF287">
        <v>1.86816</v>
      </c>
      <c r="HG287">
        <v>1.86798</v>
      </c>
      <c r="HH287">
        <v>1.86905</v>
      </c>
      <c r="HI287">
        <v>1.86994</v>
      </c>
      <c r="HJ287">
        <v>1.86598</v>
      </c>
      <c r="HK287">
        <v>1.86703</v>
      </c>
      <c r="HL287">
        <v>1.86838</v>
      </c>
      <c r="HM287">
        <v>5</v>
      </c>
      <c r="HN287">
        <v>0</v>
      </c>
      <c r="HO287">
        <v>0</v>
      </c>
      <c r="HP287">
        <v>0</v>
      </c>
      <c r="HQ287" t="s">
        <v>411</v>
      </c>
      <c r="HR287" t="s">
        <v>412</v>
      </c>
      <c r="HS287" t="s">
        <v>413</v>
      </c>
      <c r="HT287" t="s">
        <v>413</v>
      </c>
      <c r="HU287" t="s">
        <v>413</v>
      </c>
      <c r="HV287" t="s">
        <v>413</v>
      </c>
      <c r="HW287">
        <v>0</v>
      </c>
      <c r="HX287">
        <v>100</v>
      </c>
      <c r="HY287">
        <v>100</v>
      </c>
      <c r="HZ287">
        <v>6.322</v>
      </c>
      <c r="IA287">
        <v>0.5391</v>
      </c>
      <c r="IB287">
        <v>4.00718980108695</v>
      </c>
      <c r="IC287">
        <v>0.0057595372652325</v>
      </c>
      <c r="ID287">
        <v>9.86007892650461e-07</v>
      </c>
      <c r="IE287">
        <v>-6.54605500343952e-10</v>
      </c>
      <c r="IF287">
        <v>-0.00447537401453317</v>
      </c>
      <c r="IG287">
        <v>-0.0225030831772305</v>
      </c>
      <c r="IH287">
        <v>0.00251729176796863</v>
      </c>
      <c r="II287">
        <v>-2.92013266862578e-05</v>
      </c>
      <c r="IJ287">
        <v>-3</v>
      </c>
      <c r="IK287">
        <v>1614</v>
      </c>
      <c r="IL287">
        <v>1</v>
      </c>
      <c r="IM287">
        <v>27</v>
      </c>
      <c r="IN287">
        <v>197.1</v>
      </c>
      <c r="IO287">
        <v>197.2</v>
      </c>
      <c r="IP287">
        <v>0.913086</v>
      </c>
      <c r="IQ287">
        <v>2.64526</v>
      </c>
      <c r="IR287">
        <v>1.54785</v>
      </c>
      <c r="IS287">
        <v>2.30103</v>
      </c>
      <c r="IT287">
        <v>1.34644</v>
      </c>
      <c r="IU287">
        <v>2.38159</v>
      </c>
      <c r="IV287">
        <v>37.6745</v>
      </c>
      <c r="IW287">
        <v>24.1838</v>
      </c>
      <c r="IX287">
        <v>18</v>
      </c>
      <c r="IY287">
        <v>502.412</v>
      </c>
      <c r="IZ287">
        <v>400.375</v>
      </c>
      <c r="JA287">
        <v>24.0997</v>
      </c>
      <c r="JB287">
        <v>26.8889</v>
      </c>
      <c r="JC287">
        <v>30.0007</v>
      </c>
      <c r="JD287">
        <v>26.7934</v>
      </c>
      <c r="JE287">
        <v>26.736</v>
      </c>
      <c r="JF287">
        <v>18.2551</v>
      </c>
      <c r="JG287">
        <v>25.2573</v>
      </c>
      <c r="JH287">
        <v>100</v>
      </c>
      <c r="JI287">
        <v>24.0826</v>
      </c>
      <c r="JJ287">
        <v>353.026</v>
      </c>
      <c r="JK287">
        <v>24.3446</v>
      </c>
      <c r="JL287">
        <v>102.237</v>
      </c>
      <c r="JM287">
        <v>102.729</v>
      </c>
    </row>
    <row r="288" spans="1:273">
      <c r="A288">
        <v>272</v>
      </c>
      <c r="B288">
        <v>1510793555</v>
      </c>
      <c r="C288">
        <v>4834.40000009537</v>
      </c>
      <c r="D288" t="s">
        <v>957</v>
      </c>
      <c r="E288" t="s">
        <v>958</v>
      </c>
      <c r="F288">
        <v>5</v>
      </c>
      <c r="G288" t="s">
        <v>898</v>
      </c>
      <c r="H288" t="s">
        <v>406</v>
      </c>
      <c r="I288">
        <v>1510793547.21429</v>
      </c>
      <c r="J288">
        <f>(K288)/1000</f>
        <v>0</v>
      </c>
      <c r="K288">
        <f>IF(CZ288, AN288, AH288)</f>
        <v>0</v>
      </c>
      <c r="L288">
        <f>IF(CZ288, AI288, AG288)</f>
        <v>0</v>
      </c>
      <c r="M288">
        <f>DB288 - IF(AU288&gt;1, L288*CV288*100.0/(AW288*DP288), 0)</f>
        <v>0</v>
      </c>
      <c r="N288">
        <f>((T288-J288/2)*M288-L288)/(T288+J288/2)</f>
        <v>0</v>
      </c>
      <c r="O288">
        <f>N288*(DI288+DJ288)/1000.0</f>
        <v>0</v>
      </c>
      <c r="P288">
        <f>(DB288 - IF(AU288&gt;1, L288*CV288*100.0/(AW288*DP288), 0))*(DI288+DJ288)/1000.0</f>
        <v>0</v>
      </c>
      <c r="Q288">
        <f>2.0/((1/S288-1/R288)+SIGN(S288)*SQRT((1/S288-1/R288)*(1/S288-1/R288) + 4*CW288/((CW288+1)*(CW288+1))*(2*1/S288*1/R288-1/R288*1/R288)))</f>
        <v>0</v>
      </c>
      <c r="R288">
        <f>IF(LEFT(CX288,1)&lt;&gt;"0",IF(LEFT(CX288,1)="1",3.0,CY288),$D$5+$E$5*(DP288*DI288/($K$5*1000))+$F$5*(DP288*DI288/($K$5*1000))*MAX(MIN(CV288,$J$5),$I$5)*MAX(MIN(CV288,$J$5),$I$5)+$G$5*MAX(MIN(CV288,$J$5),$I$5)*(DP288*DI288/($K$5*1000))+$H$5*(DP288*DI288/($K$5*1000))*(DP288*DI288/($K$5*1000)))</f>
        <v>0</v>
      </c>
      <c r="S288">
        <f>J288*(1000-(1000*0.61365*exp(17.502*W288/(240.97+W288))/(DI288+DJ288)+DD288)/2)/(1000*0.61365*exp(17.502*W288/(240.97+W288))/(DI288+DJ288)-DD288)</f>
        <v>0</v>
      </c>
      <c r="T288">
        <f>1/((CW288+1)/(Q288/1.6)+1/(R288/1.37)) + CW288/((CW288+1)/(Q288/1.6) + CW288/(R288/1.37))</f>
        <v>0</v>
      </c>
      <c r="U288">
        <f>(CR288*CU288)</f>
        <v>0</v>
      </c>
      <c r="V288">
        <f>(DK288+(U288+2*0.95*5.67E-8*(((DK288+$B$7)+273)^4-(DK288+273)^4)-44100*J288)/(1.84*29.3*R288+8*0.95*5.67E-8*(DK288+273)^3))</f>
        <v>0</v>
      </c>
      <c r="W288">
        <f>($C$7*DL288+$D$7*DM288+$E$7*V288)</f>
        <v>0</v>
      </c>
      <c r="X288">
        <f>0.61365*exp(17.502*W288/(240.97+W288))</f>
        <v>0</v>
      </c>
      <c r="Y288">
        <f>(Z288/AA288*100)</f>
        <v>0</v>
      </c>
      <c r="Z288">
        <f>DD288*(DI288+DJ288)/1000</f>
        <v>0</v>
      </c>
      <c r="AA288">
        <f>0.61365*exp(17.502*DK288/(240.97+DK288))</f>
        <v>0</v>
      </c>
      <c r="AB288">
        <f>(X288-DD288*(DI288+DJ288)/1000)</f>
        <v>0</v>
      </c>
      <c r="AC288">
        <f>(-J288*44100)</f>
        <v>0</v>
      </c>
      <c r="AD288">
        <f>2*29.3*R288*0.92*(DK288-W288)</f>
        <v>0</v>
      </c>
      <c r="AE288">
        <f>2*0.95*5.67E-8*(((DK288+$B$7)+273)^4-(W288+273)^4)</f>
        <v>0</v>
      </c>
      <c r="AF288">
        <f>U288+AE288+AC288+AD288</f>
        <v>0</v>
      </c>
      <c r="AG288">
        <f>DH288*AU288*(DC288-DB288*(1000-AU288*DE288)/(1000-AU288*DD288))/(100*CV288)</f>
        <v>0</v>
      </c>
      <c r="AH288">
        <f>1000*DH288*AU288*(DD288-DE288)/(100*CV288*(1000-AU288*DD288))</f>
        <v>0</v>
      </c>
      <c r="AI288">
        <f>(AJ288 - AK288 - DI288*1E3/(8.314*(DK288+273.15)) * AM288/DH288 * AL288) * DH288/(100*CV288) * (1000 - DE288)/1000</f>
        <v>0</v>
      </c>
      <c r="AJ288">
        <v>373.545413239077</v>
      </c>
      <c r="AK288">
        <v>384.538878787879</v>
      </c>
      <c r="AL288">
        <v>-3.32387001105542</v>
      </c>
      <c r="AM288">
        <v>64.2689805173575</v>
      </c>
      <c r="AN288">
        <f>(AP288 - AO288 + DI288*1E3/(8.314*(DK288+273.15)) * AR288/DH288 * AQ288) * DH288/(100*CV288) * 1000/(1000 - AP288)</f>
        <v>0</v>
      </c>
      <c r="AO288">
        <v>24.3497759439914</v>
      </c>
      <c r="AP288">
        <v>25.310636969697</v>
      </c>
      <c r="AQ288">
        <v>-1.32572279478583e-05</v>
      </c>
      <c r="AR288">
        <v>116.423155096258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MAX(0,($B$13+$C$13*DP288)/(1+$D$13*DP288)*DI288/(DK288+273)*$E$13)</f>
        <v>0</v>
      </c>
      <c r="AX288" t="s">
        <v>407</v>
      </c>
      <c r="AY288" t="s">
        <v>407</v>
      </c>
      <c r="AZ288">
        <v>0</v>
      </c>
      <c r="BA288">
        <v>0</v>
      </c>
      <c r="BB288">
        <f>1-AZ288/BA288</f>
        <v>0</v>
      </c>
      <c r="BC288">
        <v>0</v>
      </c>
      <c r="BD288" t="s">
        <v>407</v>
      </c>
      <c r="BE288" t="s">
        <v>407</v>
      </c>
      <c r="BF288">
        <v>0</v>
      </c>
      <c r="BG288">
        <v>0</v>
      </c>
      <c r="BH288">
        <f>1-BF288/BG288</f>
        <v>0</v>
      </c>
      <c r="BI288">
        <v>0.5</v>
      </c>
      <c r="BJ288">
        <f>CS288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407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f>$B$11*DQ288+$C$11*DR288+$F$11*EC288*(1-EF288)</f>
        <v>0</v>
      </c>
      <c r="CS288">
        <f>CR288*CT288</f>
        <v>0</v>
      </c>
      <c r="CT288">
        <f>($B$11*$D$9+$C$11*$D$9+$F$11*((EP288+EH288)/MAX(EP288+EH288+EQ288, 0.1)*$I$9+EQ288/MAX(EP288+EH288+EQ288, 0.1)*$J$9))/($B$11+$C$11+$F$11)</f>
        <v>0</v>
      </c>
      <c r="CU288">
        <f>($B$11*$K$9+$C$11*$K$9+$F$11*((EP288+EH288)/MAX(EP288+EH288+EQ288, 0.1)*$P$9+EQ288/MAX(EP288+EH288+EQ288, 0.1)*$Q$9))/($B$11+$C$11+$F$11)</f>
        <v>0</v>
      </c>
      <c r="CV288">
        <v>2.7</v>
      </c>
      <c r="CW288">
        <v>0.5</v>
      </c>
      <c r="CX288" t="s">
        <v>408</v>
      </c>
      <c r="CY288">
        <v>2</v>
      </c>
      <c r="CZ288" t="b">
        <v>1</v>
      </c>
      <c r="DA288">
        <v>1510793547.21429</v>
      </c>
      <c r="DB288">
        <v>398.684428571429</v>
      </c>
      <c r="DC288">
        <v>381.193285714286</v>
      </c>
      <c r="DD288">
        <v>25.3150321428571</v>
      </c>
      <c r="DE288">
        <v>24.351625</v>
      </c>
      <c r="DF288">
        <v>392.305428571429</v>
      </c>
      <c r="DG288">
        <v>24.7759214285714</v>
      </c>
      <c r="DH288">
        <v>500.079821428571</v>
      </c>
      <c r="DI288">
        <v>90.7717071428571</v>
      </c>
      <c r="DJ288">
        <v>0.100001707142857</v>
      </c>
      <c r="DK288">
        <v>26.8416142857143</v>
      </c>
      <c r="DL288">
        <v>27.5027607142857</v>
      </c>
      <c r="DM288">
        <v>999.9</v>
      </c>
      <c r="DN288">
        <v>0</v>
      </c>
      <c r="DO288">
        <v>0</v>
      </c>
      <c r="DP288">
        <v>10014.9539285714</v>
      </c>
      <c r="DQ288">
        <v>0</v>
      </c>
      <c r="DR288">
        <v>8.71592</v>
      </c>
      <c r="DS288">
        <v>17.4910928571429</v>
      </c>
      <c r="DT288">
        <v>409.039178571429</v>
      </c>
      <c r="DU288">
        <v>390.707642857143</v>
      </c>
      <c r="DV288">
        <v>0.963408392857143</v>
      </c>
      <c r="DW288">
        <v>381.193285714286</v>
      </c>
      <c r="DX288">
        <v>24.351625</v>
      </c>
      <c r="DY288">
        <v>2.29788892857143</v>
      </c>
      <c r="DZ288">
        <v>2.21043928571429</v>
      </c>
      <c r="EA288">
        <v>19.6616107142857</v>
      </c>
      <c r="EB288">
        <v>19.0381714285714</v>
      </c>
      <c r="EC288">
        <v>2000.03178571429</v>
      </c>
      <c r="ED288">
        <v>0.980002928571429</v>
      </c>
      <c r="EE288">
        <v>0.0199973107142857</v>
      </c>
      <c r="EF288">
        <v>0</v>
      </c>
      <c r="EG288">
        <v>2.22538571428571</v>
      </c>
      <c r="EH288">
        <v>0</v>
      </c>
      <c r="EI288">
        <v>4007.83678571429</v>
      </c>
      <c r="EJ288">
        <v>17300.4571428571</v>
      </c>
      <c r="EK288">
        <v>39.1405</v>
      </c>
      <c r="EL288">
        <v>39.6205</v>
      </c>
      <c r="EM288">
        <v>38.8772142857143</v>
      </c>
      <c r="EN288">
        <v>38.2005</v>
      </c>
      <c r="EO288">
        <v>38.5</v>
      </c>
      <c r="EP288">
        <v>1960.03428571429</v>
      </c>
      <c r="EQ288">
        <v>39.9975</v>
      </c>
      <c r="ER288">
        <v>0</v>
      </c>
      <c r="ES288">
        <v>1678817158.4</v>
      </c>
      <c r="ET288">
        <v>0</v>
      </c>
      <c r="EU288">
        <v>2.202308</v>
      </c>
      <c r="EV288">
        <v>0.267792299220527</v>
      </c>
      <c r="EW288">
        <v>-2.59461538829299</v>
      </c>
      <c r="EX288">
        <v>4007.7576</v>
      </c>
      <c r="EY288">
        <v>15</v>
      </c>
      <c r="EZ288">
        <v>0</v>
      </c>
      <c r="FA288" t="s">
        <v>409</v>
      </c>
      <c r="FB288">
        <v>1510781724.6</v>
      </c>
      <c r="FC288">
        <v>1510781718.6</v>
      </c>
      <c r="FD288">
        <v>0</v>
      </c>
      <c r="FE288">
        <v>0.193</v>
      </c>
      <c r="FF288">
        <v>0.167</v>
      </c>
      <c r="FG288">
        <v>6.707</v>
      </c>
      <c r="FH288">
        <v>0.869</v>
      </c>
      <c r="FI288">
        <v>420</v>
      </c>
      <c r="FJ288">
        <v>32</v>
      </c>
      <c r="FK288">
        <v>0.3</v>
      </c>
      <c r="FL288">
        <v>0.13</v>
      </c>
      <c r="FM288">
        <v>0.962581390243902</v>
      </c>
      <c r="FN288">
        <v>0.0127732264808367</v>
      </c>
      <c r="FO288">
        <v>0.00175075582114431</v>
      </c>
      <c r="FP288">
        <v>1</v>
      </c>
      <c r="FQ288">
        <v>1</v>
      </c>
      <c r="FR288">
        <v>1</v>
      </c>
      <c r="FS288" t="s">
        <v>410</v>
      </c>
      <c r="FT288">
        <v>2.9731</v>
      </c>
      <c r="FU288">
        <v>2.75366</v>
      </c>
      <c r="FV288">
        <v>0.0827355</v>
      </c>
      <c r="FW288">
        <v>0.0808839</v>
      </c>
      <c r="FX288">
        <v>0.107315</v>
      </c>
      <c r="FY288">
        <v>0.10565</v>
      </c>
      <c r="FZ288">
        <v>35706.3</v>
      </c>
      <c r="GA288">
        <v>39003.8</v>
      </c>
      <c r="GB288">
        <v>35277.1</v>
      </c>
      <c r="GC288">
        <v>38487.4</v>
      </c>
      <c r="GD288">
        <v>44603.7</v>
      </c>
      <c r="GE288">
        <v>49690.4</v>
      </c>
      <c r="GF288">
        <v>55093.2</v>
      </c>
      <c r="GG288">
        <v>61705.8</v>
      </c>
      <c r="GH288">
        <v>1.98565</v>
      </c>
      <c r="GI288">
        <v>1.82523</v>
      </c>
      <c r="GJ288">
        <v>0.0930205</v>
      </c>
      <c r="GK288">
        <v>0</v>
      </c>
      <c r="GL288">
        <v>25.9765</v>
      </c>
      <c r="GM288">
        <v>999.9</v>
      </c>
      <c r="GN288">
        <v>52.838</v>
      </c>
      <c r="GO288">
        <v>32.851</v>
      </c>
      <c r="GP288">
        <v>29.1631</v>
      </c>
      <c r="GQ288">
        <v>54.7258</v>
      </c>
      <c r="GR288">
        <v>49.2869</v>
      </c>
      <c r="GS288">
        <v>1</v>
      </c>
      <c r="GT288">
        <v>-0.0235417</v>
      </c>
      <c r="GU288">
        <v>0.848066</v>
      </c>
      <c r="GV288">
        <v>20.113</v>
      </c>
      <c r="GW288">
        <v>5.19917</v>
      </c>
      <c r="GX288">
        <v>12.004</v>
      </c>
      <c r="GY288">
        <v>4.97525</v>
      </c>
      <c r="GZ288">
        <v>3.29335</v>
      </c>
      <c r="HA288">
        <v>9999</v>
      </c>
      <c r="HB288">
        <v>9999</v>
      </c>
      <c r="HC288">
        <v>9999</v>
      </c>
      <c r="HD288">
        <v>999.9</v>
      </c>
      <c r="HE288">
        <v>1.86332</v>
      </c>
      <c r="HF288">
        <v>1.86817</v>
      </c>
      <c r="HG288">
        <v>1.86798</v>
      </c>
      <c r="HH288">
        <v>1.86905</v>
      </c>
      <c r="HI288">
        <v>1.86991</v>
      </c>
      <c r="HJ288">
        <v>1.86599</v>
      </c>
      <c r="HK288">
        <v>1.86703</v>
      </c>
      <c r="HL288">
        <v>1.86838</v>
      </c>
      <c r="HM288">
        <v>5</v>
      </c>
      <c r="HN288">
        <v>0</v>
      </c>
      <c r="HO288">
        <v>0</v>
      </c>
      <c r="HP288">
        <v>0</v>
      </c>
      <c r="HQ288" t="s">
        <v>411</v>
      </c>
      <c r="HR288" t="s">
        <v>412</v>
      </c>
      <c r="HS288" t="s">
        <v>413</v>
      </c>
      <c r="HT288" t="s">
        <v>413</v>
      </c>
      <c r="HU288" t="s">
        <v>413</v>
      </c>
      <c r="HV288" t="s">
        <v>413</v>
      </c>
      <c r="HW288">
        <v>0</v>
      </c>
      <c r="HX288">
        <v>100</v>
      </c>
      <c r="HY288">
        <v>100</v>
      </c>
      <c r="HZ288">
        <v>6.221</v>
      </c>
      <c r="IA288">
        <v>0.5389</v>
      </c>
      <c r="IB288">
        <v>4.00718980108695</v>
      </c>
      <c r="IC288">
        <v>0.0057595372652325</v>
      </c>
      <c r="ID288">
        <v>9.86007892650461e-07</v>
      </c>
      <c r="IE288">
        <v>-6.54605500343952e-10</v>
      </c>
      <c r="IF288">
        <v>-0.00447537401453317</v>
      </c>
      <c r="IG288">
        <v>-0.0225030831772305</v>
      </c>
      <c r="IH288">
        <v>0.00251729176796863</v>
      </c>
      <c r="II288">
        <v>-2.92013266862578e-05</v>
      </c>
      <c r="IJ288">
        <v>-3</v>
      </c>
      <c r="IK288">
        <v>1614</v>
      </c>
      <c r="IL288">
        <v>1</v>
      </c>
      <c r="IM288">
        <v>27</v>
      </c>
      <c r="IN288">
        <v>197.2</v>
      </c>
      <c r="IO288">
        <v>197.3</v>
      </c>
      <c r="IP288">
        <v>0.878906</v>
      </c>
      <c r="IQ288">
        <v>2.65625</v>
      </c>
      <c r="IR288">
        <v>1.54785</v>
      </c>
      <c r="IS288">
        <v>2.30103</v>
      </c>
      <c r="IT288">
        <v>1.34644</v>
      </c>
      <c r="IU288">
        <v>2.35352</v>
      </c>
      <c r="IV288">
        <v>37.6745</v>
      </c>
      <c r="IW288">
        <v>24.1838</v>
      </c>
      <c r="IX288">
        <v>18</v>
      </c>
      <c r="IY288">
        <v>502.323</v>
      </c>
      <c r="IZ288">
        <v>400.48</v>
      </c>
      <c r="JA288">
        <v>24.0825</v>
      </c>
      <c r="JB288">
        <v>26.8935</v>
      </c>
      <c r="JC288">
        <v>30.0005</v>
      </c>
      <c r="JD288">
        <v>26.7982</v>
      </c>
      <c r="JE288">
        <v>26.741</v>
      </c>
      <c r="JF288">
        <v>17.5683</v>
      </c>
      <c r="JG288">
        <v>25.2573</v>
      </c>
      <c r="JH288">
        <v>100</v>
      </c>
      <c r="JI288">
        <v>24.0914</v>
      </c>
      <c r="JJ288">
        <v>332.812</v>
      </c>
      <c r="JK288">
        <v>24.3446</v>
      </c>
      <c r="JL288">
        <v>102.236</v>
      </c>
      <c r="JM288">
        <v>102.727</v>
      </c>
    </row>
    <row r="289" spans="1:273">
      <c r="A289">
        <v>273</v>
      </c>
      <c r="B289">
        <v>1510793560</v>
      </c>
      <c r="C289">
        <v>4839.40000009537</v>
      </c>
      <c r="D289" t="s">
        <v>959</v>
      </c>
      <c r="E289" t="s">
        <v>960</v>
      </c>
      <c r="F289">
        <v>5</v>
      </c>
      <c r="G289" t="s">
        <v>898</v>
      </c>
      <c r="H289" t="s">
        <v>406</v>
      </c>
      <c r="I289">
        <v>1510793552.5</v>
      </c>
      <c r="J289">
        <f>(K289)/1000</f>
        <v>0</v>
      </c>
      <c r="K289">
        <f>IF(CZ289, AN289, AH289)</f>
        <v>0</v>
      </c>
      <c r="L289">
        <f>IF(CZ289, AI289, AG289)</f>
        <v>0</v>
      </c>
      <c r="M289">
        <f>DB289 - IF(AU289&gt;1, L289*CV289*100.0/(AW289*DP289), 0)</f>
        <v>0</v>
      </c>
      <c r="N289">
        <f>((T289-J289/2)*M289-L289)/(T289+J289/2)</f>
        <v>0</v>
      </c>
      <c r="O289">
        <f>N289*(DI289+DJ289)/1000.0</f>
        <v>0</v>
      </c>
      <c r="P289">
        <f>(DB289 - IF(AU289&gt;1, L289*CV289*100.0/(AW289*DP289), 0))*(DI289+DJ289)/1000.0</f>
        <v>0</v>
      </c>
      <c r="Q289">
        <f>2.0/((1/S289-1/R289)+SIGN(S289)*SQRT((1/S289-1/R289)*(1/S289-1/R289) + 4*CW289/((CW289+1)*(CW289+1))*(2*1/S289*1/R289-1/R289*1/R289)))</f>
        <v>0</v>
      </c>
      <c r="R289">
        <f>IF(LEFT(CX289,1)&lt;&gt;"0",IF(LEFT(CX289,1)="1",3.0,CY289),$D$5+$E$5*(DP289*DI289/($K$5*1000))+$F$5*(DP289*DI289/($K$5*1000))*MAX(MIN(CV289,$J$5),$I$5)*MAX(MIN(CV289,$J$5),$I$5)+$G$5*MAX(MIN(CV289,$J$5),$I$5)*(DP289*DI289/($K$5*1000))+$H$5*(DP289*DI289/($K$5*1000))*(DP289*DI289/($K$5*1000)))</f>
        <v>0</v>
      </c>
      <c r="S289">
        <f>J289*(1000-(1000*0.61365*exp(17.502*W289/(240.97+W289))/(DI289+DJ289)+DD289)/2)/(1000*0.61365*exp(17.502*W289/(240.97+W289))/(DI289+DJ289)-DD289)</f>
        <v>0</v>
      </c>
      <c r="T289">
        <f>1/((CW289+1)/(Q289/1.6)+1/(R289/1.37)) + CW289/((CW289+1)/(Q289/1.6) + CW289/(R289/1.37))</f>
        <v>0</v>
      </c>
      <c r="U289">
        <f>(CR289*CU289)</f>
        <v>0</v>
      </c>
      <c r="V289">
        <f>(DK289+(U289+2*0.95*5.67E-8*(((DK289+$B$7)+273)^4-(DK289+273)^4)-44100*J289)/(1.84*29.3*R289+8*0.95*5.67E-8*(DK289+273)^3))</f>
        <v>0</v>
      </c>
      <c r="W289">
        <f>($C$7*DL289+$D$7*DM289+$E$7*V289)</f>
        <v>0</v>
      </c>
      <c r="X289">
        <f>0.61365*exp(17.502*W289/(240.97+W289))</f>
        <v>0</v>
      </c>
      <c r="Y289">
        <f>(Z289/AA289*100)</f>
        <v>0</v>
      </c>
      <c r="Z289">
        <f>DD289*(DI289+DJ289)/1000</f>
        <v>0</v>
      </c>
      <c r="AA289">
        <f>0.61365*exp(17.502*DK289/(240.97+DK289))</f>
        <v>0</v>
      </c>
      <c r="AB289">
        <f>(X289-DD289*(DI289+DJ289)/1000)</f>
        <v>0</v>
      </c>
      <c r="AC289">
        <f>(-J289*44100)</f>
        <v>0</v>
      </c>
      <c r="AD289">
        <f>2*29.3*R289*0.92*(DK289-W289)</f>
        <v>0</v>
      </c>
      <c r="AE289">
        <f>2*0.95*5.67E-8*(((DK289+$B$7)+273)^4-(W289+273)^4)</f>
        <v>0</v>
      </c>
      <c r="AF289">
        <f>U289+AE289+AC289+AD289</f>
        <v>0</v>
      </c>
      <c r="AG289">
        <f>DH289*AU289*(DC289-DB289*(1000-AU289*DE289)/(1000-AU289*DD289))/(100*CV289)</f>
        <v>0</v>
      </c>
      <c r="AH289">
        <f>1000*DH289*AU289*(DD289-DE289)/(100*CV289*(1000-AU289*DD289))</f>
        <v>0</v>
      </c>
      <c r="AI289">
        <f>(AJ289 - AK289 - DI289*1E3/(8.314*(DK289+273.15)) * AM289/DH289 * AL289) * DH289/(100*CV289) * (1000 - DE289)/1000</f>
        <v>0</v>
      </c>
      <c r="AJ289">
        <v>356.966270466186</v>
      </c>
      <c r="AK289">
        <v>367.950848484849</v>
      </c>
      <c r="AL289">
        <v>-3.31065498859237</v>
      </c>
      <c r="AM289">
        <v>64.2689805173575</v>
      </c>
      <c r="AN289">
        <f>(AP289 - AO289 + DI289*1E3/(8.314*(DK289+273.15)) * AR289/DH289 * AQ289) * DH289/(100*CV289) * 1000/(1000 - AP289)</f>
        <v>0</v>
      </c>
      <c r="AO289">
        <v>24.3487442123309</v>
      </c>
      <c r="AP289">
        <v>25.3093921212121</v>
      </c>
      <c r="AQ289">
        <v>4.78182691053227e-06</v>
      </c>
      <c r="AR289">
        <v>116.423155096258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MAX(0,($B$13+$C$13*DP289)/(1+$D$13*DP289)*DI289/(DK289+273)*$E$13)</f>
        <v>0</v>
      </c>
      <c r="AX289" t="s">
        <v>407</v>
      </c>
      <c r="AY289" t="s">
        <v>407</v>
      </c>
      <c r="AZ289">
        <v>0</v>
      </c>
      <c r="BA289">
        <v>0</v>
      </c>
      <c r="BB289">
        <f>1-AZ289/BA289</f>
        <v>0</v>
      </c>
      <c r="BC289">
        <v>0</v>
      </c>
      <c r="BD289" t="s">
        <v>407</v>
      </c>
      <c r="BE289" t="s">
        <v>407</v>
      </c>
      <c r="BF289">
        <v>0</v>
      </c>
      <c r="BG289">
        <v>0</v>
      </c>
      <c r="BH289">
        <f>1-BF289/BG289</f>
        <v>0</v>
      </c>
      <c r="BI289">
        <v>0.5</v>
      </c>
      <c r="BJ289">
        <f>CS289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407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f>$B$11*DQ289+$C$11*DR289+$F$11*EC289*(1-EF289)</f>
        <v>0</v>
      </c>
      <c r="CS289">
        <f>CR289*CT289</f>
        <v>0</v>
      </c>
      <c r="CT289">
        <f>($B$11*$D$9+$C$11*$D$9+$F$11*((EP289+EH289)/MAX(EP289+EH289+EQ289, 0.1)*$I$9+EQ289/MAX(EP289+EH289+EQ289, 0.1)*$J$9))/($B$11+$C$11+$F$11)</f>
        <v>0</v>
      </c>
      <c r="CU289">
        <f>($B$11*$K$9+$C$11*$K$9+$F$11*((EP289+EH289)/MAX(EP289+EH289+EQ289, 0.1)*$P$9+EQ289/MAX(EP289+EH289+EQ289, 0.1)*$Q$9))/($B$11+$C$11+$F$11)</f>
        <v>0</v>
      </c>
      <c r="CV289">
        <v>2.7</v>
      </c>
      <c r="CW289">
        <v>0.5</v>
      </c>
      <c r="CX289" t="s">
        <v>408</v>
      </c>
      <c r="CY289">
        <v>2</v>
      </c>
      <c r="CZ289" t="b">
        <v>1</v>
      </c>
      <c r="DA289">
        <v>1510793552.5</v>
      </c>
      <c r="DB289">
        <v>381.382481481482</v>
      </c>
      <c r="DC289">
        <v>363.796444444444</v>
      </c>
      <c r="DD289">
        <v>25.312437037037</v>
      </c>
      <c r="DE289">
        <v>24.3501814814815</v>
      </c>
      <c r="DF289">
        <v>375.11062962963</v>
      </c>
      <c r="DG289">
        <v>24.7734444444444</v>
      </c>
      <c r="DH289">
        <v>500.094111111111</v>
      </c>
      <c r="DI289">
        <v>90.7713296296296</v>
      </c>
      <c r="DJ289">
        <v>0.100041407407407</v>
      </c>
      <c r="DK289">
        <v>26.8414444444444</v>
      </c>
      <c r="DL289">
        <v>27.5003925925926</v>
      </c>
      <c r="DM289">
        <v>999.9</v>
      </c>
      <c r="DN289">
        <v>0</v>
      </c>
      <c r="DO289">
        <v>0</v>
      </c>
      <c r="DP289">
        <v>9991.55444444444</v>
      </c>
      <c r="DQ289">
        <v>0</v>
      </c>
      <c r="DR289">
        <v>8.71592</v>
      </c>
      <c r="DS289">
        <v>17.5859962962963</v>
      </c>
      <c r="DT289">
        <v>391.286888888889</v>
      </c>
      <c r="DU289">
        <v>372.876037037037</v>
      </c>
      <c r="DV289">
        <v>0.962266777777778</v>
      </c>
      <c r="DW289">
        <v>363.796444444444</v>
      </c>
      <c r="DX289">
        <v>24.3501814814815</v>
      </c>
      <c r="DY289">
        <v>2.2976437037037</v>
      </c>
      <c r="DZ289">
        <v>2.21029814814815</v>
      </c>
      <c r="EA289">
        <v>19.6598851851852</v>
      </c>
      <c r="EB289">
        <v>19.0371518518519</v>
      </c>
      <c r="EC289">
        <v>2000.01222222222</v>
      </c>
      <c r="ED289">
        <v>0.980003703703704</v>
      </c>
      <c r="EE289">
        <v>0.0199965518518519</v>
      </c>
      <c r="EF289">
        <v>0</v>
      </c>
      <c r="EG289">
        <v>2.20794444444444</v>
      </c>
      <c r="EH289">
        <v>0</v>
      </c>
      <c r="EI289">
        <v>4007.96444444444</v>
      </c>
      <c r="EJ289">
        <v>17300.2814814815</v>
      </c>
      <c r="EK289">
        <v>39.1387777777778</v>
      </c>
      <c r="EL289">
        <v>39.6086666666667</v>
      </c>
      <c r="EM289">
        <v>38.875</v>
      </c>
      <c r="EN289">
        <v>38.1916666666667</v>
      </c>
      <c r="EO289">
        <v>38.5</v>
      </c>
      <c r="EP289">
        <v>1960.01666666667</v>
      </c>
      <c r="EQ289">
        <v>39.9955555555555</v>
      </c>
      <c r="ER289">
        <v>0</v>
      </c>
      <c r="ES289">
        <v>1678817163.2</v>
      </c>
      <c r="ET289">
        <v>0</v>
      </c>
      <c r="EU289">
        <v>2.199248</v>
      </c>
      <c r="EV289">
        <v>-0.395815382437825</v>
      </c>
      <c r="EW289">
        <v>6.84307691746818</v>
      </c>
      <c r="EX289">
        <v>4007.9396</v>
      </c>
      <c r="EY289">
        <v>15</v>
      </c>
      <c r="EZ289">
        <v>0</v>
      </c>
      <c r="FA289" t="s">
        <v>409</v>
      </c>
      <c r="FB289">
        <v>1510781724.6</v>
      </c>
      <c r="FC289">
        <v>1510781718.6</v>
      </c>
      <c r="FD289">
        <v>0</v>
      </c>
      <c r="FE289">
        <v>0.193</v>
      </c>
      <c r="FF289">
        <v>0.167</v>
      </c>
      <c r="FG289">
        <v>6.707</v>
      </c>
      <c r="FH289">
        <v>0.869</v>
      </c>
      <c r="FI289">
        <v>420</v>
      </c>
      <c r="FJ289">
        <v>32</v>
      </c>
      <c r="FK289">
        <v>0.3</v>
      </c>
      <c r="FL289">
        <v>0.13</v>
      </c>
      <c r="FM289">
        <v>0.962679219512195</v>
      </c>
      <c r="FN289">
        <v>-0.00966018815331129</v>
      </c>
      <c r="FO289">
        <v>0.00156759445216183</v>
      </c>
      <c r="FP289">
        <v>1</v>
      </c>
      <c r="FQ289">
        <v>1</v>
      </c>
      <c r="FR289">
        <v>1</v>
      </c>
      <c r="FS289" t="s">
        <v>410</v>
      </c>
      <c r="FT289">
        <v>2.97304</v>
      </c>
      <c r="FU289">
        <v>2.75376</v>
      </c>
      <c r="FV289">
        <v>0.0798658</v>
      </c>
      <c r="FW289">
        <v>0.0779667</v>
      </c>
      <c r="FX289">
        <v>0.107314</v>
      </c>
      <c r="FY289">
        <v>0.105645</v>
      </c>
      <c r="FZ289">
        <v>35817</v>
      </c>
      <c r="GA289">
        <v>39126.9</v>
      </c>
      <c r="GB289">
        <v>35276.2</v>
      </c>
      <c r="GC289">
        <v>38486.9</v>
      </c>
      <c r="GD289">
        <v>44603.3</v>
      </c>
      <c r="GE289">
        <v>49689.8</v>
      </c>
      <c r="GF289">
        <v>55092.6</v>
      </c>
      <c r="GG289">
        <v>61704.8</v>
      </c>
      <c r="GH289">
        <v>1.98542</v>
      </c>
      <c r="GI289">
        <v>1.82502</v>
      </c>
      <c r="GJ289">
        <v>0.0933558</v>
      </c>
      <c r="GK289">
        <v>0</v>
      </c>
      <c r="GL289">
        <v>25.9782</v>
      </c>
      <c r="GM289">
        <v>999.9</v>
      </c>
      <c r="GN289">
        <v>52.863</v>
      </c>
      <c r="GO289">
        <v>32.851</v>
      </c>
      <c r="GP289">
        <v>29.1759</v>
      </c>
      <c r="GQ289">
        <v>55.0658</v>
      </c>
      <c r="GR289">
        <v>49.5753</v>
      </c>
      <c r="GS289">
        <v>1</v>
      </c>
      <c r="GT289">
        <v>-0.0231098</v>
      </c>
      <c r="GU289">
        <v>0.812971</v>
      </c>
      <c r="GV289">
        <v>20.1131</v>
      </c>
      <c r="GW289">
        <v>5.19887</v>
      </c>
      <c r="GX289">
        <v>12.004</v>
      </c>
      <c r="GY289">
        <v>4.97555</v>
      </c>
      <c r="GZ289">
        <v>3.29318</v>
      </c>
      <c r="HA289">
        <v>9999</v>
      </c>
      <c r="HB289">
        <v>9999</v>
      </c>
      <c r="HC289">
        <v>9999</v>
      </c>
      <c r="HD289">
        <v>999.9</v>
      </c>
      <c r="HE289">
        <v>1.86328</v>
      </c>
      <c r="HF289">
        <v>1.86815</v>
      </c>
      <c r="HG289">
        <v>1.86798</v>
      </c>
      <c r="HH289">
        <v>1.86905</v>
      </c>
      <c r="HI289">
        <v>1.86989</v>
      </c>
      <c r="HJ289">
        <v>1.86597</v>
      </c>
      <c r="HK289">
        <v>1.86702</v>
      </c>
      <c r="HL289">
        <v>1.86836</v>
      </c>
      <c r="HM289">
        <v>5</v>
      </c>
      <c r="HN289">
        <v>0</v>
      </c>
      <c r="HO289">
        <v>0</v>
      </c>
      <c r="HP289">
        <v>0</v>
      </c>
      <c r="HQ289" t="s">
        <v>411</v>
      </c>
      <c r="HR289" t="s">
        <v>412</v>
      </c>
      <c r="HS289" t="s">
        <v>413</v>
      </c>
      <c r="HT289" t="s">
        <v>413</v>
      </c>
      <c r="HU289" t="s">
        <v>413</v>
      </c>
      <c r="HV289" t="s">
        <v>413</v>
      </c>
      <c r="HW289">
        <v>0</v>
      </c>
      <c r="HX289">
        <v>100</v>
      </c>
      <c r="HY289">
        <v>100</v>
      </c>
      <c r="HZ289">
        <v>6.121</v>
      </c>
      <c r="IA289">
        <v>0.5389</v>
      </c>
      <c r="IB289">
        <v>4.00718980108695</v>
      </c>
      <c r="IC289">
        <v>0.0057595372652325</v>
      </c>
      <c r="ID289">
        <v>9.86007892650461e-07</v>
      </c>
      <c r="IE289">
        <v>-6.54605500343952e-10</v>
      </c>
      <c r="IF289">
        <v>-0.00447537401453317</v>
      </c>
      <c r="IG289">
        <v>-0.0225030831772305</v>
      </c>
      <c r="IH289">
        <v>0.00251729176796863</v>
      </c>
      <c r="II289">
        <v>-2.92013266862578e-05</v>
      </c>
      <c r="IJ289">
        <v>-3</v>
      </c>
      <c r="IK289">
        <v>1614</v>
      </c>
      <c r="IL289">
        <v>1</v>
      </c>
      <c r="IM289">
        <v>27</v>
      </c>
      <c r="IN289">
        <v>197.3</v>
      </c>
      <c r="IO289">
        <v>197.4</v>
      </c>
      <c r="IP289">
        <v>0.847168</v>
      </c>
      <c r="IQ289">
        <v>2.65381</v>
      </c>
      <c r="IR289">
        <v>1.54785</v>
      </c>
      <c r="IS289">
        <v>2.30225</v>
      </c>
      <c r="IT289">
        <v>1.34644</v>
      </c>
      <c r="IU289">
        <v>2.26929</v>
      </c>
      <c r="IV289">
        <v>37.6745</v>
      </c>
      <c r="IW289">
        <v>24.1926</v>
      </c>
      <c r="IX289">
        <v>18</v>
      </c>
      <c r="IY289">
        <v>502.215</v>
      </c>
      <c r="IZ289">
        <v>400.401</v>
      </c>
      <c r="JA289">
        <v>24.087</v>
      </c>
      <c r="JB289">
        <v>26.8992</v>
      </c>
      <c r="JC289">
        <v>30.0005</v>
      </c>
      <c r="JD289">
        <v>26.8027</v>
      </c>
      <c r="JE289">
        <v>26.7455</v>
      </c>
      <c r="JF289">
        <v>16.9321</v>
      </c>
      <c r="JG289">
        <v>25.2573</v>
      </c>
      <c r="JH289">
        <v>100</v>
      </c>
      <c r="JI289">
        <v>24.093</v>
      </c>
      <c r="JJ289">
        <v>319.268</v>
      </c>
      <c r="JK289">
        <v>24.3446</v>
      </c>
      <c r="JL289">
        <v>102.235</v>
      </c>
      <c r="JM289">
        <v>102.726</v>
      </c>
    </row>
    <row r="290" spans="1:273">
      <c r="A290">
        <v>274</v>
      </c>
      <c r="B290">
        <v>1510793565</v>
      </c>
      <c r="C290">
        <v>4844.40000009537</v>
      </c>
      <c r="D290" t="s">
        <v>961</v>
      </c>
      <c r="E290" t="s">
        <v>962</v>
      </c>
      <c r="F290">
        <v>5</v>
      </c>
      <c r="G290" t="s">
        <v>898</v>
      </c>
      <c r="H290" t="s">
        <v>406</v>
      </c>
      <c r="I290">
        <v>1510793557.21429</v>
      </c>
      <c r="J290">
        <f>(K290)/1000</f>
        <v>0</v>
      </c>
      <c r="K290">
        <f>IF(CZ290, AN290, AH290)</f>
        <v>0</v>
      </c>
      <c r="L290">
        <f>IF(CZ290, AI290, AG290)</f>
        <v>0</v>
      </c>
      <c r="M290">
        <f>DB290 - IF(AU290&gt;1, L290*CV290*100.0/(AW290*DP290), 0)</f>
        <v>0</v>
      </c>
      <c r="N290">
        <f>((T290-J290/2)*M290-L290)/(T290+J290/2)</f>
        <v>0</v>
      </c>
      <c r="O290">
        <f>N290*(DI290+DJ290)/1000.0</f>
        <v>0</v>
      </c>
      <c r="P290">
        <f>(DB290 - IF(AU290&gt;1, L290*CV290*100.0/(AW290*DP290), 0))*(DI290+DJ290)/1000.0</f>
        <v>0</v>
      </c>
      <c r="Q290">
        <f>2.0/((1/S290-1/R290)+SIGN(S290)*SQRT((1/S290-1/R290)*(1/S290-1/R290) + 4*CW290/((CW290+1)*(CW290+1))*(2*1/S290*1/R290-1/R290*1/R290)))</f>
        <v>0</v>
      </c>
      <c r="R290">
        <f>IF(LEFT(CX290,1)&lt;&gt;"0",IF(LEFT(CX290,1)="1",3.0,CY290),$D$5+$E$5*(DP290*DI290/($K$5*1000))+$F$5*(DP290*DI290/($K$5*1000))*MAX(MIN(CV290,$J$5),$I$5)*MAX(MIN(CV290,$J$5),$I$5)+$G$5*MAX(MIN(CV290,$J$5),$I$5)*(DP290*DI290/($K$5*1000))+$H$5*(DP290*DI290/($K$5*1000))*(DP290*DI290/($K$5*1000)))</f>
        <v>0</v>
      </c>
      <c r="S290">
        <f>J290*(1000-(1000*0.61365*exp(17.502*W290/(240.97+W290))/(DI290+DJ290)+DD290)/2)/(1000*0.61365*exp(17.502*W290/(240.97+W290))/(DI290+DJ290)-DD290)</f>
        <v>0</v>
      </c>
      <c r="T290">
        <f>1/((CW290+1)/(Q290/1.6)+1/(R290/1.37)) + CW290/((CW290+1)/(Q290/1.6) + CW290/(R290/1.37))</f>
        <v>0</v>
      </c>
      <c r="U290">
        <f>(CR290*CU290)</f>
        <v>0</v>
      </c>
      <c r="V290">
        <f>(DK290+(U290+2*0.95*5.67E-8*(((DK290+$B$7)+273)^4-(DK290+273)^4)-44100*J290)/(1.84*29.3*R290+8*0.95*5.67E-8*(DK290+273)^3))</f>
        <v>0</v>
      </c>
      <c r="W290">
        <f>($C$7*DL290+$D$7*DM290+$E$7*V290)</f>
        <v>0</v>
      </c>
      <c r="X290">
        <f>0.61365*exp(17.502*W290/(240.97+W290))</f>
        <v>0</v>
      </c>
      <c r="Y290">
        <f>(Z290/AA290*100)</f>
        <v>0</v>
      </c>
      <c r="Z290">
        <f>DD290*(DI290+DJ290)/1000</f>
        <v>0</v>
      </c>
      <c r="AA290">
        <f>0.61365*exp(17.502*DK290/(240.97+DK290))</f>
        <v>0</v>
      </c>
      <c r="AB290">
        <f>(X290-DD290*(DI290+DJ290)/1000)</f>
        <v>0</v>
      </c>
      <c r="AC290">
        <f>(-J290*44100)</f>
        <v>0</v>
      </c>
      <c r="AD290">
        <f>2*29.3*R290*0.92*(DK290-W290)</f>
        <v>0</v>
      </c>
      <c r="AE290">
        <f>2*0.95*5.67E-8*(((DK290+$B$7)+273)^4-(W290+273)^4)</f>
        <v>0</v>
      </c>
      <c r="AF290">
        <f>U290+AE290+AC290+AD290</f>
        <v>0</v>
      </c>
      <c r="AG290">
        <f>DH290*AU290*(DC290-DB290*(1000-AU290*DE290)/(1000-AU290*DD290))/(100*CV290)</f>
        <v>0</v>
      </c>
      <c r="AH290">
        <f>1000*DH290*AU290*(DD290-DE290)/(100*CV290*(1000-AU290*DD290))</f>
        <v>0</v>
      </c>
      <c r="AI290">
        <f>(AJ290 - AK290 - DI290*1E3/(8.314*(DK290+273.15)) * AM290/DH290 * AL290) * DH290/(100*CV290) * (1000 - DE290)/1000</f>
        <v>0</v>
      </c>
      <c r="AJ290">
        <v>340.254120904601</v>
      </c>
      <c r="AK290">
        <v>351.526533333333</v>
      </c>
      <c r="AL290">
        <v>-3.27800569728336</v>
      </c>
      <c r="AM290">
        <v>64.2689805173575</v>
      </c>
      <c r="AN290">
        <f>(AP290 - AO290 + DI290*1E3/(8.314*(DK290+273.15)) * AR290/DH290 * AQ290) * DH290/(100*CV290) * 1000/(1000 - AP290)</f>
        <v>0</v>
      </c>
      <c r="AO290">
        <v>24.3484284832934</v>
      </c>
      <c r="AP290">
        <v>25.3106703030303</v>
      </c>
      <c r="AQ290">
        <v>9.56208276327523e-06</v>
      </c>
      <c r="AR290">
        <v>116.423155096258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MAX(0,($B$13+$C$13*DP290)/(1+$D$13*DP290)*DI290/(DK290+273)*$E$13)</f>
        <v>0</v>
      </c>
      <c r="AX290" t="s">
        <v>407</v>
      </c>
      <c r="AY290" t="s">
        <v>407</v>
      </c>
      <c r="AZ290">
        <v>0</v>
      </c>
      <c r="BA290">
        <v>0</v>
      </c>
      <c r="BB290">
        <f>1-AZ290/BA290</f>
        <v>0</v>
      </c>
      <c r="BC290">
        <v>0</v>
      </c>
      <c r="BD290" t="s">
        <v>407</v>
      </c>
      <c r="BE290" t="s">
        <v>407</v>
      </c>
      <c r="BF290">
        <v>0</v>
      </c>
      <c r="BG290">
        <v>0</v>
      </c>
      <c r="BH290">
        <f>1-BF290/BG290</f>
        <v>0</v>
      </c>
      <c r="BI290">
        <v>0.5</v>
      </c>
      <c r="BJ290">
        <f>CS290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407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f>$B$11*DQ290+$C$11*DR290+$F$11*EC290*(1-EF290)</f>
        <v>0</v>
      </c>
      <c r="CS290">
        <f>CR290*CT290</f>
        <v>0</v>
      </c>
      <c r="CT290">
        <f>($B$11*$D$9+$C$11*$D$9+$F$11*((EP290+EH290)/MAX(EP290+EH290+EQ290, 0.1)*$I$9+EQ290/MAX(EP290+EH290+EQ290, 0.1)*$J$9))/($B$11+$C$11+$F$11)</f>
        <v>0</v>
      </c>
      <c r="CU290">
        <f>($B$11*$K$9+$C$11*$K$9+$F$11*((EP290+EH290)/MAX(EP290+EH290+EQ290, 0.1)*$P$9+EQ290/MAX(EP290+EH290+EQ290, 0.1)*$Q$9))/($B$11+$C$11+$F$11)</f>
        <v>0</v>
      </c>
      <c r="CV290">
        <v>2.7</v>
      </c>
      <c r="CW290">
        <v>0.5</v>
      </c>
      <c r="CX290" t="s">
        <v>408</v>
      </c>
      <c r="CY290">
        <v>2</v>
      </c>
      <c r="CZ290" t="b">
        <v>1</v>
      </c>
      <c r="DA290">
        <v>1510793557.21429</v>
      </c>
      <c r="DB290">
        <v>366.057464285714</v>
      </c>
      <c r="DC290">
        <v>348.519071428571</v>
      </c>
      <c r="DD290">
        <v>25.3105071428571</v>
      </c>
      <c r="DE290">
        <v>24.3490071428571</v>
      </c>
      <c r="DF290">
        <v>359.880285714286</v>
      </c>
      <c r="DG290">
        <v>24.7716035714286</v>
      </c>
      <c r="DH290">
        <v>500.098464285714</v>
      </c>
      <c r="DI290">
        <v>90.7716607142857</v>
      </c>
      <c r="DJ290">
        <v>0.100044</v>
      </c>
      <c r="DK290">
        <v>26.8406785714286</v>
      </c>
      <c r="DL290">
        <v>27.4994642857143</v>
      </c>
      <c r="DM290">
        <v>999.9</v>
      </c>
      <c r="DN290">
        <v>0</v>
      </c>
      <c r="DO290">
        <v>0</v>
      </c>
      <c r="DP290">
        <v>9978.41607142857</v>
      </c>
      <c r="DQ290">
        <v>0</v>
      </c>
      <c r="DR290">
        <v>8.71592</v>
      </c>
      <c r="DS290">
        <v>17.5384107142857</v>
      </c>
      <c r="DT290">
        <v>375.563071428571</v>
      </c>
      <c r="DU290">
        <v>357.216892857143</v>
      </c>
      <c r="DV290">
        <v>0.961513321428571</v>
      </c>
      <c r="DW290">
        <v>348.519071428571</v>
      </c>
      <c r="DX290">
        <v>24.3490071428571</v>
      </c>
      <c r="DY290">
        <v>2.29747678571429</v>
      </c>
      <c r="DZ290">
        <v>2.21019928571429</v>
      </c>
      <c r="EA290">
        <v>19.6587107142857</v>
      </c>
      <c r="EB290">
        <v>19.0364321428571</v>
      </c>
      <c r="EC290">
        <v>2000.005</v>
      </c>
      <c r="ED290">
        <v>0.98000325</v>
      </c>
      <c r="EE290">
        <v>0.0199970035714286</v>
      </c>
      <c r="EF290">
        <v>0</v>
      </c>
      <c r="EG290">
        <v>2.219125</v>
      </c>
      <c r="EH290">
        <v>0</v>
      </c>
      <c r="EI290">
        <v>4008.84464285714</v>
      </c>
      <c r="EJ290">
        <v>17300.2142857143</v>
      </c>
      <c r="EK290">
        <v>39.1382857142857</v>
      </c>
      <c r="EL290">
        <v>39.598</v>
      </c>
      <c r="EM290">
        <v>38.875</v>
      </c>
      <c r="EN290">
        <v>38.1915</v>
      </c>
      <c r="EO290">
        <v>38.491</v>
      </c>
      <c r="EP290">
        <v>1960.00857142857</v>
      </c>
      <c r="EQ290">
        <v>39.9964285714286</v>
      </c>
      <c r="ER290">
        <v>0</v>
      </c>
      <c r="ES290">
        <v>1678817168.6</v>
      </c>
      <c r="ET290">
        <v>0</v>
      </c>
      <c r="EU290">
        <v>2.21079615384615</v>
      </c>
      <c r="EV290">
        <v>-0.296242718127702</v>
      </c>
      <c r="EW290">
        <v>16.3658119639484</v>
      </c>
      <c r="EX290">
        <v>4008.90384615385</v>
      </c>
      <c r="EY290">
        <v>15</v>
      </c>
      <c r="EZ290">
        <v>0</v>
      </c>
      <c r="FA290" t="s">
        <v>409</v>
      </c>
      <c r="FB290">
        <v>1510781724.6</v>
      </c>
      <c r="FC290">
        <v>1510781718.6</v>
      </c>
      <c r="FD290">
        <v>0</v>
      </c>
      <c r="FE290">
        <v>0.193</v>
      </c>
      <c r="FF290">
        <v>0.167</v>
      </c>
      <c r="FG290">
        <v>6.707</v>
      </c>
      <c r="FH290">
        <v>0.869</v>
      </c>
      <c r="FI290">
        <v>420</v>
      </c>
      <c r="FJ290">
        <v>32</v>
      </c>
      <c r="FK290">
        <v>0.3</v>
      </c>
      <c r="FL290">
        <v>0.13</v>
      </c>
      <c r="FM290">
        <v>0.962293048780488</v>
      </c>
      <c r="FN290">
        <v>-0.0129898954703834</v>
      </c>
      <c r="FO290">
        <v>0.001631845520415</v>
      </c>
      <c r="FP290">
        <v>1</v>
      </c>
      <c r="FQ290">
        <v>1</v>
      </c>
      <c r="FR290">
        <v>1</v>
      </c>
      <c r="FS290" t="s">
        <v>410</v>
      </c>
      <c r="FT290">
        <v>2.97295</v>
      </c>
      <c r="FU290">
        <v>2.75362</v>
      </c>
      <c r="FV290">
        <v>0.076969</v>
      </c>
      <c r="FW290">
        <v>0.0750091</v>
      </c>
      <c r="FX290">
        <v>0.107312</v>
      </c>
      <c r="FY290">
        <v>0.105642</v>
      </c>
      <c r="FZ290">
        <v>35929.5</v>
      </c>
      <c r="GA290">
        <v>39251.6</v>
      </c>
      <c r="GB290">
        <v>35276.1</v>
      </c>
      <c r="GC290">
        <v>38486.1</v>
      </c>
      <c r="GD290">
        <v>44603</v>
      </c>
      <c r="GE290">
        <v>49689.2</v>
      </c>
      <c r="GF290">
        <v>55092.2</v>
      </c>
      <c r="GG290">
        <v>61703.9</v>
      </c>
      <c r="GH290">
        <v>1.98547</v>
      </c>
      <c r="GI290">
        <v>1.8249</v>
      </c>
      <c r="GJ290">
        <v>0.0936538</v>
      </c>
      <c r="GK290">
        <v>0</v>
      </c>
      <c r="GL290">
        <v>25.9802</v>
      </c>
      <c r="GM290">
        <v>999.9</v>
      </c>
      <c r="GN290">
        <v>52.863</v>
      </c>
      <c r="GO290">
        <v>32.851</v>
      </c>
      <c r="GP290">
        <v>29.1752</v>
      </c>
      <c r="GQ290">
        <v>55.4958</v>
      </c>
      <c r="GR290">
        <v>49.6274</v>
      </c>
      <c r="GS290">
        <v>1</v>
      </c>
      <c r="GT290">
        <v>-0.0225254</v>
      </c>
      <c r="GU290">
        <v>0.818418</v>
      </c>
      <c r="GV290">
        <v>20.113</v>
      </c>
      <c r="GW290">
        <v>5.19752</v>
      </c>
      <c r="GX290">
        <v>12.004</v>
      </c>
      <c r="GY290">
        <v>4.9753</v>
      </c>
      <c r="GZ290">
        <v>3.29308</v>
      </c>
      <c r="HA290">
        <v>9999</v>
      </c>
      <c r="HB290">
        <v>9999</v>
      </c>
      <c r="HC290">
        <v>9999</v>
      </c>
      <c r="HD290">
        <v>999.9</v>
      </c>
      <c r="HE290">
        <v>1.86328</v>
      </c>
      <c r="HF290">
        <v>1.86815</v>
      </c>
      <c r="HG290">
        <v>1.86798</v>
      </c>
      <c r="HH290">
        <v>1.86905</v>
      </c>
      <c r="HI290">
        <v>1.86993</v>
      </c>
      <c r="HJ290">
        <v>1.866</v>
      </c>
      <c r="HK290">
        <v>1.86706</v>
      </c>
      <c r="HL290">
        <v>1.86834</v>
      </c>
      <c r="HM290">
        <v>5</v>
      </c>
      <c r="HN290">
        <v>0</v>
      </c>
      <c r="HO290">
        <v>0</v>
      </c>
      <c r="HP290">
        <v>0</v>
      </c>
      <c r="HQ290" t="s">
        <v>411</v>
      </c>
      <c r="HR290" t="s">
        <v>412</v>
      </c>
      <c r="HS290" t="s">
        <v>413</v>
      </c>
      <c r="HT290" t="s">
        <v>413</v>
      </c>
      <c r="HU290" t="s">
        <v>413</v>
      </c>
      <c r="HV290" t="s">
        <v>413</v>
      </c>
      <c r="HW290">
        <v>0</v>
      </c>
      <c r="HX290">
        <v>100</v>
      </c>
      <c r="HY290">
        <v>100</v>
      </c>
      <c r="HZ290">
        <v>6.023</v>
      </c>
      <c r="IA290">
        <v>0.5389</v>
      </c>
      <c r="IB290">
        <v>4.00718980108695</v>
      </c>
      <c r="IC290">
        <v>0.0057595372652325</v>
      </c>
      <c r="ID290">
        <v>9.86007892650461e-07</v>
      </c>
      <c r="IE290">
        <v>-6.54605500343952e-10</v>
      </c>
      <c r="IF290">
        <v>-0.00447537401453317</v>
      </c>
      <c r="IG290">
        <v>-0.0225030831772305</v>
      </c>
      <c r="IH290">
        <v>0.00251729176796863</v>
      </c>
      <c r="II290">
        <v>-2.92013266862578e-05</v>
      </c>
      <c r="IJ290">
        <v>-3</v>
      </c>
      <c r="IK290">
        <v>1614</v>
      </c>
      <c r="IL290">
        <v>1</v>
      </c>
      <c r="IM290">
        <v>27</v>
      </c>
      <c r="IN290">
        <v>197.3</v>
      </c>
      <c r="IO290">
        <v>197.4</v>
      </c>
      <c r="IP290">
        <v>0.810547</v>
      </c>
      <c r="IQ290">
        <v>2.64526</v>
      </c>
      <c r="IR290">
        <v>1.54785</v>
      </c>
      <c r="IS290">
        <v>2.30103</v>
      </c>
      <c r="IT290">
        <v>1.34644</v>
      </c>
      <c r="IU290">
        <v>2.36694</v>
      </c>
      <c r="IV290">
        <v>37.6745</v>
      </c>
      <c r="IW290">
        <v>24.1926</v>
      </c>
      <c r="IX290">
        <v>18</v>
      </c>
      <c r="IY290">
        <v>502.294</v>
      </c>
      <c r="IZ290">
        <v>400.367</v>
      </c>
      <c r="JA290">
        <v>24.091</v>
      </c>
      <c r="JB290">
        <v>26.9049</v>
      </c>
      <c r="JC290">
        <v>30.0006</v>
      </c>
      <c r="JD290">
        <v>26.8078</v>
      </c>
      <c r="JE290">
        <v>26.7504</v>
      </c>
      <c r="JF290">
        <v>16.2069</v>
      </c>
      <c r="JG290">
        <v>25.2573</v>
      </c>
      <c r="JH290">
        <v>100</v>
      </c>
      <c r="JI290">
        <v>24.0905</v>
      </c>
      <c r="JJ290">
        <v>298.943</v>
      </c>
      <c r="JK290">
        <v>24.3446</v>
      </c>
      <c r="JL290">
        <v>102.234</v>
      </c>
      <c r="JM290">
        <v>102.724</v>
      </c>
    </row>
    <row r="291" spans="1:273">
      <c r="A291">
        <v>275</v>
      </c>
      <c r="B291">
        <v>1510793570</v>
      </c>
      <c r="C291">
        <v>4849.40000009537</v>
      </c>
      <c r="D291" t="s">
        <v>963</v>
      </c>
      <c r="E291" t="s">
        <v>964</v>
      </c>
      <c r="F291">
        <v>5</v>
      </c>
      <c r="G291" t="s">
        <v>898</v>
      </c>
      <c r="H291" t="s">
        <v>406</v>
      </c>
      <c r="I291">
        <v>1510793562.5</v>
      </c>
      <c r="J291">
        <f>(K291)/1000</f>
        <v>0</v>
      </c>
      <c r="K291">
        <f>IF(CZ291, AN291, AH291)</f>
        <v>0</v>
      </c>
      <c r="L291">
        <f>IF(CZ291, AI291, AG291)</f>
        <v>0</v>
      </c>
      <c r="M291">
        <f>DB291 - IF(AU291&gt;1, L291*CV291*100.0/(AW291*DP291), 0)</f>
        <v>0</v>
      </c>
      <c r="N291">
        <f>((T291-J291/2)*M291-L291)/(T291+J291/2)</f>
        <v>0</v>
      </c>
      <c r="O291">
        <f>N291*(DI291+DJ291)/1000.0</f>
        <v>0</v>
      </c>
      <c r="P291">
        <f>(DB291 - IF(AU291&gt;1, L291*CV291*100.0/(AW291*DP291), 0))*(DI291+DJ291)/1000.0</f>
        <v>0</v>
      </c>
      <c r="Q291">
        <f>2.0/((1/S291-1/R291)+SIGN(S291)*SQRT((1/S291-1/R291)*(1/S291-1/R291) + 4*CW291/((CW291+1)*(CW291+1))*(2*1/S291*1/R291-1/R291*1/R291)))</f>
        <v>0</v>
      </c>
      <c r="R291">
        <f>IF(LEFT(CX291,1)&lt;&gt;"0",IF(LEFT(CX291,1)="1",3.0,CY291),$D$5+$E$5*(DP291*DI291/($K$5*1000))+$F$5*(DP291*DI291/($K$5*1000))*MAX(MIN(CV291,$J$5),$I$5)*MAX(MIN(CV291,$J$5),$I$5)+$G$5*MAX(MIN(CV291,$J$5),$I$5)*(DP291*DI291/($K$5*1000))+$H$5*(DP291*DI291/($K$5*1000))*(DP291*DI291/($K$5*1000)))</f>
        <v>0</v>
      </c>
      <c r="S291">
        <f>J291*(1000-(1000*0.61365*exp(17.502*W291/(240.97+W291))/(DI291+DJ291)+DD291)/2)/(1000*0.61365*exp(17.502*W291/(240.97+W291))/(DI291+DJ291)-DD291)</f>
        <v>0</v>
      </c>
      <c r="T291">
        <f>1/((CW291+1)/(Q291/1.6)+1/(R291/1.37)) + CW291/((CW291+1)/(Q291/1.6) + CW291/(R291/1.37))</f>
        <v>0</v>
      </c>
      <c r="U291">
        <f>(CR291*CU291)</f>
        <v>0</v>
      </c>
      <c r="V291">
        <f>(DK291+(U291+2*0.95*5.67E-8*(((DK291+$B$7)+273)^4-(DK291+273)^4)-44100*J291)/(1.84*29.3*R291+8*0.95*5.67E-8*(DK291+273)^3))</f>
        <v>0</v>
      </c>
      <c r="W291">
        <f>($C$7*DL291+$D$7*DM291+$E$7*V291)</f>
        <v>0</v>
      </c>
      <c r="X291">
        <f>0.61365*exp(17.502*W291/(240.97+W291))</f>
        <v>0</v>
      </c>
      <c r="Y291">
        <f>(Z291/AA291*100)</f>
        <v>0</v>
      </c>
      <c r="Z291">
        <f>DD291*(DI291+DJ291)/1000</f>
        <v>0</v>
      </c>
      <c r="AA291">
        <f>0.61365*exp(17.502*DK291/(240.97+DK291))</f>
        <v>0</v>
      </c>
      <c r="AB291">
        <f>(X291-DD291*(DI291+DJ291)/1000)</f>
        <v>0</v>
      </c>
      <c r="AC291">
        <f>(-J291*44100)</f>
        <v>0</v>
      </c>
      <c r="AD291">
        <f>2*29.3*R291*0.92*(DK291-W291)</f>
        <v>0</v>
      </c>
      <c r="AE291">
        <f>2*0.95*5.67E-8*(((DK291+$B$7)+273)^4-(W291+273)^4)</f>
        <v>0</v>
      </c>
      <c r="AF291">
        <f>U291+AE291+AC291+AD291</f>
        <v>0</v>
      </c>
      <c r="AG291">
        <f>DH291*AU291*(DC291-DB291*(1000-AU291*DE291)/(1000-AU291*DD291))/(100*CV291)</f>
        <v>0</v>
      </c>
      <c r="AH291">
        <f>1000*DH291*AU291*(DD291-DE291)/(100*CV291*(1000-AU291*DD291))</f>
        <v>0</v>
      </c>
      <c r="AI291">
        <f>(AJ291 - AK291 - DI291*1E3/(8.314*(DK291+273.15)) * AM291/DH291 * AL291) * DH291/(100*CV291) * (1000 - DE291)/1000</f>
        <v>0</v>
      </c>
      <c r="AJ291">
        <v>323.591833291193</v>
      </c>
      <c r="AK291">
        <v>335.094872727273</v>
      </c>
      <c r="AL291">
        <v>-3.29544212066261</v>
      </c>
      <c r="AM291">
        <v>64.2689805173575</v>
      </c>
      <c r="AN291">
        <f>(AP291 - AO291 + DI291*1E3/(8.314*(DK291+273.15)) * AR291/DH291 * AQ291) * DH291/(100*CV291) * 1000/(1000 - AP291)</f>
        <v>0</v>
      </c>
      <c r="AO291">
        <v>24.3477375828804</v>
      </c>
      <c r="AP291">
        <v>25.3115278787879</v>
      </c>
      <c r="AQ291">
        <v>4.89450257148041e-07</v>
      </c>
      <c r="AR291">
        <v>116.423155096258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MAX(0,($B$13+$C$13*DP291)/(1+$D$13*DP291)*DI291/(DK291+273)*$E$13)</f>
        <v>0</v>
      </c>
      <c r="AX291" t="s">
        <v>407</v>
      </c>
      <c r="AY291" t="s">
        <v>407</v>
      </c>
      <c r="AZ291">
        <v>0</v>
      </c>
      <c r="BA291">
        <v>0</v>
      </c>
      <c r="BB291">
        <f>1-AZ291/BA291</f>
        <v>0</v>
      </c>
      <c r="BC291">
        <v>0</v>
      </c>
      <c r="BD291" t="s">
        <v>407</v>
      </c>
      <c r="BE291" t="s">
        <v>407</v>
      </c>
      <c r="BF291">
        <v>0</v>
      </c>
      <c r="BG291">
        <v>0</v>
      </c>
      <c r="BH291">
        <f>1-BF291/BG291</f>
        <v>0</v>
      </c>
      <c r="BI291">
        <v>0.5</v>
      </c>
      <c r="BJ291">
        <f>CS291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407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f>$B$11*DQ291+$C$11*DR291+$F$11*EC291*(1-EF291)</f>
        <v>0</v>
      </c>
      <c r="CS291">
        <f>CR291*CT291</f>
        <v>0</v>
      </c>
      <c r="CT291">
        <f>($B$11*$D$9+$C$11*$D$9+$F$11*((EP291+EH291)/MAX(EP291+EH291+EQ291, 0.1)*$I$9+EQ291/MAX(EP291+EH291+EQ291, 0.1)*$J$9))/($B$11+$C$11+$F$11)</f>
        <v>0</v>
      </c>
      <c r="CU291">
        <f>($B$11*$K$9+$C$11*$K$9+$F$11*((EP291+EH291)/MAX(EP291+EH291+EQ291, 0.1)*$P$9+EQ291/MAX(EP291+EH291+EQ291, 0.1)*$Q$9))/($B$11+$C$11+$F$11)</f>
        <v>0</v>
      </c>
      <c r="CV291">
        <v>2.7</v>
      </c>
      <c r="CW291">
        <v>0.5</v>
      </c>
      <c r="CX291" t="s">
        <v>408</v>
      </c>
      <c r="CY291">
        <v>2</v>
      </c>
      <c r="CZ291" t="b">
        <v>1</v>
      </c>
      <c r="DA291">
        <v>1510793562.5</v>
      </c>
      <c r="DB291">
        <v>349.053481481482</v>
      </c>
      <c r="DC291">
        <v>331.337259259259</v>
      </c>
      <c r="DD291">
        <v>25.3099259259259</v>
      </c>
      <c r="DE291">
        <v>24.3481703703704</v>
      </c>
      <c r="DF291">
        <v>342.981259259259</v>
      </c>
      <c r="DG291">
        <v>24.7710444444444</v>
      </c>
      <c r="DH291">
        <v>500.096</v>
      </c>
      <c r="DI291">
        <v>90.7705333333333</v>
      </c>
      <c r="DJ291">
        <v>0.100051725925926</v>
      </c>
      <c r="DK291">
        <v>26.839462962963</v>
      </c>
      <c r="DL291">
        <v>27.5078</v>
      </c>
      <c r="DM291">
        <v>999.9</v>
      </c>
      <c r="DN291">
        <v>0</v>
      </c>
      <c r="DO291">
        <v>0</v>
      </c>
      <c r="DP291">
        <v>9977.54740740741</v>
      </c>
      <c r="DQ291">
        <v>0</v>
      </c>
      <c r="DR291">
        <v>8.70585740740741</v>
      </c>
      <c r="DS291">
        <v>17.7162333333333</v>
      </c>
      <c r="DT291">
        <v>358.117333333333</v>
      </c>
      <c r="DU291">
        <v>339.606074074074</v>
      </c>
      <c r="DV291">
        <v>0.961769</v>
      </c>
      <c r="DW291">
        <v>331.337259259259</v>
      </c>
      <c r="DX291">
        <v>24.3481703703704</v>
      </c>
      <c r="DY291">
        <v>2.29739518518518</v>
      </c>
      <c r="DZ291">
        <v>2.21009592592593</v>
      </c>
      <c r="EA291">
        <v>19.6581444444444</v>
      </c>
      <c r="EB291">
        <v>19.0356740740741</v>
      </c>
      <c r="EC291">
        <v>1999.98</v>
      </c>
      <c r="ED291">
        <v>0.98000462962963</v>
      </c>
      <c r="EE291">
        <v>0.0199956962962963</v>
      </c>
      <c r="EF291">
        <v>0</v>
      </c>
      <c r="EG291">
        <v>2.20927777777778</v>
      </c>
      <c r="EH291">
        <v>0</v>
      </c>
      <c r="EI291">
        <v>4010.45148148148</v>
      </c>
      <c r="EJ291">
        <v>17299.9888888889</v>
      </c>
      <c r="EK291">
        <v>39.125</v>
      </c>
      <c r="EL291">
        <v>39.5806666666667</v>
      </c>
      <c r="EM291">
        <v>38.875</v>
      </c>
      <c r="EN291">
        <v>38.187</v>
      </c>
      <c r="EO291">
        <v>38.479</v>
      </c>
      <c r="EP291">
        <v>1959.98666666667</v>
      </c>
      <c r="EQ291">
        <v>39.9933333333333</v>
      </c>
      <c r="ER291">
        <v>0</v>
      </c>
      <c r="ES291">
        <v>1678817173.4</v>
      </c>
      <c r="ET291">
        <v>0</v>
      </c>
      <c r="EU291">
        <v>2.2161</v>
      </c>
      <c r="EV291">
        <v>0.47089915482068</v>
      </c>
      <c r="EW291">
        <v>23.4027350680721</v>
      </c>
      <c r="EX291">
        <v>4010.48884615385</v>
      </c>
      <c r="EY291">
        <v>15</v>
      </c>
      <c r="EZ291">
        <v>0</v>
      </c>
      <c r="FA291" t="s">
        <v>409</v>
      </c>
      <c r="FB291">
        <v>1510781724.6</v>
      </c>
      <c r="FC291">
        <v>1510781718.6</v>
      </c>
      <c r="FD291">
        <v>0</v>
      </c>
      <c r="FE291">
        <v>0.193</v>
      </c>
      <c r="FF291">
        <v>0.167</v>
      </c>
      <c r="FG291">
        <v>6.707</v>
      </c>
      <c r="FH291">
        <v>0.869</v>
      </c>
      <c r="FI291">
        <v>420</v>
      </c>
      <c r="FJ291">
        <v>32</v>
      </c>
      <c r="FK291">
        <v>0.3</v>
      </c>
      <c r="FL291">
        <v>0.13</v>
      </c>
      <c r="FM291">
        <v>0.962041073170732</v>
      </c>
      <c r="FN291">
        <v>0.00264422299651632</v>
      </c>
      <c r="FO291">
        <v>0.00144865219765408</v>
      </c>
      <c r="FP291">
        <v>1</v>
      </c>
      <c r="FQ291">
        <v>1</v>
      </c>
      <c r="FR291">
        <v>1</v>
      </c>
      <c r="FS291" t="s">
        <v>410</v>
      </c>
      <c r="FT291">
        <v>2.97302</v>
      </c>
      <c r="FU291">
        <v>2.75397</v>
      </c>
      <c r="FV291">
        <v>0.0740017</v>
      </c>
      <c r="FW291">
        <v>0.0717576</v>
      </c>
      <c r="FX291">
        <v>0.107313</v>
      </c>
      <c r="FY291">
        <v>0.105637</v>
      </c>
      <c r="FZ291">
        <v>36044.5</v>
      </c>
      <c r="GA291">
        <v>39389</v>
      </c>
      <c r="GB291">
        <v>35275.6</v>
      </c>
      <c r="GC291">
        <v>38485.7</v>
      </c>
      <c r="GD291">
        <v>44602.3</v>
      </c>
      <c r="GE291">
        <v>49688.9</v>
      </c>
      <c r="GF291">
        <v>55091.5</v>
      </c>
      <c r="GG291">
        <v>61703.3</v>
      </c>
      <c r="GH291">
        <v>1.98547</v>
      </c>
      <c r="GI291">
        <v>1.8246</v>
      </c>
      <c r="GJ291">
        <v>0.0931323</v>
      </c>
      <c r="GK291">
        <v>0</v>
      </c>
      <c r="GL291">
        <v>25.9804</v>
      </c>
      <c r="GM291">
        <v>999.9</v>
      </c>
      <c r="GN291">
        <v>52.838</v>
      </c>
      <c r="GO291">
        <v>32.851</v>
      </c>
      <c r="GP291">
        <v>29.1629</v>
      </c>
      <c r="GQ291">
        <v>55.2658</v>
      </c>
      <c r="GR291">
        <v>49.5473</v>
      </c>
      <c r="GS291">
        <v>1</v>
      </c>
      <c r="GT291">
        <v>-0.0220605</v>
      </c>
      <c r="GU291">
        <v>0.863954</v>
      </c>
      <c r="GV291">
        <v>20.1131</v>
      </c>
      <c r="GW291">
        <v>5.19857</v>
      </c>
      <c r="GX291">
        <v>12.004</v>
      </c>
      <c r="GY291">
        <v>4.9755</v>
      </c>
      <c r="GZ291">
        <v>3.29318</v>
      </c>
      <c r="HA291">
        <v>9999</v>
      </c>
      <c r="HB291">
        <v>9999</v>
      </c>
      <c r="HC291">
        <v>9999</v>
      </c>
      <c r="HD291">
        <v>999.9</v>
      </c>
      <c r="HE291">
        <v>1.86329</v>
      </c>
      <c r="HF291">
        <v>1.86821</v>
      </c>
      <c r="HG291">
        <v>1.86798</v>
      </c>
      <c r="HH291">
        <v>1.86905</v>
      </c>
      <c r="HI291">
        <v>1.86993</v>
      </c>
      <c r="HJ291">
        <v>1.866</v>
      </c>
      <c r="HK291">
        <v>1.86705</v>
      </c>
      <c r="HL291">
        <v>1.86841</v>
      </c>
      <c r="HM291">
        <v>5</v>
      </c>
      <c r="HN291">
        <v>0</v>
      </c>
      <c r="HO291">
        <v>0</v>
      </c>
      <c r="HP291">
        <v>0</v>
      </c>
      <c r="HQ291" t="s">
        <v>411</v>
      </c>
      <c r="HR291" t="s">
        <v>412</v>
      </c>
      <c r="HS291" t="s">
        <v>413</v>
      </c>
      <c r="HT291" t="s">
        <v>413</v>
      </c>
      <c r="HU291" t="s">
        <v>413</v>
      </c>
      <c r="HV291" t="s">
        <v>413</v>
      </c>
      <c r="HW291">
        <v>0</v>
      </c>
      <c r="HX291">
        <v>100</v>
      </c>
      <c r="HY291">
        <v>100</v>
      </c>
      <c r="HZ291">
        <v>5.924</v>
      </c>
      <c r="IA291">
        <v>0.539</v>
      </c>
      <c r="IB291">
        <v>4.00718980108695</v>
      </c>
      <c r="IC291">
        <v>0.0057595372652325</v>
      </c>
      <c r="ID291">
        <v>9.86007892650461e-07</v>
      </c>
      <c r="IE291">
        <v>-6.54605500343952e-10</v>
      </c>
      <c r="IF291">
        <v>-0.00447537401453317</v>
      </c>
      <c r="IG291">
        <v>-0.0225030831772305</v>
      </c>
      <c r="IH291">
        <v>0.00251729176796863</v>
      </c>
      <c r="II291">
        <v>-2.92013266862578e-05</v>
      </c>
      <c r="IJ291">
        <v>-3</v>
      </c>
      <c r="IK291">
        <v>1614</v>
      </c>
      <c r="IL291">
        <v>1</v>
      </c>
      <c r="IM291">
        <v>27</v>
      </c>
      <c r="IN291">
        <v>197.4</v>
      </c>
      <c r="IO291">
        <v>197.5</v>
      </c>
      <c r="IP291">
        <v>0.777588</v>
      </c>
      <c r="IQ291">
        <v>2.64526</v>
      </c>
      <c r="IR291">
        <v>1.54785</v>
      </c>
      <c r="IS291">
        <v>2.30103</v>
      </c>
      <c r="IT291">
        <v>1.34644</v>
      </c>
      <c r="IU291">
        <v>2.42188</v>
      </c>
      <c r="IV291">
        <v>37.6504</v>
      </c>
      <c r="IW291">
        <v>24.2013</v>
      </c>
      <c r="IX291">
        <v>18</v>
      </c>
      <c r="IY291">
        <v>502.34</v>
      </c>
      <c r="IZ291">
        <v>400.237</v>
      </c>
      <c r="JA291">
        <v>24.0897</v>
      </c>
      <c r="JB291">
        <v>26.9094</v>
      </c>
      <c r="JC291">
        <v>30.0006</v>
      </c>
      <c r="JD291">
        <v>26.8129</v>
      </c>
      <c r="JE291">
        <v>26.7554</v>
      </c>
      <c r="JF291">
        <v>15.5537</v>
      </c>
      <c r="JG291">
        <v>25.2573</v>
      </c>
      <c r="JH291">
        <v>100</v>
      </c>
      <c r="JI291">
        <v>24.0746</v>
      </c>
      <c r="JJ291">
        <v>285.526</v>
      </c>
      <c r="JK291">
        <v>24.3446</v>
      </c>
      <c r="JL291">
        <v>102.233</v>
      </c>
      <c r="JM291">
        <v>102.723</v>
      </c>
    </row>
    <row r="292" spans="1:273">
      <c r="A292">
        <v>276</v>
      </c>
      <c r="B292">
        <v>1510793575</v>
      </c>
      <c r="C292">
        <v>4854.40000009537</v>
      </c>
      <c r="D292" t="s">
        <v>965</v>
      </c>
      <c r="E292" t="s">
        <v>966</v>
      </c>
      <c r="F292">
        <v>5</v>
      </c>
      <c r="G292" t="s">
        <v>898</v>
      </c>
      <c r="H292" t="s">
        <v>406</v>
      </c>
      <c r="I292">
        <v>1510793567.21429</v>
      </c>
      <c r="J292">
        <f>(K292)/1000</f>
        <v>0</v>
      </c>
      <c r="K292">
        <f>IF(CZ292, AN292, AH292)</f>
        <v>0</v>
      </c>
      <c r="L292">
        <f>IF(CZ292, AI292, AG292)</f>
        <v>0</v>
      </c>
      <c r="M292">
        <f>DB292 - IF(AU292&gt;1, L292*CV292*100.0/(AW292*DP292), 0)</f>
        <v>0</v>
      </c>
      <c r="N292">
        <f>((T292-J292/2)*M292-L292)/(T292+J292/2)</f>
        <v>0</v>
      </c>
      <c r="O292">
        <f>N292*(DI292+DJ292)/1000.0</f>
        <v>0</v>
      </c>
      <c r="P292">
        <f>(DB292 - IF(AU292&gt;1, L292*CV292*100.0/(AW292*DP292), 0))*(DI292+DJ292)/1000.0</f>
        <v>0</v>
      </c>
      <c r="Q292">
        <f>2.0/((1/S292-1/R292)+SIGN(S292)*SQRT((1/S292-1/R292)*(1/S292-1/R292) + 4*CW292/((CW292+1)*(CW292+1))*(2*1/S292*1/R292-1/R292*1/R292)))</f>
        <v>0</v>
      </c>
      <c r="R292">
        <f>IF(LEFT(CX292,1)&lt;&gt;"0",IF(LEFT(CX292,1)="1",3.0,CY292),$D$5+$E$5*(DP292*DI292/($K$5*1000))+$F$5*(DP292*DI292/($K$5*1000))*MAX(MIN(CV292,$J$5),$I$5)*MAX(MIN(CV292,$J$5),$I$5)+$G$5*MAX(MIN(CV292,$J$5),$I$5)*(DP292*DI292/($K$5*1000))+$H$5*(DP292*DI292/($K$5*1000))*(DP292*DI292/($K$5*1000)))</f>
        <v>0</v>
      </c>
      <c r="S292">
        <f>J292*(1000-(1000*0.61365*exp(17.502*W292/(240.97+W292))/(DI292+DJ292)+DD292)/2)/(1000*0.61365*exp(17.502*W292/(240.97+W292))/(DI292+DJ292)-DD292)</f>
        <v>0</v>
      </c>
      <c r="T292">
        <f>1/((CW292+1)/(Q292/1.6)+1/(R292/1.37)) + CW292/((CW292+1)/(Q292/1.6) + CW292/(R292/1.37))</f>
        <v>0</v>
      </c>
      <c r="U292">
        <f>(CR292*CU292)</f>
        <v>0</v>
      </c>
      <c r="V292">
        <f>(DK292+(U292+2*0.95*5.67E-8*(((DK292+$B$7)+273)^4-(DK292+273)^4)-44100*J292)/(1.84*29.3*R292+8*0.95*5.67E-8*(DK292+273)^3))</f>
        <v>0</v>
      </c>
      <c r="W292">
        <f>($C$7*DL292+$D$7*DM292+$E$7*V292)</f>
        <v>0</v>
      </c>
      <c r="X292">
        <f>0.61365*exp(17.502*W292/(240.97+W292))</f>
        <v>0</v>
      </c>
      <c r="Y292">
        <f>(Z292/AA292*100)</f>
        <v>0</v>
      </c>
      <c r="Z292">
        <f>DD292*(DI292+DJ292)/1000</f>
        <v>0</v>
      </c>
      <c r="AA292">
        <f>0.61365*exp(17.502*DK292/(240.97+DK292))</f>
        <v>0</v>
      </c>
      <c r="AB292">
        <f>(X292-DD292*(DI292+DJ292)/1000)</f>
        <v>0</v>
      </c>
      <c r="AC292">
        <f>(-J292*44100)</f>
        <v>0</v>
      </c>
      <c r="AD292">
        <f>2*29.3*R292*0.92*(DK292-W292)</f>
        <v>0</v>
      </c>
      <c r="AE292">
        <f>2*0.95*5.67E-8*(((DK292+$B$7)+273)^4-(W292+273)^4)</f>
        <v>0</v>
      </c>
      <c r="AF292">
        <f>U292+AE292+AC292+AD292</f>
        <v>0</v>
      </c>
      <c r="AG292">
        <f>DH292*AU292*(DC292-DB292*(1000-AU292*DE292)/(1000-AU292*DD292))/(100*CV292)</f>
        <v>0</v>
      </c>
      <c r="AH292">
        <f>1000*DH292*AU292*(DD292-DE292)/(100*CV292*(1000-AU292*DD292))</f>
        <v>0</v>
      </c>
      <c r="AI292">
        <f>(AJ292 - AK292 - DI292*1E3/(8.314*(DK292+273.15)) * AM292/DH292 * AL292) * DH292/(100*CV292) * (1000 - DE292)/1000</f>
        <v>0</v>
      </c>
      <c r="AJ292">
        <v>306.025514130906</v>
      </c>
      <c r="AK292">
        <v>318.188593939394</v>
      </c>
      <c r="AL292">
        <v>-3.37740226743524</v>
      </c>
      <c r="AM292">
        <v>64.2689805173575</v>
      </c>
      <c r="AN292">
        <f>(AP292 - AO292 + DI292*1E3/(8.314*(DK292+273.15)) * AR292/DH292 * AQ292) * DH292/(100*CV292) * 1000/(1000 - AP292)</f>
        <v>0</v>
      </c>
      <c r="AO292">
        <v>24.3463943648765</v>
      </c>
      <c r="AP292">
        <v>25.3101890909091</v>
      </c>
      <c r="AQ292">
        <v>-3.26377396033887e-06</v>
      </c>
      <c r="AR292">
        <v>116.423155096258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MAX(0,($B$13+$C$13*DP292)/(1+$D$13*DP292)*DI292/(DK292+273)*$E$13)</f>
        <v>0</v>
      </c>
      <c r="AX292" t="s">
        <v>407</v>
      </c>
      <c r="AY292" t="s">
        <v>407</v>
      </c>
      <c r="AZ292">
        <v>0</v>
      </c>
      <c r="BA292">
        <v>0</v>
      </c>
      <c r="BB292">
        <f>1-AZ292/BA292</f>
        <v>0</v>
      </c>
      <c r="BC292">
        <v>0</v>
      </c>
      <c r="BD292" t="s">
        <v>407</v>
      </c>
      <c r="BE292" t="s">
        <v>407</v>
      </c>
      <c r="BF292">
        <v>0</v>
      </c>
      <c r="BG292">
        <v>0</v>
      </c>
      <c r="BH292">
        <f>1-BF292/BG292</f>
        <v>0</v>
      </c>
      <c r="BI292">
        <v>0.5</v>
      </c>
      <c r="BJ292">
        <f>CS292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407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f>$B$11*DQ292+$C$11*DR292+$F$11*EC292*(1-EF292)</f>
        <v>0</v>
      </c>
      <c r="CS292">
        <f>CR292*CT292</f>
        <v>0</v>
      </c>
      <c r="CT292">
        <f>($B$11*$D$9+$C$11*$D$9+$F$11*((EP292+EH292)/MAX(EP292+EH292+EQ292, 0.1)*$I$9+EQ292/MAX(EP292+EH292+EQ292, 0.1)*$J$9))/($B$11+$C$11+$F$11)</f>
        <v>0</v>
      </c>
      <c r="CU292">
        <f>($B$11*$K$9+$C$11*$K$9+$F$11*((EP292+EH292)/MAX(EP292+EH292+EQ292, 0.1)*$P$9+EQ292/MAX(EP292+EH292+EQ292, 0.1)*$Q$9))/($B$11+$C$11+$F$11)</f>
        <v>0</v>
      </c>
      <c r="CV292">
        <v>2.7</v>
      </c>
      <c r="CW292">
        <v>0.5</v>
      </c>
      <c r="CX292" t="s">
        <v>408</v>
      </c>
      <c r="CY292">
        <v>2</v>
      </c>
      <c r="CZ292" t="b">
        <v>1</v>
      </c>
      <c r="DA292">
        <v>1510793567.21429</v>
      </c>
      <c r="DB292">
        <v>333.846571428571</v>
      </c>
      <c r="DC292">
        <v>315.745535714286</v>
      </c>
      <c r="DD292">
        <v>25.3104964285714</v>
      </c>
      <c r="DE292">
        <v>24.3474785714286</v>
      </c>
      <c r="DF292">
        <v>327.868</v>
      </c>
      <c r="DG292">
        <v>24.7715928571429</v>
      </c>
      <c r="DH292">
        <v>500.094285714286</v>
      </c>
      <c r="DI292">
        <v>90.7697857142857</v>
      </c>
      <c r="DJ292">
        <v>0.100045803571429</v>
      </c>
      <c r="DK292">
        <v>26.8402535714286</v>
      </c>
      <c r="DL292">
        <v>27.5087357142857</v>
      </c>
      <c r="DM292">
        <v>999.9</v>
      </c>
      <c r="DN292">
        <v>0</v>
      </c>
      <c r="DO292">
        <v>0</v>
      </c>
      <c r="DP292">
        <v>9984.55714285714</v>
      </c>
      <c r="DQ292">
        <v>0</v>
      </c>
      <c r="DR292">
        <v>8.69843464285715</v>
      </c>
      <c r="DS292">
        <v>18.1010857142857</v>
      </c>
      <c r="DT292">
        <v>342.515785714286</v>
      </c>
      <c r="DU292">
        <v>323.625</v>
      </c>
      <c r="DV292">
        <v>0.963025535714286</v>
      </c>
      <c r="DW292">
        <v>315.745535714286</v>
      </c>
      <c r="DX292">
        <v>24.3474785714286</v>
      </c>
      <c r="DY292">
        <v>2.29742785714286</v>
      </c>
      <c r="DZ292">
        <v>2.21001535714286</v>
      </c>
      <c r="EA292">
        <v>19.658375</v>
      </c>
      <c r="EB292">
        <v>19.0351</v>
      </c>
      <c r="EC292">
        <v>1999.9975</v>
      </c>
      <c r="ED292">
        <v>0.980005357142857</v>
      </c>
      <c r="EE292">
        <v>0.019995</v>
      </c>
      <c r="EF292">
        <v>0</v>
      </c>
      <c r="EG292">
        <v>2.24001785714286</v>
      </c>
      <c r="EH292">
        <v>0</v>
      </c>
      <c r="EI292">
        <v>4012.4825</v>
      </c>
      <c r="EJ292">
        <v>17300.1464285714</v>
      </c>
      <c r="EK292">
        <v>39.125</v>
      </c>
      <c r="EL292">
        <v>39.571</v>
      </c>
      <c r="EM292">
        <v>38.875</v>
      </c>
      <c r="EN292">
        <v>38.187</v>
      </c>
      <c r="EO292">
        <v>38.46175</v>
      </c>
      <c r="EP292">
        <v>1960.00535714286</v>
      </c>
      <c r="EQ292">
        <v>39.9921428571429</v>
      </c>
      <c r="ER292">
        <v>0</v>
      </c>
      <c r="ES292">
        <v>1678817178.2</v>
      </c>
      <c r="ET292">
        <v>0</v>
      </c>
      <c r="EU292">
        <v>2.26934615384615</v>
      </c>
      <c r="EV292">
        <v>0.15301880913872</v>
      </c>
      <c r="EW292">
        <v>28.454359009407</v>
      </c>
      <c r="EX292">
        <v>4012.515</v>
      </c>
      <c r="EY292">
        <v>15</v>
      </c>
      <c r="EZ292">
        <v>0</v>
      </c>
      <c r="FA292" t="s">
        <v>409</v>
      </c>
      <c r="FB292">
        <v>1510781724.6</v>
      </c>
      <c r="FC292">
        <v>1510781718.6</v>
      </c>
      <c r="FD292">
        <v>0</v>
      </c>
      <c r="FE292">
        <v>0.193</v>
      </c>
      <c r="FF292">
        <v>0.167</v>
      </c>
      <c r="FG292">
        <v>6.707</v>
      </c>
      <c r="FH292">
        <v>0.869</v>
      </c>
      <c r="FI292">
        <v>420</v>
      </c>
      <c r="FJ292">
        <v>32</v>
      </c>
      <c r="FK292">
        <v>0.3</v>
      </c>
      <c r="FL292">
        <v>0.13</v>
      </c>
      <c r="FM292">
        <v>0.962298097560976</v>
      </c>
      <c r="FN292">
        <v>0.01523675958188</v>
      </c>
      <c r="FO292">
        <v>0.00161800423293604</v>
      </c>
      <c r="FP292">
        <v>1</v>
      </c>
      <c r="FQ292">
        <v>1</v>
      </c>
      <c r="FR292">
        <v>1</v>
      </c>
      <c r="FS292" t="s">
        <v>410</v>
      </c>
      <c r="FT292">
        <v>2.97309</v>
      </c>
      <c r="FU292">
        <v>2.75377</v>
      </c>
      <c r="FV292">
        <v>0.0709014</v>
      </c>
      <c r="FW292">
        <v>0.0686437</v>
      </c>
      <c r="FX292">
        <v>0.107307</v>
      </c>
      <c r="FY292">
        <v>0.105629</v>
      </c>
      <c r="FZ292">
        <v>36165.2</v>
      </c>
      <c r="GA292">
        <v>39520.4</v>
      </c>
      <c r="GB292">
        <v>35275.7</v>
      </c>
      <c r="GC292">
        <v>38485.1</v>
      </c>
      <c r="GD292">
        <v>44602.2</v>
      </c>
      <c r="GE292">
        <v>49688.6</v>
      </c>
      <c r="GF292">
        <v>55091</v>
      </c>
      <c r="GG292">
        <v>61702.6</v>
      </c>
      <c r="GH292">
        <v>1.9852</v>
      </c>
      <c r="GI292">
        <v>1.8245</v>
      </c>
      <c r="GJ292">
        <v>0.0938028</v>
      </c>
      <c r="GK292">
        <v>0</v>
      </c>
      <c r="GL292">
        <v>25.9824</v>
      </c>
      <c r="GM292">
        <v>999.9</v>
      </c>
      <c r="GN292">
        <v>52.863</v>
      </c>
      <c r="GO292">
        <v>32.831</v>
      </c>
      <c r="GP292">
        <v>29.1442</v>
      </c>
      <c r="GQ292">
        <v>55.1858</v>
      </c>
      <c r="GR292">
        <v>49.2268</v>
      </c>
      <c r="GS292">
        <v>1</v>
      </c>
      <c r="GT292">
        <v>-0.0217048</v>
      </c>
      <c r="GU292">
        <v>0.874646</v>
      </c>
      <c r="GV292">
        <v>20.113</v>
      </c>
      <c r="GW292">
        <v>5.19782</v>
      </c>
      <c r="GX292">
        <v>12.004</v>
      </c>
      <c r="GY292">
        <v>4.97515</v>
      </c>
      <c r="GZ292">
        <v>3.2932</v>
      </c>
      <c r="HA292">
        <v>9999</v>
      </c>
      <c r="HB292">
        <v>9999</v>
      </c>
      <c r="HC292">
        <v>9999</v>
      </c>
      <c r="HD292">
        <v>999.9</v>
      </c>
      <c r="HE292">
        <v>1.86329</v>
      </c>
      <c r="HF292">
        <v>1.86818</v>
      </c>
      <c r="HG292">
        <v>1.86798</v>
      </c>
      <c r="HH292">
        <v>1.86906</v>
      </c>
      <c r="HI292">
        <v>1.86992</v>
      </c>
      <c r="HJ292">
        <v>1.866</v>
      </c>
      <c r="HK292">
        <v>1.86705</v>
      </c>
      <c r="HL292">
        <v>1.86839</v>
      </c>
      <c r="HM292">
        <v>5</v>
      </c>
      <c r="HN292">
        <v>0</v>
      </c>
      <c r="HO292">
        <v>0</v>
      </c>
      <c r="HP292">
        <v>0</v>
      </c>
      <c r="HQ292" t="s">
        <v>411</v>
      </c>
      <c r="HR292" t="s">
        <v>412</v>
      </c>
      <c r="HS292" t="s">
        <v>413</v>
      </c>
      <c r="HT292" t="s">
        <v>413</v>
      </c>
      <c r="HU292" t="s">
        <v>413</v>
      </c>
      <c r="HV292" t="s">
        <v>413</v>
      </c>
      <c r="HW292">
        <v>0</v>
      </c>
      <c r="HX292">
        <v>100</v>
      </c>
      <c r="HY292">
        <v>100</v>
      </c>
      <c r="HZ292">
        <v>5.823</v>
      </c>
      <c r="IA292">
        <v>0.5389</v>
      </c>
      <c r="IB292">
        <v>4.00718980108695</v>
      </c>
      <c r="IC292">
        <v>0.0057595372652325</v>
      </c>
      <c r="ID292">
        <v>9.86007892650461e-07</v>
      </c>
      <c r="IE292">
        <v>-6.54605500343952e-10</v>
      </c>
      <c r="IF292">
        <v>-0.00447537401453317</v>
      </c>
      <c r="IG292">
        <v>-0.0225030831772305</v>
      </c>
      <c r="IH292">
        <v>0.00251729176796863</v>
      </c>
      <c r="II292">
        <v>-2.92013266862578e-05</v>
      </c>
      <c r="IJ292">
        <v>-3</v>
      </c>
      <c r="IK292">
        <v>1614</v>
      </c>
      <c r="IL292">
        <v>1</v>
      </c>
      <c r="IM292">
        <v>27</v>
      </c>
      <c r="IN292">
        <v>197.5</v>
      </c>
      <c r="IO292">
        <v>197.6</v>
      </c>
      <c r="IP292">
        <v>0.742188</v>
      </c>
      <c r="IQ292">
        <v>2.64771</v>
      </c>
      <c r="IR292">
        <v>1.54785</v>
      </c>
      <c r="IS292">
        <v>2.30225</v>
      </c>
      <c r="IT292">
        <v>1.34644</v>
      </c>
      <c r="IU292">
        <v>2.48169</v>
      </c>
      <c r="IV292">
        <v>37.6745</v>
      </c>
      <c r="IW292">
        <v>24.2013</v>
      </c>
      <c r="IX292">
        <v>18</v>
      </c>
      <c r="IY292">
        <v>502.199</v>
      </c>
      <c r="IZ292">
        <v>400.215</v>
      </c>
      <c r="JA292">
        <v>24.0754</v>
      </c>
      <c r="JB292">
        <v>26.9151</v>
      </c>
      <c r="JC292">
        <v>30.0005</v>
      </c>
      <c r="JD292">
        <v>26.8174</v>
      </c>
      <c r="JE292">
        <v>26.7601</v>
      </c>
      <c r="JF292">
        <v>14.8224</v>
      </c>
      <c r="JG292">
        <v>25.2573</v>
      </c>
      <c r="JH292">
        <v>100</v>
      </c>
      <c r="JI292">
        <v>24.0713</v>
      </c>
      <c r="JJ292">
        <v>265.449</v>
      </c>
      <c r="JK292">
        <v>24.3446</v>
      </c>
      <c r="JL292">
        <v>102.232</v>
      </c>
      <c r="JM292">
        <v>102.722</v>
      </c>
    </row>
    <row r="293" spans="1:273">
      <c r="A293">
        <v>277</v>
      </c>
      <c r="B293">
        <v>1510793580</v>
      </c>
      <c r="C293">
        <v>4859.40000009537</v>
      </c>
      <c r="D293" t="s">
        <v>967</v>
      </c>
      <c r="E293" t="s">
        <v>968</v>
      </c>
      <c r="F293">
        <v>5</v>
      </c>
      <c r="G293" t="s">
        <v>898</v>
      </c>
      <c r="H293" t="s">
        <v>406</v>
      </c>
      <c r="I293">
        <v>1510793572.5</v>
      </c>
      <c r="J293">
        <f>(K293)/1000</f>
        <v>0</v>
      </c>
      <c r="K293">
        <f>IF(CZ293, AN293, AH293)</f>
        <v>0</v>
      </c>
      <c r="L293">
        <f>IF(CZ293, AI293, AG293)</f>
        <v>0</v>
      </c>
      <c r="M293">
        <f>DB293 - IF(AU293&gt;1, L293*CV293*100.0/(AW293*DP293), 0)</f>
        <v>0</v>
      </c>
      <c r="N293">
        <f>((T293-J293/2)*M293-L293)/(T293+J293/2)</f>
        <v>0</v>
      </c>
      <c r="O293">
        <f>N293*(DI293+DJ293)/1000.0</f>
        <v>0</v>
      </c>
      <c r="P293">
        <f>(DB293 - IF(AU293&gt;1, L293*CV293*100.0/(AW293*DP293), 0))*(DI293+DJ293)/1000.0</f>
        <v>0</v>
      </c>
      <c r="Q293">
        <f>2.0/((1/S293-1/R293)+SIGN(S293)*SQRT((1/S293-1/R293)*(1/S293-1/R293) + 4*CW293/((CW293+1)*(CW293+1))*(2*1/S293*1/R293-1/R293*1/R293)))</f>
        <v>0</v>
      </c>
      <c r="R293">
        <f>IF(LEFT(CX293,1)&lt;&gt;"0",IF(LEFT(CX293,1)="1",3.0,CY293),$D$5+$E$5*(DP293*DI293/($K$5*1000))+$F$5*(DP293*DI293/($K$5*1000))*MAX(MIN(CV293,$J$5),$I$5)*MAX(MIN(CV293,$J$5),$I$5)+$G$5*MAX(MIN(CV293,$J$5),$I$5)*(DP293*DI293/($K$5*1000))+$H$5*(DP293*DI293/($K$5*1000))*(DP293*DI293/($K$5*1000)))</f>
        <v>0</v>
      </c>
      <c r="S293">
        <f>J293*(1000-(1000*0.61365*exp(17.502*W293/(240.97+W293))/(DI293+DJ293)+DD293)/2)/(1000*0.61365*exp(17.502*W293/(240.97+W293))/(DI293+DJ293)-DD293)</f>
        <v>0</v>
      </c>
      <c r="T293">
        <f>1/((CW293+1)/(Q293/1.6)+1/(R293/1.37)) + CW293/((CW293+1)/(Q293/1.6) + CW293/(R293/1.37))</f>
        <v>0</v>
      </c>
      <c r="U293">
        <f>(CR293*CU293)</f>
        <v>0</v>
      </c>
      <c r="V293">
        <f>(DK293+(U293+2*0.95*5.67E-8*(((DK293+$B$7)+273)^4-(DK293+273)^4)-44100*J293)/(1.84*29.3*R293+8*0.95*5.67E-8*(DK293+273)^3))</f>
        <v>0</v>
      </c>
      <c r="W293">
        <f>($C$7*DL293+$D$7*DM293+$E$7*V293)</f>
        <v>0</v>
      </c>
      <c r="X293">
        <f>0.61365*exp(17.502*W293/(240.97+W293))</f>
        <v>0</v>
      </c>
      <c r="Y293">
        <f>(Z293/AA293*100)</f>
        <v>0</v>
      </c>
      <c r="Z293">
        <f>DD293*(DI293+DJ293)/1000</f>
        <v>0</v>
      </c>
      <c r="AA293">
        <f>0.61365*exp(17.502*DK293/(240.97+DK293))</f>
        <v>0</v>
      </c>
      <c r="AB293">
        <f>(X293-DD293*(DI293+DJ293)/1000)</f>
        <v>0</v>
      </c>
      <c r="AC293">
        <f>(-J293*44100)</f>
        <v>0</v>
      </c>
      <c r="AD293">
        <f>2*29.3*R293*0.92*(DK293-W293)</f>
        <v>0</v>
      </c>
      <c r="AE293">
        <f>2*0.95*5.67E-8*(((DK293+$B$7)+273)^4-(W293+273)^4)</f>
        <v>0</v>
      </c>
      <c r="AF293">
        <f>U293+AE293+AC293+AD293</f>
        <v>0</v>
      </c>
      <c r="AG293">
        <f>DH293*AU293*(DC293-DB293*(1000-AU293*DE293)/(1000-AU293*DD293))/(100*CV293)</f>
        <v>0</v>
      </c>
      <c r="AH293">
        <f>1000*DH293*AU293*(DD293-DE293)/(100*CV293*(1000-AU293*DD293))</f>
        <v>0</v>
      </c>
      <c r="AI293">
        <f>(AJ293 - AK293 - DI293*1E3/(8.314*(DK293+273.15)) * AM293/DH293 * AL293) * DH293/(100*CV293) * (1000 - DE293)/1000</f>
        <v>0</v>
      </c>
      <c r="AJ293">
        <v>289.354479542352</v>
      </c>
      <c r="AK293">
        <v>301.472442424242</v>
      </c>
      <c r="AL293">
        <v>-3.35654603222321</v>
      </c>
      <c r="AM293">
        <v>64.2689805173575</v>
      </c>
      <c r="AN293">
        <f>(AP293 - AO293 + DI293*1E3/(8.314*(DK293+273.15)) * AR293/DH293 * AQ293) * DH293/(100*CV293) * 1000/(1000 - AP293)</f>
        <v>0</v>
      </c>
      <c r="AO293">
        <v>24.3453099753045</v>
      </c>
      <c r="AP293">
        <v>25.3103587878788</v>
      </c>
      <c r="AQ293">
        <v>1.80085822294564e-07</v>
      </c>
      <c r="AR293">
        <v>116.423155096258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MAX(0,($B$13+$C$13*DP293)/(1+$D$13*DP293)*DI293/(DK293+273)*$E$13)</f>
        <v>0</v>
      </c>
      <c r="AX293" t="s">
        <v>407</v>
      </c>
      <c r="AY293" t="s">
        <v>407</v>
      </c>
      <c r="AZ293">
        <v>0</v>
      </c>
      <c r="BA293">
        <v>0</v>
      </c>
      <c r="BB293">
        <f>1-AZ293/BA293</f>
        <v>0</v>
      </c>
      <c r="BC293">
        <v>0</v>
      </c>
      <c r="BD293" t="s">
        <v>407</v>
      </c>
      <c r="BE293" t="s">
        <v>407</v>
      </c>
      <c r="BF293">
        <v>0</v>
      </c>
      <c r="BG293">
        <v>0</v>
      </c>
      <c r="BH293">
        <f>1-BF293/BG293</f>
        <v>0</v>
      </c>
      <c r="BI293">
        <v>0.5</v>
      </c>
      <c r="BJ293">
        <f>CS293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407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f>$B$11*DQ293+$C$11*DR293+$F$11*EC293*(1-EF293)</f>
        <v>0</v>
      </c>
      <c r="CS293">
        <f>CR293*CT293</f>
        <v>0</v>
      </c>
      <c r="CT293">
        <f>($B$11*$D$9+$C$11*$D$9+$F$11*((EP293+EH293)/MAX(EP293+EH293+EQ293, 0.1)*$I$9+EQ293/MAX(EP293+EH293+EQ293, 0.1)*$J$9))/($B$11+$C$11+$F$11)</f>
        <v>0</v>
      </c>
      <c r="CU293">
        <f>($B$11*$K$9+$C$11*$K$9+$F$11*((EP293+EH293)/MAX(EP293+EH293+EQ293, 0.1)*$P$9+EQ293/MAX(EP293+EH293+EQ293, 0.1)*$Q$9))/($B$11+$C$11+$F$11)</f>
        <v>0</v>
      </c>
      <c r="CV293">
        <v>2.7</v>
      </c>
      <c r="CW293">
        <v>0.5</v>
      </c>
      <c r="CX293" t="s">
        <v>408</v>
      </c>
      <c r="CY293">
        <v>2</v>
      </c>
      <c r="CZ293" t="b">
        <v>1</v>
      </c>
      <c r="DA293">
        <v>1510793572.5</v>
      </c>
      <c r="DB293">
        <v>316.721074074074</v>
      </c>
      <c r="DC293">
        <v>298.199</v>
      </c>
      <c r="DD293">
        <v>25.3108259259259</v>
      </c>
      <c r="DE293">
        <v>24.3466111111111</v>
      </c>
      <c r="DF293">
        <v>310.847851851852</v>
      </c>
      <c r="DG293">
        <v>24.7719148148148</v>
      </c>
      <c r="DH293">
        <v>500.095962962963</v>
      </c>
      <c r="DI293">
        <v>90.7685925925926</v>
      </c>
      <c r="DJ293">
        <v>0.0999757296296297</v>
      </c>
      <c r="DK293">
        <v>26.8417777777778</v>
      </c>
      <c r="DL293">
        <v>27.5100074074074</v>
      </c>
      <c r="DM293">
        <v>999.9</v>
      </c>
      <c r="DN293">
        <v>0</v>
      </c>
      <c r="DO293">
        <v>0</v>
      </c>
      <c r="DP293">
        <v>9997.68962962963</v>
      </c>
      <c r="DQ293">
        <v>0</v>
      </c>
      <c r="DR293">
        <v>8.69007444444444</v>
      </c>
      <c r="DS293">
        <v>18.5220962962963</v>
      </c>
      <c r="DT293">
        <v>324.945814814815</v>
      </c>
      <c r="DU293">
        <v>305.640407407407</v>
      </c>
      <c r="DV293">
        <v>0.964212222222222</v>
      </c>
      <c r="DW293">
        <v>298.199</v>
      </c>
      <c r="DX293">
        <v>24.3466111111111</v>
      </c>
      <c r="DY293">
        <v>2.29742777777778</v>
      </c>
      <c r="DZ293">
        <v>2.20990777777778</v>
      </c>
      <c r="EA293">
        <v>19.6583777777778</v>
      </c>
      <c r="EB293">
        <v>19.0343296296296</v>
      </c>
      <c r="EC293">
        <v>2000.03</v>
      </c>
      <c r="ED293">
        <v>0.980006</v>
      </c>
      <c r="EE293">
        <v>0.0199943555555556</v>
      </c>
      <c r="EF293">
        <v>0</v>
      </c>
      <c r="EG293">
        <v>2.31862962962963</v>
      </c>
      <c r="EH293">
        <v>0</v>
      </c>
      <c r="EI293">
        <v>4015.54962962963</v>
      </c>
      <c r="EJ293">
        <v>17300.4333333333</v>
      </c>
      <c r="EK293">
        <v>39.1156666666667</v>
      </c>
      <c r="EL293">
        <v>39.562</v>
      </c>
      <c r="EM293">
        <v>38.8656666666667</v>
      </c>
      <c r="EN293">
        <v>38.187</v>
      </c>
      <c r="EO293">
        <v>38.4486666666667</v>
      </c>
      <c r="EP293">
        <v>1960.03888888889</v>
      </c>
      <c r="EQ293">
        <v>39.9911111111111</v>
      </c>
      <c r="ER293">
        <v>0</v>
      </c>
      <c r="ES293">
        <v>1678817183.6</v>
      </c>
      <c r="ET293">
        <v>0</v>
      </c>
      <c r="EU293">
        <v>2.329784</v>
      </c>
      <c r="EV293">
        <v>0.304076925404486</v>
      </c>
      <c r="EW293">
        <v>40.2261539128619</v>
      </c>
      <c r="EX293">
        <v>4015.8996</v>
      </c>
      <c r="EY293">
        <v>15</v>
      </c>
      <c r="EZ293">
        <v>0</v>
      </c>
      <c r="FA293" t="s">
        <v>409</v>
      </c>
      <c r="FB293">
        <v>1510781724.6</v>
      </c>
      <c r="FC293">
        <v>1510781718.6</v>
      </c>
      <c r="FD293">
        <v>0</v>
      </c>
      <c r="FE293">
        <v>0.193</v>
      </c>
      <c r="FF293">
        <v>0.167</v>
      </c>
      <c r="FG293">
        <v>6.707</v>
      </c>
      <c r="FH293">
        <v>0.869</v>
      </c>
      <c r="FI293">
        <v>420</v>
      </c>
      <c r="FJ293">
        <v>32</v>
      </c>
      <c r="FK293">
        <v>0.3</v>
      </c>
      <c r="FL293">
        <v>0.13</v>
      </c>
      <c r="FM293">
        <v>0.963205170731707</v>
      </c>
      <c r="FN293">
        <v>0.0136573170731693</v>
      </c>
      <c r="FO293">
        <v>0.00146592215050408</v>
      </c>
      <c r="FP293">
        <v>1</v>
      </c>
      <c r="FQ293">
        <v>1</v>
      </c>
      <c r="FR293">
        <v>1</v>
      </c>
      <c r="FS293" t="s">
        <v>410</v>
      </c>
      <c r="FT293">
        <v>2.97306</v>
      </c>
      <c r="FU293">
        <v>2.7539</v>
      </c>
      <c r="FV293">
        <v>0.0677573</v>
      </c>
      <c r="FW293">
        <v>0.0652616</v>
      </c>
      <c r="FX293">
        <v>0.107307</v>
      </c>
      <c r="FY293">
        <v>0.105627</v>
      </c>
      <c r="FZ293">
        <v>36286.9</v>
      </c>
      <c r="GA293">
        <v>39662.9</v>
      </c>
      <c r="GB293">
        <v>35275.2</v>
      </c>
      <c r="GC293">
        <v>38484.2</v>
      </c>
      <c r="GD293">
        <v>44601.8</v>
      </c>
      <c r="GE293">
        <v>49687.6</v>
      </c>
      <c r="GF293">
        <v>55090.6</v>
      </c>
      <c r="GG293">
        <v>61701.2</v>
      </c>
      <c r="GH293">
        <v>1.98522</v>
      </c>
      <c r="GI293">
        <v>1.82428</v>
      </c>
      <c r="GJ293">
        <v>0.0920333</v>
      </c>
      <c r="GK293">
        <v>0</v>
      </c>
      <c r="GL293">
        <v>25.9836</v>
      </c>
      <c r="GM293">
        <v>999.9</v>
      </c>
      <c r="GN293">
        <v>52.838</v>
      </c>
      <c r="GO293">
        <v>32.831</v>
      </c>
      <c r="GP293">
        <v>29.1315</v>
      </c>
      <c r="GQ293">
        <v>54.8058</v>
      </c>
      <c r="GR293">
        <v>49.0946</v>
      </c>
      <c r="GS293">
        <v>1</v>
      </c>
      <c r="GT293">
        <v>-0.021283</v>
      </c>
      <c r="GU293">
        <v>0.89195</v>
      </c>
      <c r="GV293">
        <v>20.113</v>
      </c>
      <c r="GW293">
        <v>5.19902</v>
      </c>
      <c r="GX293">
        <v>12.004</v>
      </c>
      <c r="GY293">
        <v>4.9755</v>
      </c>
      <c r="GZ293">
        <v>3.29323</v>
      </c>
      <c r="HA293">
        <v>9999</v>
      </c>
      <c r="HB293">
        <v>9999</v>
      </c>
      <c r="HC293">
        <v>9999</v>
      </c>
      <c r="HD293">
        <v>999.9</v>
      </c>
      <c r="HE293">
        <v>1.86331</v>
      </c>
      <c r="HF293">
        <v>1.86822</v>
      </c>
      <c r="HG293">
        <v>1.86797</v>
      </c>
      <c r="HH293">
        <v>1.86905</v>
      </c>
      <c r="HI293">
        <v>1.86993</v>
      </c>
      <c r="HJ293">
        <v>1.866</v>
      </c>
      <c r="HK293">
        <v>1.86703</v>
      </c>
      <c r="HL293">
        <v>1.86841</v>
      </c>
      <c r="HM293">
        <v>5</v>
      </c>
      <c r="HN293">
        <v>0</v>
      </c>
      <c r="HO293">
        <v>0</v>
      </c>
      <c r="HP293">
        <v>0</v>
      </c>
      <c r="HQ293" t="s">
        <v>411</v>
      </c>
      <c r="HR293" t="s">
        <v>412</v>
      </c>
      <c r="HS293" t="s">
        <v>413</v>
      </c>
      <c r="HT293" t="s">
        <v>413</v>
      </c>
      <c r="HU293" t="s">
        <v>413</v>
      </c>
      <c r="HV293" t="s">
        <v>413</v>
      </c>
      <c r="HW293">
        <v>0</v>
      </c>
      <c r="HX293">
        <v>100</v>
      </c>
      <c r="HY293">
        <v>100</v>
      </c>
      <c r="HZ293">
        <v>5.723</v>
      </c>
      <c r="IA293">
        <v>0.5389</v>
      </c>
      <c r="IB293">
        <v>4.00718980108695</v>
      </c>
      <c r="IC293">
        <v>0.0057595372652325</v>
      </c>
      <c r="ID293">
        <v>9.86007892650461e-07</v>
      </c>
      <c r="IE293">
        <v>-6.54605500343952e-10</v>
      </c>
      <c r="IF293">
        <v>-0.00447537401453317</v>
      </c>
      <c r="IG293">
        <v>-0.0225030831772305</v>
      </c>
      <c r="IH293">
        <v>0.00251729176796863</v>
      </c>
      <c r="II293">
        <v>-2.92013266862578e-05</v>
      </c>
      <c r="IJ293">
        <v>-3</v>
      </c>
      <c r="IK293">
        <v>1614</v>
      </c>
      <c r="IL293">
        <v>1</v>
      </c>
      <c r="IM293">
        <v>27</v>
      </c>
      <c r="IN293">
        <v>197.6</v>
      </c>
      <c r="IO293">
        <v>197.7</v>
      </c>
      <c r="IP293">
        <v>0.709229</v>
      </c>
      <c r="IQ293">
        <v>2.65259</v>
      </c>
      <c r="IR293">
        <v>1.54785</v>
      </c>
      <c r="IS293">
        <v>2.30103</v>
      </c>
      <c r="IT293">
        <v>1.34644</v>
      </c>
      <c r="IU293">
        <v>2.44995</v>
      </c>
      <c r="IV293">
        <v>37.6504</v>
      </c>
      <c r="IW293">
        <v>24.1926</v>
      </c>
      <c r="IX293">
        <v>18</v>
      </c>
      <c r="IY293">
        <v>502.266</v>
      </c>
      <c r="IZ293">
        <v>400.122</v>
      </c>
      <c r="JA293">
        <v>24.0689</v>
      </c>
      <c r="JB293">
        <v>26.9208</v>
      </c>
      <c r="JC293">
        <v>30.0005</v>
      </c>
      <c r="JD293">
        <v>26.8228</v>
      </c>
      <c r="JE293">
        <v>26.7646</v>
      </c>
      <c r="JF293">
        <v>14.1629</v>
      </c>
      <c r="JG293">
        <v>25.2573</v>
      </c>
      <c r="JH293">
        <v>100</v>
      </c>
      <c r="JI293">
        <v>24.0578</v>
      </c>
      <c r="JJ293">
        <v>252.05</v>
      </c>
      <c r="JK293">
        <v>24.3446</v>
      </c>
      <c r="JL293">
        <v>102.231</v>
      </c>
      <c r="JM293">
        <v>102.719</v>
      </c>
    </row>
    <row r="294" spans="1:273">
      <c r="A294">
        <v>278</v>
      </c>
      <c r="B294">
        <v>1510793585</v>
      </c>
      <c r="C294">
        <v>4864.40000009537</v>
      </c>
      <c r="D294" t="s">
        <v>969</v>
      </c>
      <c r="E294" t="s">
        <v>970</v>
      </c>
      <c r="F294">
        <v>5</v>
      </c>
      <c r="G294" t="s">
        <v>898</v>
      </c>
      <c r="H294" t="s">
        <v>406</v>
      </c>
      <c r="I294">
        <v>1510793577.21429</v>
      </c>
      <c r="J294">
        <f>(K294)/1000</f>
        <v>0</v>
      </c>
      <c r="K294">
        <f>IF(CZ294, AN294, AH294)</f>
        <v>0</v>
      </c>
      <c r="L294">
        <f>IF(CZ294, AI294, AG294)</f>
        <v>0</v>
      </c>
      <c r="M294">
        <f>DB294 - IF(AU294&gt;1, L294*CV294*100.0/(AW294*DP294), 0)</f>
        <v>0</v>
      </c>
      <c r="N294">
        <f>((T294-J294/2)*M294-L294)/(T294+J294/2)</f>
        <v>0</v>
      </c>
      <c r="O294">
        <f>N294*(DI294+DJ294)/1000.0</f>
        <v>0</v>
      </c>
      <c r="P294">
        <f>(DB294 - IF(AU294&gt;1, L294*CV294*100.0/(AW294*DP294), 0))*(DI294+DJ294)/1000.0</f>
        <v>0</v>
      </c>
      <c r="Q294">
        <f>2.0/((1/S294-1/R294)+SIGN(S294)*SQRT((1/S294-1/R294)*(1/S294-1/R294) + 4*CW294/((CW294+1)*(CW294+1))*(2*1/S294*1/R294-1/R294*1/R294)))</f>
        <v>0</v>
      </c>
      <c r="R294">
        <f>IF(LEFT(CX294,1)&lt;&gt;"0",IF(LEFT(CX294,1)="1",3.0,CY294),$D$5+$E$5*(DP294*DI294/($K$5*1000))+$F$5*(DP294*DI294/($K$5*1000))*MAX(MIN(CV294,$J$5),$I$5)*MAX(MIN(CV294,$J$5),$I$5)+$G$5*MAX(MIN(CV294,$J$5),$I$5)*(DP294*DI294/($K$5*1000))+$H$5*(DP294*DI294/($K$5*1000))*(DP294*DI294/($K$5*1000)))</f>
        <v>0</v>
      </c>
      <c r="S294">
        <f>J294*(1000-(1000*0.61365*exp(17.502*W294/(240.97+W294))/(DI294+DJ294)+DD294)/2)/(1000*0.61365*exp(17.502*W294/(240.97+W294))/(DI294+DJ294)-DD294)</f>
        <v>0</v>
      </c>
      <c r="T294">
        <f>1/((CW294+1)/(Q294/1.6)+1/(R294/1.37)) + CW294/((CW294+1)/(Q294/1.6) + CW294/(R294/1.37))</f>
        <v>0</v>
      </c>
      <c r="U294">
        <f>(CR294*CU294)</f>
        <v>0</v>
      </c>
      <c r="V294">
        <f>(DK294+(U294+2*0.95*5.67E-8*(((DK294+$B$7)+273)^4-(DK294+273)^4)-44100*J294)/(1.84*29.3*R294+8*0.95*5.67E-8*(DK294+273)^3))</f>
        <v>0</v>
      </c>
      <c r="W294">
        <f>($C$7*DL294+$D$7*DM294+$E$7*V294)</f>
        <v>0</v>
      </c>
      <c r="X294">
        <f>0.61365*exp(17.502*W294/(240.97+W294))</f>
        <v>0</v>
      </c>
      <c r="Y294">
        <f>(Z294/AA294*100)</f>
        <v>0</v>
      </c>
      <c r="Z294">
        <f>DD294*(DI294+DJ294)/1000</f>
        <v>0</v>
      </c>
      <c r="AA294">
        <f>0.61365*exp(17.502*DK294/(240.97+DK294))</f>
        <v>0</v>
      </c>
      <c r="AB294">
        <f>(X294-DD294*(DI294+DJ294)/1000)</f>
        <v>0</v>
      </c>
      <c r="AC294">
        <f>(-J294*44100)</f>
        <v>0</v>
      </c>
      <c r="AD294">
        <f>2*29.3*R294*0.92*(DK294-W294)</f>
        <v>0</v>
      </c>
      <c r="AE294">
        <f>2*0.95*5.67E-8*(((DK294+$B$7)+273)^4-(W294+273)^4)</f>
        <v>0</v>
      </c>
      <c r="AF294">
        <f>U294+AE294+AC294+AD294</f>
        <v>0</v>
      </c>
      <c r="AG294">
        <f>DH294*AU294*(DC294-DB294*(1000-AU294*DE294)/(1000-AU294*DD294))/(100*CV294)</f>
        <v>0</v>
      </c>
      <c r="AH294">
        <f>1000*DH294*AU294*(DD294-DE294)/(100*CV294*(1000-AU294*DD294))</f>
        <v>0</v>
      </c>
      <c r="AI294">
        <f>(AJ294 - AK294 - DI294*1E3/(8.314*(DK294+273.15)) * AM294/DH294 * AL294) * DH294/(100*CV294) * (1000 - DE294)/1000</f>
        <v>0</v>
      </c>
      <c r="AJ294">
        <v>271.894049651264</v>
      </c>
      <c r="AK294">
        <v>284.448490909091</v>
      </c>
      <c r="AL294">
        <v>-3.39442409283023</v>
      </c>
      <c r="AM294">
        <v>64.2689805173575</v>
      </c>
      <c r="AN294">
        <f>(AP294 - AO294 + DI294*1E3/(8.314*(DK294+273.15)) * AR294/DH294 * AQ294) * DH294/(100*CV294) * 1000/(1000 - AP294)</f>
        <v>0</v>
      </c>
      <c r="AO294">
        <v>24.3428436002132</v>
      </c>
      <c r="AP294">
        <v>25.3100690909091</v>
      </c>
      <c r="AQ294">
        <v>-8.17153664098964e-06</v>
      </c>
      <c r="AR294">
        <v>116.423155096258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MAX(0,($B$13+$C$13*DP294)/(1+$D$13*DP294)*DI294/(DK294+273)*$E$13)</f>
        <v>0</v>
      </c>
      <c r="AX294" t="s">
        <v>407</v>
      </c>
      <c r="AY294" t="s">
        <v>407</v>
      </c>
      <c r="AZ294">
        <v>0</v>
      </c>
      <c r="BA294">
        <v>0</v>
      </c>
      <c r="BB294">
        <f>1-AZ294/BA294</f>
        <v>0</v>
      </c>
      <c r="BC294">
        <v>0</v>
      </c>
      <c r="BD294" t="s">
        <v>407</v>
      </c>
      <c r="BE294" t="s">
        <v>407</v>
      </c>
      <c r="BF294">
        <v>0</v>
      </c>
      <c r="BG294">
        <v>0</v>
      </c>
      <c r="BH294">
        <f>1-BF294/BG294</f>
        <v>0</v>
      </c>
      <c r="BI294">
        <v>0.5</v>
      </c>
      <c r="BJ294">
        <f>CS294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407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f>$B$11*DQ294+$C$11*DR294+$F$11*EC294*(1-EF294)</f>
        <v>0</v>
      </c>
      <c r="CS294">
        <f>CR294*CT294</f>
        <v>0</v>
      </c>
      <c r="CT294">
        <f>($B$11*$D$9+$C$11*$D$9+$F$11*((EP294+EH294)/MAX(EP294+EH294+EQ294, 0.1)*$I$9+EQ294/MAX(EP294+EH294+EQ294, 0.1)*$J$9))/($B$11+$C$11+$F$11)</f>
        <v>0</v>
      </c>
      <c r="CU294">
        <f>($B$11*$K$9+$C$11*$K$9+$F$11*((EP294+EH294)/MAX(EP294+EH294+EQ294, 0.1)*$P$9+EQ294/MAX(EP294+EH294+EQ294, 0.1)*$Q$9))/($B$11+$C$11+$F$11)</f>
        <v>0</v>
      </c>
      <c r="CV294">
        <v>2.7</v>
      </c>
      <c r="CW294">
        <v>0.5</v>
      </c>
      <c r="CX294" t="s">
        <v>408</v>
      </c>
      <c r="CY294">
        <v>2</v>
      </c>
      <c r="CZ294" t="b">
        <v>1</v>
      </c>
      <c r="DA294">
        <v>1510793577.21429</v>
      </c>
      <c r="DB294">
        <v>301.263714285714</v>
      </c>
      <c r="DC294">
        <v>282.39175</v>
      </c>
      <c r="DD294">
        <v>25.31075</v>
      </c>
      <c r="DE294">
        <v>24.3452857142857</v>
      </c>
      <c r="DF294">
        <v>295.485392857143</v>
      </c>
      <c r="DG294">
        <v>24.7718392857143</v>
      </c>
      <c r="DH294">
        <v>500.095071428571</v>
      </c>
      <c r="DI294">
        <v>90.7690785714286</v>
      </c>
      <c r="DJ294">
        <v>0.0999301964285714</v>
      </c>
      <c r="DK294">
        <v>26.8437357142857</v>
      </c>
      <c r="DL294">
        <v>27.5019714285714</v>
      </c>
      <c r="DM294">
        <v>999.9</v>
      </c>
      <c r="DN294">
        <v>0</v>
      </c>
      <c r="DO294">
        <v>0</v>
      </c>
      <c r="DP294">
        <v>10015.6342857143</v>
      </c>
      <c r="DQ294">
        <v>0</v>
      </c>
      <c r="DR294">
        <v>8.69951857142857</v>
      </c>
      <c r="DS294">
        <v>18.8720107142857</v>
      </c>
      <c r="DT294">
        <v>309.087071428572</v>
      </c>
      <c r="DU294">
        <v>289.438321428571</v>
      </c>
      <c r="DV294">
        <v>0.965450928571428</v>
      </c>
      <c r="DW294">
        <v>282.39175</v>
      </c>
      <c r="DX294">
        <v>24.3452857142857</v>
      </c>
      <c r="DY294">
        <v>2.29743321428571</v>
      </c>
      <c r="DZ294">
        <v>2.20979964285714</v>
      </c>
      <c r="EA294">
        <v>19.6584107142857</v>
      </c>
      <c r="EB294">
        <v>19.03355</v>
      </c>
      <c r="EC294">
        <v>2000.01964285714</v>
      </c>
      <c r="ED294">
        <v>0.980006428571429</v>
      </c>
      <c r="EE294">
        <v>0.0199939428571429</v>
      </c>
      <c r="EF294">
        <v>0</v>
      </c>
      <c r="EG294">
        <v>2.32064285714286</v>
      </c>
      <c r="EH294">
        <v>0</v>
      </c>
      <c r="EI294">
        <v>4018.97714285714</v>
      </c>
      <c r="EJ294">
        <v>17300.3464285714</v>
      </c>
      <c r="EK294">
        <v>39.09575</v>
      </c>
      <c r="EL294">
        <v>39.562</v>
      </c>
      <c r="EM294">
        <v>38.84575</v>
      </c>
      <c r="EN294">
        <v>38.187</v>
      </c>
      <c r="EO294">
        <v>38.43925</v>
      </c>
      <c r="EP294">
        <v>1960.02964285714</v>
      </c>
      <c r="EQ294">
        <v>39.99</v>
      </c>
      <c r="ER294">
        <v>0</v>
      </c>
      <c r="ES294">
        <v>1678817188.4</v>
      </c>
      <c r="ET294">
        <v>0</v>
      </c>
      <c r="EU294">
        <v>2.317692</v>
      </c>
      <c r="EV294">
        <v>-0.406161531809774</v>
      </c>
      <c r="EW294">
        <v>49.9015383891556</v>
      </c>
      <c r="EX294">
        <v>4019.442</v>
      </c>
      <c r="EY294">
        <v>15</v>
      </c>
      <c r="EZ294">
        <v>0</v>
      </c>
      <c r="FA294" t="s">
        <v>409</v>
      </c>
      <c r="FB294">
        <v>1510781724.6</v>
      </c>
      <c r="FC294">
        <v>1510781718.6</v>
      </c>
      <c r="FD294">
        <v>0</v>
      </c>
      <c r="FE294">
        <v>0.193</v>
      </c>
      <c r="FF294">
        <v>0.167</v>
      </c>
      <c r="FG294">
        <v>6.707</v>
      </c>
      <c r="FH294">
        <v>0.869</v>
      </c>
      <c r="FI294">
        <v>420</v>
      </c>
      <c r="FJ294">
        <v>32</v>
      </c>
      <c r="FK294">
        <v>0.3</v>
      </c>
      <c r="FL294">
        <v>0.13</v>
      </c>
      <c r="FM294">
        <v>0.964890658536585</v>
      </c>
      <c r="FN294">
        <v>0.0148792473867601</v>
      </c>
      <c r="FO294">
        <v>0.00164066743720361</v>
      </c>
      <c r="FP294">
        <v>1</v>
      </c>
      <c r="FQ294">
        <v>1</v>
      </c>
      <c r="FR294">
        <v>1</v>
      </c>
      <c r="FS294" t="s">
        <v>410</v>
      </c>
      <c r="FT294">
        <v>2.97328</v>
      </c>
      <c r="FU294">
        <v>2.75406</v>
      </c>
      <c r="FV294">
        <v>0.0645094</v>
      </c>
      <c r="FW294">
        <v>0.062028</v>
      </c>
      <c r="FX294">
        <v>0.107306</v>
      </c>
      <c r="FY294">
        <v>0.10562</v>
      </c>
      <c r="FZ294">
        <v>36413</v>
      </c>
      <c r="GA294">
        <v>39799.9</v>
      </c>
      <c r="GB294">
        <v>35274.9</v>
      </c>
      <c r="GC294">
        <v>38484</v>
      </c>
      <c r="GD294">
        <v>44601.5</v>
      </c>
      <c r="GE294">
        <v>49687.8</v>
      </c>
      <c r="GF294">
        <v>55090.3</v>
      </c>
      <c r="GG294">
        <v>61701.1</v>
      </c>
      <c r="GH294">
        <v>1.98533</v>
      </c>
      <c r="GI294">
        <v>1.8241</v>
      </c>
      <c r="GJ294">
        <v>0.0930205</v>
      </c>
      <c r="GK294">
        <v>0</v>
      </c>
      <c r="GL294">
        <v>25.9858</v>
      </c>
      <c r="GM294">
        <v>999.9</v>
      </c>
      <c r="GN294">
        <v>52.838</v>
      </c>
      <c r="GO294">
        <v>32.831</v>
      </c>
      <c r="GP294">
        <v>29.1326</v>
      </c>
      <c r="GQ294">
        <v>54.8158</v>
      </c>
      <c r="GR294">
        <v>49.1346</v>
      </c>
      <c r="GS294">
        <v>1</v>
      </c>
      <c r="GT294">
        <v>-0.0208689</v>
      </c>
      <c r="GU294">
        <v>0.840079</v>
      </c>
      <c r="GV294">
        <v>20.1132</v>
      </c>
      <c r="GW294">
        <v>5.19887</v>
      </c>
      <c r="GX294">
        <v>12.004</v>
      </c>
      <c r="GY294">
        <v>4.97545</v>
      </c>
      <c r="GZ294">
        <v>3.29315</v>
      </c>
      <c r="HA294">
        <v>9999</v>
      </c>
      <c r="HB294">
        <v>9999</v>
      </c>
      <c r="HC294">
        <v>9999</v>
      </c>
      <c r="HD294">
        <v>999.9</v>
      </c>
      <c r="HE294">
        <v>1.8633</v>
      </c>
      <c r="HF294">
        <v>1.86818</v>
      </c>
      <c r="HG294">
        <v>1.86798</v>
      </c>
      <c r="HH294">
        <v>1.86905</v>
      </c>
      <c r="HI294">
        <v>1.86992</v>
      </c>
      <c r="HJ294">
        <v>1.866</v>
      </c>
      <c r="HK294">
        <v>1.86706</v>
      </c>
      <c r="HL294">
        <v>1.86837</v>
      </c>
      <c r="HM294">
        <v>5</v>
      </c>
      <c r="HN294">
        <v>0</v>
      </c>
      <c r="HO294">
        <v>0</v>
      </c>
      <c r="HP294">
        <v>0</v>
      </c>
      <c r="HQ294" t="s">
        <v>411</v>
      </c>
      <c r="HR294" t="s">
        <v>412</v>
      </c>
      <c r="HS294" t="s">
        <v>413</v>
      </c>
      <c r="HT294" t="s">
        <v>413</v>
      </c>
      <c r="HU294" t="s">
        <v>413</v>
      </c>
      <c r="HV294" t="s">
        <v>413</v>
      </c>
      <c r="HW294">
        <v>0</v>
      </c>
      <c r="HX294">
        <v>100</v>
      </c>
      <c r="HY294">
        <v>100</v>
      </c>
      <c r="HZ294">
        <v>5.622</v>
      </c>
      <c r="IA294">
        <v>0.5388</v>
      </c>
      <c r="IB294">
        <v>4.00718980108695</v>
      </c>
      <c r="IC294">
        <v>0.0057595372652325</v>
      </c>
      <c r="ID294">
        <v>9.86007892650461e-07</v>
      </c>
      <c r="IE294">
        <v>-6.54605500343952e-10</v>
      </c>
      <c r="IF294">
        <v>-0.00447537401453317</v>
      </c>
      <c r="IG294">
        <v>-0.0225030831772305</v>
      </c>
      <c r="IH294">
        <v>0.00251729176796863</v>
      </c>
      <c r="II294">
        <v>-2.92013266862578e-05</v>
      </c>
      <c r="IJ294">
        <v>-3</v>
      </c>
      <c r="IK294">
        <v>1614</v>
      </c>
      <c r="IL294">
        <v>1</v>
      </c>
      <c r="IM294">
        <v>27</v>
      </c>
      <c r="IN294">
        <v>197.7</v>
      </c>
      <c r="IO294">
        <v>197.8</v>
      </c>
      <c r="IP294">
        <v>0.672607</v>
      </c>
      <c r="IQ294">
        <v>2.65869</v>
      </c>
      <c r="IR294">
        <v>1.54785</v>
      </c>
      <c r="IS294">
        <v>2.30103</v>
      </c>
      <c r="IT294">
        <v>1.34644</v>
      </c>
      <c r="IU294">
        <v>2.42065</v>
      </c>
      <c r="IV294">
        <v>37.6504</v>
      </c>
      <c r="IW294">
        <v>24.1926</v>
      </c>
      <c r="IX294">
        <v>18</v>
      </c>
      <c r="IY294">
        <v>502.375</v>
      </c>
      <c r="IZ294">
        <v>400.062</v>
      </c>
      <c r="JA294">
        <v>24.0582</v>
      </c>
      <c r="JB294">
        <v>26.9262</v>
      </c>
      <c r="JC294">
        <v>30.0004</v>
      </c>
      <c r="JD294">
        <v>26.8276</v>
      </c>
      <c r="JE294">
        <v>26.7697</v>
      </c>
      <c r="JF294">
        <v>13.4204</v>
      </c>
      <c r="JG294">
        <v>25.2573</v>
      </c>
      <c r="JH294">
        <v>100</v>
      </c>
      <c r="JI294">
        <v>24.076</v>
      </c>
      <c r="JJ294">
        <v>231.949</v>
      </c>
      <c r="JK294">
        <v>24.3446</v>
      </c>
      <c r="JL294">
        <v>102.231</v>
      </c>
      <c r="JM294">
        <v>102.719</v>
      </c>
    </row>
    <row r="295" spans="1:273">
      <c r="A295">
        <v>279</v>
      </c>
      <c r="B295">
        <v>1510793590</v>
      </c>
      <c r="C295">
        <v>4869.40000009537</v>
      </c>
      <c r="D295" t="s">
        <v>971</v>
      </c>
      <c r="E295" t="s">
        <v>972</v>
      </c>
      <c r="F295">
        <v>5</v>
      </c>
      <c r="G295" t="s">
        <v>898</v>
      </c>
      <c r="H295" t="s">
        <v>406</v>
      </c>
      <c r="I295">
        <v>1510793582.5</v>
      </c>
      <c r="J295">
        <f>(K295)/1000</f>
        <v>0</v>
      </c>
      <c r="K295">
        <f>IF(CZ295, AN295, AH295)</f>
        <v>0</v>
      </c>
      <c r="L295">
        <f>IF(CZ295, AI295, AG295)</f>
        <v>0</v>
      </c>
      <c r="M295">
        <f>DB295 - IF(AU295&gt;1, L295*CV295*100.0/(AW295*DP295), 0)</f>
        <v>0</v>
      </c>
      <c r="N295">
        <f>((T295-J295/2)*M295-L295)/(T295+J295/2)</f>
        <v>0</v>
      </c>
      <c r="O295">
        <f>N295*(DI295+DJ295)/1000.0</f>
        <v>0</v>
      </c>
      <c r="P295">
        <f>(DB295 - IF(AU295&gt;1, L295*CV295*100.0/(AW295*DP295), 0))*(DI295+DJ295)/1000.0</f>
        <v>0</v>
      </c>
      <c r="Q295">
        <f>2.0/((1/S295-1/R295)+SIGN(S295)*SQRT((1/S295-1/R295)*(1/S295-1/R295) + 4*CW295/((CW295+1)*(CW295+1))*(2*1/S295*1/R295-1/R295*1/R295)))</f>
        <v>0</v>
      </c>
      <c r="R295">
        <f>IF(LEFT(CX295,1)&lt;&gt;"0",IF(LEFT(CX295,1)="1",3.0,CY295),$D$5+$E$5*(DP295*DI295/($K$5*1000))+$F$5*(DP295*DI295/($K$5*1000))*MAX(MIN(CV295,$J$5),$I$5)*MAX(MIN(CV295,$J$5),$I$5)+$G$5*MAX(MIN(CV295,$J$5),$I$5)*(DP295*DI295/($K$5*1000))+$H$5*(DP295*DI295/($K$5*1000))*(DP295*DI295/($K$5*1000)))</f>
        <v>0</v>
      </c>
      <c r="S295">
        <f>J295*(1000-(1000*0.61365*exp(17.502*W295/(240.97+W295))/(DI295+DJ295)+DD295)/2)/(1000*0.61365*exp(17.502*W295/(240.97+W295))/(DI295+DJ295)-DD295)</f>
        <v>0</v>
      </c>
      <c r="T295">
        <f>1/((CW295+1)/(Q295/1.6)+1/(R295/1.37)) + CW295/((CW295+1)/(Q295/1.6) + CW295/(R295/1.37))</f>
        <v>0</v>
      </c>
      <c r="U295">
        <f>(CR295*CU295)</f>
        <v>0</v>
      </c>
      <c r="V295">
        <f>(DK295+(U295+2*0.95*5.67E-8*(((DK295+$B$7)+273)^4-(DK295+273)^4)-44100*J295)/(1.84*29.3*R295+8*0.95*5.67E-8*(DK295+273)^3))</f>
        <v>0</v>
      </c>
      <c r="W295">
        <f>($C$7*DL295+$D$7*DM295+$E$7*V295)</f>
        <v>0</v>
      </c>
      <c r="X295">
        <f>0.61365*exp(17.502*W295/(240.97+W295))</f>
        <v>0</v>
      </c>
      <c r="Y295">
        <f>(Z295/AA295*100)</f>
        <v>0</v>
      </c>
      <c r="Z295">
        <f>DD295*(DI295+DJ295)/1000</f>
        <v>0</v>
      </c>
      <c r="AA295">
        <f>0.61365*exp(17.502*DK295/(240.97+DK295))</f>
        <v>0</v>
      </c>
      <c r="AB295">
        <f>(X295-DD295*(DI295+DJ295)/1000)</f>
        <v>0</v>
      </c>
      <c r="AC295">
        <f>(-J295*44100)</f>
        <v>0</v>
      </c>
      <c r="AD295">
        <f>2*29.3*R295*0.92*(DK295-W295)</f>
        <v>0</v>
      </c>
      <c r="AE295">
        <f>2*0.95*5.67E-8*(((DK295+$B$7)+273)^4-(W295+273)^4)</f>
        <v>0</v>
      </c>
      <c r="AF295">
        <f>U295+AE295+AC295+AD295</f>
        <v>0</v>
      </c>
      <c r="AG295">
        <f>DH295*AU295*(DC295-DB295*(1000-AU295*DE295)/(1000-AU295*DD295))/(100*CV295)</f>
        <v>0</v>
      </c>
      <c r="AH295">
        <f>1000*DH295*AU295*(DD295-DE295)/(100*CV295*(1000-AU295*DD295))</f>
        <v>0</v>
      </c>
      <c r="AI295">
        <f>(AJ295 - AK295 - DI295*1E3/(8.314*(DK295+273.15)) * AM295/DH295 * AL295) * DH295/(100*CV295) * (1000 - DE295)/1000</f>
        <v>0</v>
      </c>
      <c r="AJ295">
        <v>255.32084475409</v>
      </c>
      <c r="AK295">
        <v>267.885084848485</v>
      </c>
      <c r="AL295">
        <v>-3.31808475095011</v>
      </c>
      <c r="AM295">
        <v>64.2689805173575</v>
      </c>
      <c r="AN295">
        <f>(AP295 - AO295 + DI295*1E3/(8.314*(DK295+273.15)) * AR295/DH295 * AQ295) * DH295/(100*CV295) * 1000/(1000 - AP295)</f>
        <v>0</v>
      </c>
      <c r="AO295">
        <v>24.3440424990061</v>
      </c>
      <c r="AP295">
        <v>25.3100175757576</v>
      </c>
      <c r="AQ295">
        <v>-1.87151068316548e-06</v>
      </c>
      <c r="AR295">
        <v>116.423155096258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MAX(0,($B$13+$C$13*DP295)/(1+$D$13*DP295)*DI295/(DK295+273)*$E$13)</f>
        <v>0</v>
      </c>
      <c r="AX295" t="s">
        <v>407</v>
      </c>
      <c r="AY295" t="s">
        <v>407</v>
      </c>
      <c r="AZ295">
        <v>0</v>
      </c>
      <c r="BA295">
        <v>0</v>
      </c>
      <c r="BB295">
        <f>1-AZ295/BA295</f>
        <v>0</v>
      </c>
      <c r="BC295">
        <v>0</v>
      </c>
      <c r="BD295" t="s">
        <v>407</v>
      </c>
      <c r="BE295" t="s">
        <v>407</v>
      </c>
      <c r="BF295">
        <v>0</v>
      </c>
      <c r="BG295">
        <v>0</v>
      </c>
      <c r="BH295">
        <f>1-BF295/BG295</f>
        <v>0</v>
      </c>
      <c r="BI295">
        <v>0.5</v>
      </c>
      <c r="BJ295">
        <f>CS295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407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f>$B$11*DQ295+$C$11*DR295+$F$11*EC295*(1-EF295)</f>
        <v>0</v>
      </c>
      <c r="CS295">
        <f>CR295*CT295</f>
        <v>0</v>
      </c>
      <c r="CT295">
        <f>($B$11*$D$9+$C$11*$D$9+$F$11*((EP295+EH295)/MAX(EP295+EH295+EQ295, 0.1)*$I$9+EQ295/MAX(EP295+EH295+EQ295, 0.1)*$J$9))/($B$11+$C$11+$F$11)</f>
        <v>0</v>
      </c>
      <c r="CU295">
        <f>($B$11*$K$9+$C$11*$K$9+$F$11*((EP295+EH295)/MAX(EP295+EH295+EQ295, 0.1)*$P$9+EQ295/MAX(EP295+EH295+EQ295, 0.1)*$Q$9))/($B$11+$C$11+$F$11)</f>
        <v>0</v>
      </c>
      <c r="CV295">
        <v>2.7</v>
      </c>
      <c r="CW295">
        <v>0.5</v>
      </c>
      <c r="CX295" t="s">
        <v>408</v>
      </c>
      <c r="CY295">
        <v>2</v>
      </c>
      <c r="CZ295" t="b">
        <v>1</v>
      </c>
      <c r="DA295">
        <v>1510793582.5</v>
      </c>
      <c r="DB295">
        <v>283.947740740741</v>
      </c>
      <c r="DC295">
        <v>264.894555555556</v>
      </c>
      <c r="DD295">
        <v>25.3105074074074</v>
      </c>
      <c r="DE295">
        <v>24.344162962963</v>
      </c>
      <c r="DF295">
        <v>278.275555555556</v>
      </c>
      <c r="DG295">
        <v>24.7716037037037</v>
      </c>
      <c r="DH295">
        <v>500.082222222222</v>
      </c>
      <c r="DI295">
        <v>90.7696740740741</v>
      </c>
      <c r="DJ295">
        <v>0.099923037037037</v>
      </c>
      <c r="DK295">
        <v>26.8460592592593</v>
      </c>
      <c r="DL295">
        <v>27.5018</v>
      </c>
      <c r="DM295">
        <v>999.9</v>
      </c>
      <c r="DN295">
        <v>0</v>
      </c>
      <c r="DO295">
        <v>0</v>
      </c>
      <c r="DP295">
        <v>10014.2192592593</v>
      </c>
      <c r="DQ295">
        <v>0</v>
      </c>
      <c r="DR295">
        <v>8.70810518518519</v>
      </c>
      <c r="DS295">
        <v>19.0532592592593</v>
      </c>
      <c r="DT295">
        <v>291.32137037037</v>
      </c>
      <c r="DU295">
        <v>271.504185185185</v>
      </c>
      <c r="DV295">
        <v>0.966330185185185</v>
      </c>
      <c r="DW295">
        <v>264.894555555556</v>
      </c>
      <c r="DX295">
        <v>24.344162962963</v>
      </c>
      <c r="DY295">
        <v>2.29742555555556</v>
      </c>
      <c r="DZ295">
        <v>2.20971222222222</v>
      </c>
      <c r="EA295">
        <v>19.658362962963</v>
      </c>
      <c r="EB295">
        <v>19.0329</v>
      </c>
      <c r="EC295">
        <v>2000.00259259259</v>
      </c>
      <c r="ED295">
        <v>0.980006222222222</v>
      </c>
      <c r="EE295">
        <v>0.019994162962963</v>
      </c>
      <c r="EF295">
        <v>0</v>
      </c>
      <c r="EG295">
        <v>2.31624074074074</v>
      </c>
      <c r="EH295">
        <v>0</v>
      </c>
      <c r="EI295">
        <v>4023.45703703704</v>
      </c>
      <c r="EJ295">
        <v>17300.1962962963</v>
      </c>
      <c r="EK295">
        <v>39.076</v>
      </c>
      <c r="EL295">
        <v>39.562</v>
      </c>
      <c r="EM295">
        <v>38.8236666666667</v>
      </c>
      <c r="EN295">
        <v>38.187</v>
      </c>
      <c r="EO295">
        <v>38.437</v>
      </c>
      <c r="EP295">
        <v>1960.01259259259</v>
      </c>
      <c r="EQ295">
        <v>39.99</v>
      </c>
      <c r="ER295">
        <v>0</v>
      </c>
      <c r="ES295">
        <v>1678817193.2</v>
      </c>
      <c r="ET295">
        <v>0</v>
      </c>
      <c r="EU295">
        <v>2.296436</v>
      </c>
      <c r="EV295">
        <v>-1.04307691848889</v>
      </c>
      <c r="EW295">
        <v>53.0723077064935</v>
      </c>
      <c r="EX295">
        <v>4023.5936</v>
      </c>
      <c r="EY295">
        <v>15</v>
      </c>
      <c r="EZ295">
        <v>0</v>
      </c>
      <c r="FA295" t="s">
        <v>409</v>
      </c>
      <c r="FB295">
        <v>1510781724.6</v>
      </c>
      <c r="FC295">
        <v>1510781718.6</v>
      </c>
      <c r="FD295">
        <v>0</v>
      </c>
      <c r="FE295">
        <v>0.193</v>
      </c>
      <c r="FF295">
        <v>0.167</v>
      </c>
      <c r="FG295">
        <v>6.707</v>
      </c>
      <c r="FH295">
        <v>0.869</v>
      </c>
      <c r="FI295">
        <v>420</v>
      </c>
      <c r="FJ295">
        <v>32</v>
      </c>
      <c r="FK295">
        <v>0.3</v>
      </c>
      <c r="FL295">
        <v>0.13</v>
      </c>
      <c r="FM295">
        <v>0.965591707317073</v>
      </c>
      <c r="FN295">
        <v>0.0129401184668978</v>
      </c>
      <c r="FO295">
        <v>0.00151196953195366</v>
      </c>
      <c r="FP295">
        <v>1</v>
      </c>
      <c r="FQ295">
        <v>1</v>
      </c>
      <c r="FR295">
        <v>1</v>
      </c>
      <c r="FS295" t="s">
        <v>410</v>
      </c>
      <c r="FT295">
        <v>2.97304</v>
      </c>
      <c r="FU295">
        <v>2.75374</v>
      </c>
      <c r="FV295">
        <v>0.0612543</v>
      </c>
      <c r="FW295">
        <v>0.0584952</v>
      </c>
      <c r="FX295">
        <v>0.107307</v>
      </c>
      <c r="FY295">
        <v>0.105621</v>
      </c>
      <c r="FZ295">
        <v>36539.5</v>
      </c>
      <c r="GA295">
        <v>39949.3</v>
      </c>
      <c r="GB295">
        <v>35274.8</v>
      </c>
      <c r="GC295">
        <v>38483.7</v>
      </c>
      <c r="GD295">
        <v>44601.2</v>
      </c>
      <c r="GE295">
        <v>49687.3</v>
      </c>
      <c r="GF295">
        <v>55090.1</v>
      </c>
      <c r="GG295">
        <v>61700.8</v>
      </c>
      <c r="GH295">
        <v>1.98505</v>
      </c>
      <c r="GI295">
        <v>1.82425</v>
      </c>
      <c r="GJ295">
        <v>0.0920892</v>
      </c>
      <c r="GK295">
        <v>0</v>
      </c>
      <c r="GL295">
        <v>25.9886</v>
      </c>
      <c r="GM295">
        <v>999.9</v>
      </c>
      <c r="GN295">
        <v>52.863</v>
      </c>
      <c r="GO295">
        <v>32.831</v>
      </c>
      <c r="GP295">
        <v>29.144</v>
      </c>
      <c r="GQ295">
        <v>55.1858</v>
      </c>
      <c r="GR295">
        <v>49.371</v>
      </c>
      <c r="GS295">
        <v>1</v>
      </c>
      <c r="GT295">
        <v>-0.020437</v>
      </c>
      <c r="GU295">
        <v>0.823023</v>
      </c>
      <c r="GV295">
        <v>20.1133</v>
      </c>
      <c r="GW295">
        <v>5.19782</v>
      </c>
      <c r="GX295">
        <v>12.004</v>
      </c>
      <c r="GY295">
        <v>4.97425</v>
      </c>
      <c r="GZ295">
        <v>3.29323</v>
      </c>
      <c r="HA295">
        <v>9999</v>
      </c>
      <c r="HB295">
        <v>9999</v>
      </c>
      <c r="HC295">
        <v>9999</v>
      </c>
      <c r="HD295">
        <v>999.9</v>
      </c>
      <c r="HE295">
        <v>1.86332</v>
      </c>
      <c r="HF295">
        <v>1.86822</v>
      </c>
      <c r="HG295">
        <v>1.86798</v>
      </c>
      <c r="HH295">
        <v>1.86906</v>
      </c>
      <c r="HI295">
        <v>1.86994</v>
      </c>
      <c r="HJ295">
        <v>1.866</v>
      </c>
      <c r="HK295">
        <v>1.86707</v>
      </c>
      <c r="HL295">
        <v>1.86842</v>
      </c>
      <c r="HM295">
        <v>5</v>
      </c>
      <c r="HN295">
        <v>0</v>
      </c>
      <c r="HO295">
        <v>0</v>
      </c>
      <c r="HP295">
        <v>0</v>
      </c>
      <c r="HQ295" t="s">
        <v>411</v>
      </c>
      <c r="HR295" t="s">
        <v>412</v>
      </c>
      <c r="HS295" t="s">
        <v>413</v>
      </c>
      <c r="HT295" t="s">
        <v>413</v>
      </c>
      <c r="HU295" t="s">
        <v>413</v>
      </c>
      <c r="HV295" t="s">
        <v>413</v>
      </c>
      <c r="HW295">
        <v>0</v>
      </c>
      <c r="HX295">
        <v>100</v>
      </c>
      <c r="HY295">
        <v>100</v>
      </c>
      <c r="HZ295">
        <v>5.523</v>
      </c>
      <c r="IA295">
        <v>0.5389</v>
      </c>
      <c r="IB295">
        <v>4.00718980108695</v>
      </c>
      <c r="IC295">
        <v>0.0057595372652325</v>
      </c>
      <c r="ID295">
        <v>9.86007892650461e-07</v>
      </c>
      <c r="IE295">
        <v>-6.54605500343952e-10</v>
      </c>
      <c r="IF295">
        <v>-0.00447537401453317</v>
      </c>
      <c r="IG295">
        <v>-0.0225030831772305</v>
      </c>
      <c r="IH295">
        <v>0.00251729176796863</v>
      </c>
      <c r="II295">
        <v>-2.92013266862578e-05</v>
      </c>
      <c r="IJ295">
        <v>-3</v>
      </c>
      <c r="IK295">
        <v>1614</v>
      </c>
      <c r="IL295">
        <v>1</v>
      </c>
      <c r="IM295">
        <v>27</v>
      </c>
      <c r="IN295">
        <v>197.8</v>
      </c>
      <c r="IO295">
        <v>197.9</v>
      </c>
      <c r="IP295">
        <v>0.638428</v>
      </c>
      <c r="IQ295">
        <v>2.66235</v>
      </c>
      <c r="IR295">
        <v>1.54785</v>
      </c>
      <c r="IS295">
        <v>2.30103</v>
      </c>
      <c r="IT295">
        <v>1.34644</v>
      </c>
      <c r="IU295">
        <v>2.37427</v>
      </c>
      <c r="IV295">
        <v>37.6504</v>
      </c>
      <c r="IW295">
        <v>24.1838</v>
      </c>
      <c r="IX295">
        <v>18</v>
      </c>
      <c r="IY295">
        <v>502.234</v>
      </c>
      <c r="IZ295">
        <v>400.18</v>
      </c>
      <c r="JA295">
        <v>24.071</v>
      </c>
      <c r="JB295">
        <v>26.931</v>
      </c>
      <c r="JC295">
        <v>30.0006</v>
      </c>
      <c r="JD295">
        <v>26.8321</v>
      </c>
      <c r="JE295">
        <v>26.7747</v>
      </c>
      <c r="JF295">
        <v>12.7508</v>
      </c>
      <c r="JG295">
        <v>25.2573</v>
      </c>
      <c r="JH295">
        <v>100</v>
      </c>
      <c r="JI295">
        <v>24.0705</v>
      </c>
      <c r="JJ295">
        <v>218.539</v>
      </c>
      <c r="JK295">
        <v>24.3446</v>
      </c>
      <c r="JL295">
        <v>102.23</v>
      </c>
      <c r="JM295">
        <v>102.718</v>
      </c>
    </row>
    <row r="296" spans="1:273">
      <c r="A296">
        <v>280</v>
      </c>
      <c r="B296">
        <v>1510793595</v>
      </c>
      <c r="C296">
        <v>4874.40000009537</v>
      </c>
      <c r="D296" t="s">
        <v>973</v>
      </c>
      <c r="E296" t="s">
        <v>974</v>
      </c>
      <c r="F296">
        <v>5</v>
      </c>
      <c r="G296" t="s">
        <v>898</v>
      </c>
      <c r="H296" t="s">
        <v>406</v>
      </c>
      <c r="I296">
        <v>1510793587.21429</v>
      </c>
      <c r="J296">
        <f>(K296)/1000</f>
        <v>0</v>
      </c>
      <c r="K296">
        <f>IF(CZ296, AN296, AH296)</f>
        <v>0</v>
      </c>
      <c r="L296">
        <f>IF(CZ296, AI296, AG296)</f>
        <v>0</v>
      </c>
      <c r="M296">
        <f>DB296 - IF(AU296&gt;1, L296*CV296*100.0/(AW296*DP296), 0)</f>
        <v>0</v>
      </c>
      <c r="N296">
        <f>((T296-J296/2)*M296-L296)/(T296+J296/2)</f>
        <v>0</v>
      </c>
      <c r="O296">
        <f>N296*(DI296+DJ296)/1000.0</f>
        <v>0</v>
      </c>
      <c r="P296">
        <f>(DB296 - IF(AU296&gt;1, L296*CV296*100.0/(AW296*DP296), 0))*(DI296+DJ296)/1000.0</f>
        <v>0</v>
      </c>
      <c r="Q296">
        <f>2.0/((1/S296-1/R296)+SIGN(S296)*SQRT((1/S296-1/R296)*(1/S296-1/R296) + 4*CW296/((CW296+1)*(CW296+1))*(2*1/S296*1/R296-1/R296*1/R296)))</f>
        <v>0</v>
      </c>
      <c r="R296">
        <f>IF(LEFT(CX296,1)&lt;&gt;"0",IF(LEFT(CX296,1)="1",3.0,CY296),$D$5+$E$5*(DP296*DI296/($K$5*1000))+$F$5*(DP296*DI296/($K$5*1000))*MAX(MIN(CV296,$J$5),$I$5)*MAX(MIN(CV296,$J$5),$I$5)+$G$5*MAX(MIN(CV296,$J$5),$I$5)*(DP296*DI296/($K$5*1000))+$H$5*(DP296*DI296/($K$5*1000))*(DP296*DI296/($K$5*1000)))</f>
        <v>0</v>
      </c>
      <c r="S296">
        <f>J296*(1000-(1000*0.61365*exp(17.502*W296/(240.97+W296))/(DI296+DJ296)+DD296)/2)/(1000*0.61365*exp(17.502*W296/(240.97+W296))/(DI296+DJ296)-DD296)</f>
        <v>0</v>
      </c>
      <c r="T296">
        <f>1/((CW296+1)/(Q296/1.6)+1/(R296/1.37)) + CW296/((CW296+1)/(Q296/1.6) + CW296/(R296/1.37))</f>
        <v>0</v>
      </c>
      <c r="U296">
        <f>(CR296*CU296)</f>
        <v>0</v>
      </c>
      <c r="V296">
        <f>(DK296+(U296+2*0.95*5.67E-8*(((DK296+$B$7)+273)^4-(DK296+273)^4)-44100*J296)/(1.84*29.3*R296+8*0.95*5.67E-8*(DK296+273)^3))</f>
        <v>0</v>
      </c>
      <c r="W296">
        <f>($C$7*DL296+$D$7*DM296+$E$7*V296)</f>
        <v>0</v>
      </c>
      <c r="X296">
        <f>0.61365*exp(17.502*W296/(240.97+W296))</f>
        <v>0</v>
      </c>
      <c r="Y296">
        <f>(Z296/AA296*100)</f>
        <v>0</v>
      </c>
      <c r="Z296">
        <f>DD296*(DI296+DJ296)/1000</f>
        <v>0</v>
      </c>
      <c r="AA296">
        <f>0.61365*exp(17.502*DK296/(240.97+DK296))</f>
        <v>0</v>
      </c>
      <c r="AB296">
        <f>(X296-DD296*(DI296+DJ296)/1000)</f>
        <v>0</v>
      </c>
      <c r="AC296">
        <f>(-J296*44100)</f>
        <v>0</v>
      </c>
      <c r="AD296">
        <f>2*29.3*R296*0.92*(DK296-W296)</f>
        <v>0</v>
      </c>
      <c r="AE296">
        <f>2*0.95*5.67E-8*(((DK296+$B$7)+273)^4-(W296+273)^4)</f>
        <v>0</v>
      </c>
      <c r="AF296">
        <f>U296+AE296+AC296+AD296</f>
        <v>0</v>
      </c>
      <c r="AG296">
        <f>DH296*AU296*(DC296-DB296*(1000-AU296*DE296)/(1000-AU296*DD296))/(100*CV296)</f>
        <v>0</v>
      </c>
      <c r="AH296">
        <f>1000*DH296*AU296*(DD296-DE296)/(100*CV296*(1000-AU296*DD296))</f>
        <v>0</v>
      </c>
      <c r="AI296">
        <f>(AJ296 - AK296 - DI296*1E3/(8.314*(DK296+273.15)) * AM296/DH296 * AL296) * DH296/(100*CV296) * (1000 - DE296)/1000</f>
        <v>0</v>
      </c>
      <c r="AJ296">
        <v>237.813618423056</v>
      </c>
      <c r="AK296">
        <v>250.881206060606</v>
      </c>
      <c r="AL296">
        <v>-3.39205478991781</v>
      </c>
      <c r="AM296">
        <v>64.2689805173575</v>
      </c>
      <c r="AN296">
        <f>(AP296 - AO296 + DI296*1E3/(8.314*(DK296+273.15)) * AR296/DH296 * AQ296) * DH296/(100*CV296) * 1000/(1000 - AP296)</f>
        <v>0</v>
      </c>
      <c r="AO296">
        <v>24.3435155044918</v>
      </c>
      <c r="AP296">
        <v>25.3136260606061</v>
      </c>
      <c r="AQ296">
        <v>7.17889117682801e-06</v>
      </c>
      <c r="AR296">
        <v>116.423155096258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MAX(0,($B$13+$C$13*DP296)/(1+$D$13*DP296)*DI296/(DK296+273)*$E$13)</f>
        <v>0</v>
      </c>
      <c r="AX296" t="s">
        <v>407</v>
      </c>
      <c r="AY296" t="s">
        <v>407</v>
      </c>
      <c r="AZ296">
        <v>0</v>
      </c>
      <c r="BA296">
        <v>0</v>
      </c>
      <c r="BB296">
        <f>1-AZ296/BA296</f>
        <v>0</v>
      </c>
      <c r="BC296">
        <v>0</v>
      </c>
      <c r="BD296" t="s">
        <v>407</v>
      </c>
      <c r="BE296" t="s">
        <v>407</v>
      </c>
      <c r="BF296">
        <v>0</v>
      </c>
      <c r="BG296">
        <v>0</v>
      </c>
      <c r="BH296">
        <f>1-BF296/BG296</f>
        <v>0</v>
      </c>
      <c r="BI296">
        <v>0.5</v>
      </c>
      <c r="BJ296">
        <f>CS296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407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f>$B$11*DQ296+$C$11*DR296+$F$11*EC296*(1-EF296)</f>
        <v>0</v>
      </c>
      <c r="CS296">
        <f>CR296*CT296</f>
        <v>0</v>
      </c>
      <c r="CT296">
        <f>($B$11*$D$9+$C$11*$D$9+$F$11*((EP296+EH296)/MAX(EP296+EH296+EQ296, 0.1)*$I$9+EQ296/MAX(EP296+EH296+EQ296, 0.1)*$J$9))/($B$11+$C$11+$F$11)</f>
        <v>0</v>
      </c>
      <c r="CU296">
        <f>($B$11*$K$9+$C$11*$K$9+$F$11*((EP296+EH296)/MAX(EP296+EH296+EQ296, 0.1)*$P$9+EQ296/MAX(EP296+EH296+EQ296, 0.1)*$Q$9))/($B$11+$C$11+$F$11)</f>
        <v>0</v>
      </c>
      <c r="CV296">
        <v>2.7</v>
      </c>
      <c r="CW296">
        <v>0.5</v>
      </c>
      <c r="CX296" t="s">
        <v>408</v>
      </c>
      <c r="CY296">
        <v>2</v>
      </c>
      <c r="CZ296" t="b">
        <v>1</v>
      </c>
      <c r="DA296">
        <v>1510793587.21429</v>
      </c>
      <c r="DB296">
        <v>268.466035714286</v>
      </c>
      <c r="DC296">
        <v>249.126678571429</v>
      </c>
      <c r="DD296">
        <v>25.3110821428571</v>
      </c>
      <c r="DE296">
        <v>24.3436</v>
      </c>
      <c r="DF296">
        <v>262.888428571429</v>
      </c>
      <c r="DG296">
        <v>24.7721428571429</v>
      </c>
      <c r="DH296">
        <v>500.089285714286</v>
      </c>
      <c r="DI296">
        <v>90.7694142857143</v>
      </c>
      <c r="DJ296">
        <v>0.0999471892857143</v>
      </c>
      <c r="DK296">
        <v>26.8470714285714</v>
      </c>
      <c r="DL296">
        <v>27.4983964285714</v>
      </c>
      <c r="DM296">
        <v>999.9</v>
      </c>
      <c r="DN296">
        <v>0</v>
      </c>
      <c r="DO296">
        <v>0</v>
      </c>
      <c r="DP296">
        <v>10015.1885714286</v>
      </c>
      <c r="DQ296">
        <v>0</v>
      </c>
      <c r="DR296">
        <v>8.71532892857143</v>
      </c>
      <c r="DS296">
        <v>19.3394428571429</v>
      </c>
      <c r="DT296">
        <v>275.43775</v>
      </c>
      <c r="DU296">
        <v>255.342607142857</v>
      </c>
      <c r="DV296">
        <v>0.967475142857143</v>
      </c>
      <c r="DW296">
        <v>249.126678571429</v>
      </c>
      <c r="DX296">
        <v>24.3436</v>
      </c>
      <c r="DY296">
        <v>2.29747071428571</v>
      </c>
      <c r="DZ296">
        <v>2.20965428571429</v>
      </c>
      <c r="EA296">
        <v>19.6586857142857</v>
      </c>
      <c r="EB296">
        <v>19.032475</v>
      </c>
      <c r="EC296">
        <v>1999.99357142857</v>
      </c>
      <c r="ED296">
        <v>0.980006107142857</v>
      </c>
      <c r="EE296">
        <v>0.0199942857142857</v>
      </c>
      <c r="EF296">
        <v>0</v>
      </c>
      <c r="EG296">
        <v>2.22558214285714</v>
      </c>
      <c r="EH296">
        <v>0</v>
      </c>
      <c r="EI296">
        <v>4027.90857142857</v>
      </c>
      <c r="EJ296">
        <v>17300.1071428571</v>
      </c>
      <c r="EK296">
        <v>39.06425</v>
      </c>
      <c r="EL296">
        <v>39.562</v>
      </c>
      <c r="EM296">
        <v>38.81425</v>
      </c>
      <c r="EN296">
        <v>38.187</v>
      </c>
      <c r="EO296">
        <v>38.437</v>
      </c>
      <c r="EP296">
        <v>1960.00357142857</v>
      </c>
      <c r="EQ296">
        <v>39.99</v>
      </c>
      <c r="ER296">
        <v>0</v>
      </c>
      <c r="ES296">
        <v>1678817198.6</v>
      </c>
      <c r="ET296">
        <v>0</v>
      </c>
      <c r="EU296">
        <v>2.20753461538462</v>
      </c>
      <c r="EV296">
        <v>-0.402929912152697</v>
      </c>
      <c r="EW296">
        <v>59.5593162433379</v>
      </c>
      <c r="EX296">
        <v>4028.435</v>
      </c>
      <c r="EY296">
        <v>15</v>
      </c>
      <c r="EZ296">
        <v>0</v>
      </c>
      <c r="FA296" t="s">
        <v>409</v>
      </c>
      <c r="FB296">
        <v>1510781724.6</v>
      </c>
      <c r="FC296">
        <v>1510781718.6</v>
      </c>
      <c r="FD296">
        <v>0</v>
      </c>
      <c r="FE296">
        <v>0.193</v>
      </c>
      <c r="FF296">
        <v>0.167</v>
      </c>
      <c r="FG296">
        <v>6.707</v>
      </c>
      <c r="FH296">
        <v>0.869</v>
      </c>
      <c r="FI296">
        <v>420</v>
      </c>
      <c r="FJ296">
        <v>32</v>
      </c>
      <c r="FK296">
        <v>0.3</v>
      </c>
      <c r="FL296">
        <v>0.13</v>
      </c>
      <c r="FM296">
        <v>0.966757585365854</v>
      </c>
      <c r="FN296">
        <v>0.0122883344947717</v>
      </c>
      <c r="FO296">
        <v>0.00155880093029021</v>
      </c>
      <c r="FP296">
        <v>1</v>
      </c>
      <c r="FQ296">
        <v>1</v>
      </c>
      <c r="FR296">
        <v>1</v>
      </c>
      <c r="FS296" t="s">
        <v>410</v>
      </c>
      <c r="FT296">
        <v>2.97283</v>
      </c>
      <c r="FU296">
        <v>2.75408</v>
      </c>
      <c r="FV296">
        <v>0.0578618</v>
      </c>
      <c r="FW296">
        <v>0.0550795</v>
      </c>
      <c r="FX296">
        <v>0.107311</v>
      </c>
      <c r="FY296">
        <v>0.105619</v>
      </c>
      <c r="FZ296">
        <v>36671.5</v>
      </c>
      <c r="GA296">
        <v>40093.5</v>
      </c>
      <c r="GB296">
        <v>35274.8</v>
      </c>
      <c r="GC296">
        <v>38483.1</v>
      </c>
      <c r="GD296">
        <v>44601</v>
      </c>
      <c r="GE296">
        <v>49686.6</v>
      </c>
      <c r="GF296">
        <v>55090.1</v>
      </c>
      <c r="GG296">
        <v>61699.7</v>
      </c>
      <c r="GH296">
        <v>1.98512</v>
      </c>
      <c r="GI296">
        <v>1.82412</v>
      </c>
      <c r="GJ296">
        <v>0.0922568</v>
      </c>
      <c r="GK296">
        <v>0</v>
      </c>
      <c r="GL296">
        <v>25.9919</v>
      </c>
      <c r="GM296">
        <v>999.9</v>
      </c>
      <c r="GN296">
        <v>52.863</v>
      </c>
      <c r="GO296">
        <v>32.831</v>
      </c>
      <c r="GP296">
        <v>29.1437</v>
      </c>
      <c r="GQ296">
        <v>55.3758</v>
      </c>
      <c r="GR296">
        <v>49.6554</v>
      </c>
      <c r="GS296">
        <v>1</v>
      </c>
      <c r="GT296">
        <v>-0.0197027</v>
      </c>
      <c r="GU296">
        <v>0.839635</v>
      </c>
      <c r="GV296">
        <v>20.113</v>
      </c>
      <c r="GW296">
        <v>5.19872</v>
      </c>
      <c r="GX296">
        <v>12.004</v>
      </c>
      <c r="GY296">
        <v>4.9752</v>
      </c>
      <c r="GZ296">
        <v>3.293</v>
      </c>
      <c r="HA296">
        <v>9999</v>
      </c>
      <c r="HB296">
        <v>9999</v>
      </c>
      <c r="HC296">
        <v>9999</v>
      </c>
      <c r="HD296">
        <v>999.9</v>
      </c>
      <c r="HE296">
        <v>1.86328</v>
      </c>
      <c r="HF296">
        <v>1.86819</v>
      </c>
      <c r="HG296">
        <v>1.86798</v>
      </c>
      <c r="HH296">
        <v>1.86905</v>
      </c>
      <c r="HI296">
        <v>1.86995</v>
      </c>
      <c r="HJ296">
        <v>1.866</v>
      </c>
      <c r="HK296">
        <v>1.86707</v>
      </c>
      <c r="HL296">
        <v>1.86842</v>
      </c>
      <c r="HM296">
        <v>5</v>
      </c>
      <c r="HN296">
        <v>0</v>
      </c>
      <c r="HO296">
        <v>0</v>
      </c>
      <c r="HP296">
        <v>0</v>
      </c>
      <c r="HQ296" t="s">
        <v>411</v>
      </c>
      <c r="HR296" t="s">
        <v>412</v>
      </c>
      <c r="HS296" t="s">
        <v>413</v>
      </c>
      <c r="HT296" t="s">
        <v>413</v>
      </c>
      <c r="HU296" t="s">
        <v>413</v>
      </c>
      <c r="HV296" t="s">
        <v>413</v>
      </c>
      <c r="HW296">
        <v>0</v>
      </c>
      <c r="HX296">
        <v>100</v>
      </c>
      <c r="HY296">
        <v>100</v>
      </c>
      <c r="HZ296">
        <v>5.422</v>
      </c>
      <c r="IA296">
        <v>0.5391</v>
      </c>
      <c r="IB296">
        <v>4.00718980108695</v>
      </c>
      <c r="IC296">
        <v>0.0057595372652325</v>
      </c>
      <c r="ID296">
        <v>9.86007892650461e-07</v>
      </c>
      <c r="IE296">
        <v>-6.54605500343952e-10</v>
      </c>
      <c r="IF296">
        <v>-0.00447537401453317</v>
      </c>
      <c r="IG296">
        <v>-0.0225030831772305</v>
      </c>
      <c r="IH296">
        <v>0.00251729176796863</v>
      </c>
      <c r="II296">
        <v>-2.92013266862578e-05</v>
      </c>
      <c r="IJ296">
        <v>-3</v>
      </c>
      <c r="IK296">
        <v>1614</v>
      </c>
      <c r="IL296">
        <v>1</v>
      </c>
      <c r="IM296">
        <v>27</v>
      </c>
      <c r="IN296">
        <v>197.8</v>
      </c>
      <c r="IO296">
        <v>197.9</v>
      </c>
      <c r="IP296">
        <v>0.601807</v>
      </c>
      <c r="IQ296">
        <v>2.66235</v>
      </c>
      <c r="IR296">
        <v>1.54785</v>
      </c>
      <c r="IS296">
        <v>2.30103</v>
      </c>
      <c r="IT296">
        <v>1.34644</v>
      </c>
      <c r="IU296">
        <v>2.31323</v>
      </c>
      <c r="IV296">
        <v>37.6504</v>
      </c>
      <c r="IW296">
        <v>24.1838</v>
      </c>
      <c r="IX296">
        <v>18</v>
      </c>
      <c r="IY296">
        <v>502.33</v>
      </c>
      <c r="IZ296">
        <v>400.143</v>
      </c>
      <c r="JA296">
        <v>24.0713</v>
      </c>
      <c r="JB296">
        <v>26.9367</v>
      </c>
      <c r="JC296">
        <v>30.0006</v>
      </c>
      <c r="JD296">
        <v>26.8372</v>
      </c>
      <c r="JE296">
        <v>26.7792</v>
      </c>
      <c r="JF296">
        <v>12.0018</v>
      </c>
      <c r="JG296">
        <v>25.2573</v>
      </c>
      <c r="JH296">
        <v>100</v>
      </c>
      <c r="JI296">
        <v>24.0713</v>
      </c>
      <c r="JJ296">
        <v>198.456</v>
      </c>
      <c r="JK296">
        <v>24.3446</v>
      </c>
      <c r="JL296">
        <v>102.23</v>
      </c>
      <c r="JM296">
        <v>102.717</v>
      </c>
    </row>
    <row r="297" spans="1:273">
      <c r="A297">
        <v>281</v>
      </c>
      <c r="B297">
        <v>1510793600</v>
      </c>
      <c r="C297">
        <v>4879.40000009537</v>
      </c>
      <c r="D297" t="s">
        <v>975</v>
      </c>
      <c r="E297" t="s">
        <v>976</v>
      </c>
      <c r="F297">
        <v>5</v>
      </c>
      <c r="G297" t="s">
        <v>898</v>
      </c>
      <c r="H297" t="s">
        <v>406</v>
      </c>
      <c r="I297">
        <v>1510793592.5</v>
      </c>
      <c r="J297">
        <f>(K297)/1000</f>
        <v>0</v>
      </c>
      <c r="K297">
        <f>IF(CZ297, AN297, AH297)</f>
        <v>0</v>
      </c>
      <c r="L297">
        <f>IF(CZ297, AI297, AG297)</f>
        <v>0</v>
      </c>
      <c r="M297">
        <f>DB297 - IF(AU297&gt;1, L297*CV297*100.0/(AW297*DP297), 0)</f>
        <v>0</v>
      </c>
      <c r="N297">
        <f>((T297-J297/2)*M297-L297)/(T297+J297/2)</f>
        <v>0</v>
      </c>
      <c r="O297">
        <f>N297*(DI297+DJ297)/1000.0</f>
        <v>0</v>
      </c>
      <c r="P297">
        <f>(DB297 - IF(AU297&gt;1, L297*CV297*100.0/(AW297*DP297), 0))*(DI297+DJ297)/1000.0</f>
        <v>0</v>
      </c>
      <c r="Q297">
        <f>2.0/((1/S297-1/R297)+SIGN(S297)*SQRT((1/S297-1/R297)*(1/S297-1/R297) + 4*CW297/((CW297+1)*(CW297+1))*(2*1/S297*1/R297-1/R297*1/R297)))</f>
        <v>0</v>
      </c>
      <c r="R297">
        <f>IF(LEFT(CX297,1)&lt;&gt;"0",IF(LEFT(CX297,1)="1",3.0,CY297),$D$5+$E$5*(DP297*DI297/($K$5*1000))+$F$5*(DP297*DI297/($K$5*1000))*MAX(MIN(CV297,$J$5),$I$5)*MAX(MIN(CV297,$J$5),$I$5)+$G$5*MAX(MIN(CV297,$J$5),$I$5)*(DP297*DI297/($K$5*1000))+$H$5*(DP297*DI297/($K$5*1000))*(DP297*DI297/($K$5*1000)))</f>
        <v>0</v>
      </c>
      <c r="S297">
        <f>J297*(1000-(1000*0.61365*exp(17.502*W297/(240.97+W297))/(DI297+DJ297)+DD297)/2)/(1000*0.61365*exp(17.502*W297/(240.97+W297))/(DI297+DJ297)-DD297)</f>
        <v>0</v>
      </c>
      <c r="T297">
        <f>1/((CW297+1)/(Q297/1.6)+1/(R297/1.37)) + CW297/((CW297+1)/(Q297/1.6) + CW297/(R297/1.37))</f>
        <v>0</v>
      </c>
      <c r="U297">
        <f>(CR297*CU297)</f>
        <v>0</v>
      </c>
      <c r="V297">
        <f>(DK297+(U297+2*0.95*5.67E-8*(((DK297+$B$7)+273)^4-(DK297+273)^4)-44100*J297)/(1.84*29.3*R297+8*0.95*5.67E-8*(DK297+273)^3))</f>
        <v>0</v>
      </c>
      <c r="W297">
        <f>($C$7*DL297+$D$7*DM297+$E$7*V297)</f>
        <v>0</v>
      </c>
      <c r="X297">
        <f>0.61365*exp(17.502*W297/(240.97+W297))</f>
        <v>0</v>
      </c>
      <c r="Y297">
        <f>(Z297/AA297*100)</f>
        <v>0</v>
      </c>
      <c r="Z297">
        <f>DD297*(DI297+DJ297)/1000</f>
        <v>0</v>
      </c>
      <c r="AA297">
        <f>0.61365*exp(17.502*DK297/(240.97+DK297))</f>
        <v>0</v>
      </c>
      <c r="AB297">
        <f>(X297-DD297*(DI297+DJ297)/1000)</f>
        <v>0</v>
      </c>
      <c r="AC297">
        <f>(-J297*44100)</f>
        <v>0</v>
      </c>
      <c r="AD297">
        <f>2*29.3*R297*0.92*(DK297-W297)</f>
        <v>0</v>
      </c>
      <c r="AE297">
        <f>2*0.95*5.67E-8*(((DK297+$B$7)+273)^4-(W297+273)^4)</f>
        <v>0</v>
      </c>
      <c r="AF297">
        <f>U297+AE297+AC297+AD297</f>
        <v>0</v>
      </c>
      <c r="AG297">
        <f>DH297*AU297*(DC297-DB297*(1000-AU297*DE297)/(1000-AU297*DD297))/(100*CV297)</f>
        <v>0</v>
      </c>
      <c r="AH297">
        <f>1000*DH297*AU297*(DD297-DE297)/(100*CV297*(1000-AU297*DD297))</f>
        <v>0</v>
      </c>
      <c r="AI297">
        <f>(AJ297 - AK297 - DI297*1E3/(8.314*(DK297+273.15)) * AM297/DH297 * AL297) * DH297/(100*CV297) * (1000 - DE297)/1000</f>
        <v>0</v>
      </c>
      <c r="AJ297">
        <v>221.201859517047</v>
      </c>
      <c r="AK297">
        <v>234.173242424242</v>
      </c>
      <c r="AL297">
        <v>-3.35445736986912</v>
      </c>
      <c r="AM297">
        <v>64.2689805173575</v>
      </c>
      <c r="AN297">
        <f>(AP297 - AO297 + DI297*1E3/(8.314*(DK297+273.15)) * AR297/DH297 * AQ297) * DH297/(100*CV297) * 1000/(1000 - AP297)</f>
        <v>0</v>
      </c>
      <c r="AO297">
        <v>24.3434625257878</v>
      </c>
      <c r="AP297">
        <v>25.3155751515151</v>
      </c>
      <c r="AQ297">
        <v>8.19521267375738e-06</v>
      </c>
      <c r="AR297">
        <v>116.423155096258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MAX(0,($B$13+$C$13*DP297)/(1+$D$13*DP297)*DI297/(DK297+273)*$E$13)</f>
        <v>0</v>
      </c>
      <c r="AX297" t="s">
        <v>407</v>
      </c>
      <c r="AY297" t="s">
        <v>407</v>
      </c>
      <c r="AZ297">
        <v>0</v>
      </c>
      <c r="BA297">
        <v>0</v>
      </c>
      <c r="BB297">
        <f>1-AZ297/BA297</f>
        <v>0</v>
      </c>
      <c r="BC297">
        <v>0</v>
      </c>
      <c r="BD297" t="s">
        <v>407</v>
      </c>
      <c r="BE297" t="s">
        <v>407</v>
      </c>
      <c r="BF297">
        <v>0</v>
      </c>
      <c r="BG297">
        <v>0</v>
      </c>
      <c r="BH297">
        <f>1-BF297/BG297</f>
        <v>0</v>
      </c>
      <c r="BI297">
        <v>0.5</v>
      </c>
      <c r="BJ297">
        <f>CS297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407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f>$B$11*DQ297+$C$11*DR297+$F$11*EC297*(1-EF297)</f>
        <v>0</v>
      </c>
      <c r="CS297">
        <f>CR297*CT297</f>
        <v>0</v>
      </c>
      <c r="CT297">
        <f>($B$11*$D$9+$C$11*$D$9+$F$11*((EP297+EH297)/MAX(EP297+EH297+EQ297, 0.1)*$I$9+EQ297/MAX(EP297+EH297+EQ297, 0.1)*$J$9))/($B$11+$C$11+$F$11)</f>
        <v>0</v>
      </c>
      <c r="CU297">
        <f>($B$11*$K$9+$C$11*$K$9+$F$11*((EP297+EH297)/MAX(EP297+EH297+EQ297, 0.1)*$P$9+EQ297/MAX(EP297+EH297+EQ297, 0.1)*$Q$9))/($B$11+$C$11+$F$11)</f>
        <v>0</v>
      </c>
      <c r="CV297">
        <v>2.7</v>
      </c>
      <c r="CW297">
        <v>0.5</v>
      </c>
      <c r="CX297" t="s">
        <v>408</v>
      </c>
      <c r="CY297">
        <v>2</v>
      </c>
      <c r="CZ297" t="b">
        <v>1</v>
      </c>
      <c r="DA297">
        <v>1510793592.5</v>
      </c>
      <c r="DB297">
        <v>251.169592592593</v>
      </c>
      <c r="DC297">
        <v>231.641481481481</v>
      </c>
      <c r="DD297">
        <v>25.3121444444444</v>
      </c>
      <c r="DE297">
        <v>24.3434851851852</v>
      </c>
      <c r="DF297">
        <v>245.697407407407</v>
      </c>
      <c r="DG297">
        <v>24.7731592592593</v>
      </c>
      <c r="DH297">
        <v>500.09062962963</v>
      </c>
      <c r="DI297">
        <v>90.7687888888889</v>
      </c>
      <c r="DJ297">
        <v>0.100026711111111</v>
      </c>
      <c r="DK297">
        <v>26.8471</v>
      </c>
      <c r="DL297">
        <v>27.5014666666667</v>
      </c>
      <c r="DM297">
        <v>999.9</v>
      </c>
      <c r="DN297">
        <v>0</v>
      </c>
      <c r="DO297">
        <v>0</v>
      </c>
      <c r="DP297">
        <v>9999.07592592592</v>
      </c>
      <c r="DQ297">
        <v>0</v>
      </c>
      <c r="DR297">
        <v>8.71592</v>
      </c>
      <c r="DS297">
        <v>19.5281777777778</v>
      </c>
      <c r="DT297">
        <v>257.692407407407</v>
      </c>
      <c r="DU297">
        <v>237.421074074074</v>
      </c>
      <c r="DV297">
        <v>0.968657888888889</v>
      </c>
      <c r="DW297">
        <v>231.641481481481</v>
      </c>
      <c r="DX297">
        <v>24.3434851851852</v>
      </c>
      <c r="DY297">
        <v>2.29755148148148</v>
      </c>
      <c r="DZ297">
        <v>2.20962851851852</v>
      </c>
      <c r="EA297">
        <v>19.6592518518519</v>
      </c>
      <c r="EB297">
        <v>19.0322814814815</v>
      </c>
      <c r="EC297">
        <v>1999.99703703704</v>
      </c>
      <c r="ED297">
        <v>0.980006111111111</v>
      </c>
      <c r="EE297">
        <v>0.0199942814814815</v>
      </c>
      <c r="EF297">
        <v>0</v>
      </c>
      <c r="EG297">
        <v>2.18732592592593</v>
      </c>
      <c r="EH297">
        <v>0</v>
      </c>
      <c r="EI297">
        <v>4033.34555555556</v>
      </c>
      <c r="EJ297">
        <v>17300.1481481481</v>
      </c>
      <c r="EK297">
        <v>39.0643333333333</v>
      </c>
      <c r="EL297">
        <v>39.562</v>
      </c>
      <c r="EM297">
        <v>38.812</v>
      </c>
      <c r="EN297">
        <v>38.187</v>
      </c>
      <c r="EO297">
        <v>38.437</v>
      </c>
      <c r="EP297">
        <v>1960.00703703704</v>
      </c>
      <c r="EQ297">
        <v>39.99</v>
      </c>
      <c r="ER297">
        <v>0</v>
      </c>
      <c r="ES297">
        <v>1678817203.4</v>
      </c>
      <c r="ET297">
        <v>0</v>
      </c>
      <c r="EU297">
        <v>2.18787692307692</v>
      </c>
      <c r="EV297">
        <v>-0.391965814344037</v>
      </c>
      <c r="EW297">
        <v>64.6577777912706</v>
      </c>
      <c r="EX297">
        <v>4033.38846153846</v>
      </c>
      <c r="EY297">
        <v>15</v>
      </c>
      <c r="EZ297">
        <v>0</v>
      </c>
      <c r="FA297" t="s">
        <v>409</v>
      </c>
      <c r="FB297">
        <v>1510781724.6</v>
      </c>
      <c r="FC297">
        <v>1510781718.6</v>
      </c>
      <c r="FD297">
        <v>0</v>
      </c>
      <c r="FE297">
        <v>0.193</v>
      </c>
      <c r="FF297">
        <v>0.167</v>
      </c>
      <c r="FG297">
        <v>6.707</v>
      </c>
      <c r="FH297">
        <v>0.869</v>
      </c>
      <c r="FI297">
        <v>420</v>
      </c>
      <c r="FJ297">
        <v>32</v>
      </c>
      <c r="FK297">
        <v>0.3</v>
      </c>
      <c r="FL297">
        <v>0.13</v>
      </c>
      <c r="FM297">
        <v>0.967904463414634</v>
      </c>
      <c r="FN297">
        <v>0.0147854634146342</v>
      </c>
      <c r="FO297">
        <v>0.00180755004785227</v>
      </c>
      <c r="FP297">
        <v>1</v>
      </c>
      <c r="FQ297">
        <v>1</v>
      </c>
      <c r="FR297">
        <v>1</v>
      </c>
      <c r="FS297" t="s">
        <v>410</v>
      </c>
      <c r="FT297">
        <v>2.97295</v>
      </c>
      <c r="FU297">
        <v>2.75392</v>
      </c>
      <c r="FV297">
        <v>0.0544317</v>
      </c>
      <c r="FW297">
        <v>0.0514184</v>
      </c>
      <c r="FX297">
        <v>0.107314</v>
      </c>
      <c r="FY297">
        <v>0.105618</v>
      </c>
      <c r="FZ297">
        <v>36804.4</v>
      </c>
      <c r="GA297">
        <v>40247.7</v>
      </c>
      <c r="GB297">
        <v>35274.4</v>
      </c>
      <c r="GC297">
        <v>38482.1</v>
      </c>
      <c r="GD297">
        <v>44600.4</v>
      </c>
      <c r="GE297">
        <v>49685.4</v>
      </c>
      <c r="GF297">
        <v>55089.7</v>
      </c>
      <c r="GG297">
        <v>61698.4</v>
      </c>
      <c r="GH297">
        <v>1.98517</v>
      </c>
      <c r="GI297">
        <v>1.82407</v>
      </c>
      <c r="GJ297">
        <v>0.0920333</v>
      </c>
      <c r="GK297">
        <v>0</v>
      </c>
      <c r="GL297">
        <v>25.994</v>
      </c>
      <c r="GM297">
        <v>999.9</v>
      </c>
      <c r="GN297">
        <v>52.863</v>
      </c>
      <c r="GO297">
        <v>32.831</v>
      </c>
      <c r="GP297">
        <v>29.1452</v>
      </c>
      <c r="GQ297">
        <v>54.7558</v>
      </c>
      <c r="GR297">
        <v>49.6514</v>
      </c>
      <c r="GS297">
        <v>1</v>
      </c>
      <c r="GT297">
        <v>-0.0192302</v>
      </c>
      <c r="GU297">
        <v>0.842974</v>
      </c>
      <c r="GV297">
        <v>20.1131</v>
      </c>
      <c r="GW297">
        <v>5.19872</v>
      </c>
      <c r="GX297">
        <v>12.004</v>
      </c>
      <c r="GY297">
        <v>4.97545</v>
      </c>
      <c r="GZ297">
        <v>3.29325</v>
      </c>
      <c r="HA297">
        <v>9999</v>
      </c>
      <c r="HB297">
        <v>9999</v>
      </c>
      <c r="HC297">
        <v>9999</v>
      </c>
      <c r="HD297">
        <v>999.9</v>
      </c>
      <c r="HE297">
        <v>1.86329</v>
      </c>
      <c r="HF297">
        <v>1.86815</v>
      </c>
      <c r="HG297">
        <v>1.86798</v>
      </c>
      <c r="HH297">
        <v>1.86905</v>
      </c>
      <c r="HI297">
        <v>1.86994</v>
      </c>
      <c r="HJ297">
        <v>1.86597</v>
      </c>
      <c r="HK297">
        <v>1.86704</v>
      </c>
      <c r="HL297">
        <v>1.86838</v>
      </c>
      <c r="HM297">
        <v>5</v>
      </c>
      <c r="HN297">
        <v>0</v>
      </c>
      <c r="HO297">
        <v>0</v>
      </c>
      <c r="HP297">
        <v>0</v>
      </c>
      <c r="HQ297" t="s">
        <v>411</v>
      </c>
      <c r="HR297" t="s">
        <v>412</v>
      </c>
      <c r="HS297" t="s">
        <v>413</v>
      </c>
      <c r="HT297" t="s">
        <v>413</v>
      </c>
      <c r="HU297" t="s">
        <v>413</v>
      </c>
      <c r="HV297" t="s">
        <v>413</v>
      </c>
      <c r="HW297">
        <v>0</v>
      </c>
      <c r="HX297">
        <v>100</v>
      </c>
      <c r="HY297">
        <v>100</v>
      </c>
      <c r="HZ297">
        <v>5.323</v>
      </c>
      <c r="IA297">
        <v>0.5391</v>
      </c>
      <c r="IB297">
        <v>4.00718980108695</v>
      </c>
      <c r="IC297">
        <v>0.0057595372652325</v>
      </c>
      <c r="ID297">
        <v>9.86007892650461e-07</v>
      </c>
      <c r="IE297">
        <v>-6.54605500343952e-10</v>
      </c>
      <c r="IF297">
        <v>-0.00447537401453317</v>
      </c>
      <c r="IG297">
        <v>-0.0225030831772305</v>
      </c>
      <c r="IH297">
        <v>0.00251729176796863</v>
      </c>
      <c r="II297">
        <v>-2.92013266862578e-05</v>
      </c>
      <c r="IJ297">
        <v>-3</v>
      </c>
      <c r="IK297">
        <v>1614</v>
      </c>
      <c r="IL297">
        <v>1</v>
      </c>
      <c r="IM297">
        <v>27</v>
      </c>
      <c r="IN297">
        <v>197.9</v>
      </c>
      <c r="IO297">
        <v>198</v>
      </c>
      <c r="IP297">
        <v>0.566406</v>
      </c>
      <c r="IQ297">
        <v>2.6709</v>
      </c>
      <c r="IR297">
        <v>1.54785</v>
      </c>
      <c r="IS297">
        <v>2.30103</v>
      </c>
      <c r="IT297">
        <v>1.34644</v>
      </c>
      <c r="IU297">
        <v>2.30713</v>
      </c>
      <c r="IV297">
        <v>37.6504</v>
      </c>
      <c r="IW297">
        <v>24.2013</v>
      </c>
      <c r="IX297">
        <v>18</v>
      </c>
      <c r="IY297">
        <v>502.41</v>
      </c>
      <c r="IZ297">
        <v>400.15</v>
      </c>
      <c r="JA297">
        <v>24.072</v>
      </c>
      <c r="JB297">
        <v>26.9416</v>
      </c>
      <c r="JC297">
        <v>30.0005</v>
      </c>
      <c r="JD297">
        <v>26.8423</v>
      </c>
      <c r="JE297">
        <v>26.7841</v>
      </c>
      <c r="JF297">
        <v>11.3181</v>
      </c>
      <c r="JG297">
        <v>25.2573</v>
      </c>
      <c r="JH297">
        <v>100</v>
      </c>
      <c r="JI297">
        <v>24.0715</v>
      </c>
      <c r="JJ297">
        <v>185.002</v>
      </c>
      <c r="JK297">
        <v>24.3446</v>
      </c>
      <c r="JL297">
        <v>102.229</v>
      </c>
      <c r="JM297">
        <v>102.714</v>
      </c>
    </row>
    <row r="298" spans="1:273">
      <c r="A298">
        <v>282</v>
      </c>
      <c r="B298">
        <v>1510793604.5</v>
      </c>
      <c r="C298">
        <v>4883.90000009537</v>
      </c>
      <c r="D298" t="s">
        <v>977</v>
      </c>
      <c r="E298" t="s">
        <v>978</v>
      </c>
      <c r="F298">
        <v>5</v>
      </c>
      <c r="G298" t="s">
        <v>898</v>
      </c>
      <c r="H298" t="s">
        <v>406</v>
      </c>
      <c r="I298">
        <v>1510793596.94444</v>
      </c>
      <c r="J298">
        <f>(K298)/1000</f>
        <v>0</v>
      </c>
      <c r="K298">
        <f>IF(CZ298, AN298, AH298)</f>
        <v>0</v>
      </c>
      <c r="L298">
        <f>IF(CZ298, AI298, AG298)</f>
        <v>0</v>
      </c>
      <c r="M298">
        <f>DB298 - IF(AU298&gt;1, L298*CV298*100.0/(AW298*DP298), 0)</f>
        <v>0</v>
      </c>
      <c r="N298">
        <f>((T298-J298/2)*M298-L298)/(T298+J298/2)</f>
        <v>0</v>
      </c>
      <c r="O298">
        <f>N298*(DI298+DJ298)/1000.0</f>
        <v>0</v>
      </c>
      <c r="P298">
        <f>(DB298 - IF(AU298&gt;1, L298*CV298*100.0/(AW298*DP298), 0))*(DI298+DJ298)/1000.0</f>
        <v>0</v>
      </c>
      <c r="Q298">
        <f>2.0/((1/S298-1/R298)+SIGN(S298)*SQRT((1/S298-1/R298)*(1/S298-1/R298) + 4*CW298/((CW298+1)*(CW298+1))*(2*1/S298*1/R298-1/R298*1/R298)))</f>
        <v>0</v>
      </c>
      <c r="R298">
        <f>IF(LEFT(CX298,1)&lt;&gt;"0",IF(LEFT(CX298,1)="1",3.0,CY298),$D$5+$E$5*(DP298*DI298/($K$5*1000))+$F$5*(DP298*DI298/($K$5*1000))*MAX(MIN(CV298,$J$5),$I$5)*MAX(MIN(CV298,$J$5),$I$5)+$G$5*MAX(MIN(CV298,$J$5),$I$5)*(DP298*DI298/($K$5*1000))+$H$5*(DP298*DI298/($K$5*1000))*(DP298*DI298/($K$5*1000)))</f>
        <v>0</v>
      </c>
      <c r="S298">
        <f>J298*(1000-(1000*0.61365*exp(17.502*W298/(240.97+W298))/(DI298+DJ298)+DD298)/2)/(1000*0.61365*exp(17.502*W298/(240.97+W298))/(DI298+DJ298)-DD298)</f>
        <v>0</v>
      </c>
      <c r="T298">
        <f>1/((CW298+1)/(Q298/1.6)+1/(R298/1.37)) + CW298/((CW298+1)/(Q298/1.6) + CW298/(R298/1.37))</f>
        <v>0</v>
      </c>
      <c r="U298">
        <f>(CR298*CU298)</f>
        <v>0</v>
      </c>
      <c r="V298">
        <f>(DK298+(U298+2*0.95*5.67E-8*(((DK298+$B$7)+273)^4-(DK298+273)^4)-44100*J298)/(1.84*29.3*R298+8*0.95*5.67E-8*(DK298+273)^3))</f>
        <v>0</v>
      </c>
      <c r="W298">
        <f>($C$7*DL298+$D$7*DM298+$E$7*V298)</f>
        <v>0</v>
      </c>
      <c r="X298">
        <f>0.61365*exp(17.502*W298/(240.97+W298))</f>
        <v>0</v>
      </c>
      <c r="Y298">
        <f>(Z298/AA298*100)</f>
        <v>0</v>
      </c>
      <c r="Z298">
        <f>DD298*(DI298+DJ298)/1000</f>
        <v>0</v>
      </c>
      <c r="AA298">
        <f>0.61365*exp(17.502*DK298/(240.97+DK298))</f>
        <v>0</v>
      </c>
      <c r="AB298">
        <f>(X298-DD298*(DI298+DJ298)/1000)</f>
        <v>0</v>
      </c>
      <c r="AC298">
        <f>(-J298*44100)</f>
        <v>0</v>
      </c>
      <c r="AD298">
        <f>2*29.3*R298*0.92*(DK298-W298)</f>
        <v>0</v>
      </c>
      <c r="AE298">
        <f>2*0.95*5.67E-8*(((DK298+$B$7)+273)^4-(W298+273)^4)</f>
        <v>0</v>
      </c>
      <c r="AF298">
        <f>U298+AE298+AC298+AD298</f>
        <v>0</v>
      </c>
      <c r="AG298">
        <f>DH298*AU298*(DC298-DB298*(1000-AU298*DE298)/(1000-AU298*DD298))/(100*CV298)</f>
        <v>0</v>
      </c>
      <c r="AH298">
        <f>1000*DH298*AU298*(DD298-DE298)/(100*CV298*(1000-AU298*DD298))</f>
        <v>0</v>
      </c>
      <c r="AI298">
        <f>(AJ298 - AK298 - DI298*1E3/(8.314*(DK298+273.15)) * AM298/DH298 * AL298) * DH298/(100*CV298) * (1000 - DE298)/1000</f>
        <v>0</v>
      </c>
      <c r="AJ298">
        <v>205.491807075134</v>
      </c>
      <c r="AK298">
        <v>218.920333333333</v>
      </c>
      <c r="AL298">
        <v>-3.39071964294941</v>
      </c>
      <c r="AM298">
        <v>64.2689805173575</v>
      </c>
      <c r="AN298">
        <f>(AP298 - AO298 + DI298*1E3/(8.314*(DK298+273.15)) * AR298/DH298 * AQ298) * DH298/(100*CV298) * 1000/(1000 - AP298)</f>
        <v>0</v>
      </c>
      <c r="AO298">
        <v>24.3442957024031</v>
      </c>
      <c r="AP298">
        <v>25.3164521212121</v>
      </c>
      <c r="AQ298">
        <v>1.16532139479741e-06</v>
      </c>
      <c r="AR298">
        <v>116.423155096258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MAX(0,($B$13+$C$13*DP298)/(1+$D$13*DP298)*DI298/(DK298+273)*$E$13)</f>
        <v>0</v>
      </c>
      <c r="AX298" t="s">
        <v>407</v>
      </c>
      <c r="AY298" t="s">
        <v>407</v>
      </c>
      <c r="AZ298">
        <v>0</v>
      </c>
      <c r="BA298">
        <v>0</v>
      </c>
      <c r="BB298">
        <f>1-AZ298/BA298</f>
        <v>0</v>
      </c>
      <c r="BC298">
        <v>0</v>
      </c>
      <c r="BD298" t="s">
        <v>407</v>
      </c>
      <c r="BE298" t="s">
        <v>407</v>
      </c>
      <c r="BF298">
        <v>0</v>
      </c>
      <c r="BG298">
        <v>0</v>
      </c>
      <c r="BH298">
        <f>1-BF298/BG298</f>
        <v>0</v>
      </c>
      <c r="BI298">
        <v>0.5</v>
      </c>
      <c r="BJ298">
        <f>CS298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407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f>$B$11*DQ298+$C$11*DR298+$F$11*EC298*(1-EF298)</f>
        <v>0</v>
      </c>
      <c r="CS298">
        <f>CR298*CT298</f>
        <v>0</v>
      </c>
      <c r="CT298">
        <f>($B$11*$D$9+$C$11*$D$9+$F$11*((EP298+EH298)/MAX(EP298+EH298+EQ298, 0.1)*$I$9+EQ298/MAX(EP298+EH298+EQ298, 0.1)*$J$9))/($B$11+$C$11+$F$11)</f>
        <v>0</v>
      </c>
      <c r="CU298">
        <f>($B$11*$K$9+$C$11*$K$9+$F$11*((EP298+EH298)/MAX(EP298+EH298+EQ298, 0.1)*$P$9+EQ298/MAX(EP298+EH298+EQ298, 0.1)*$Q$9))/($B$11+$C$11+$F$11)</f>
        <v>0</v>
      </c>
      <c r="CV298">
        <v>2.7</v>
      </c>
      <c r="CW298">
        <v>0.5</v>
      </c>
      <c r="CX298" t="s">
        <v>408</v>
      </c>
      <c r="CY298">
        <v>2</v>
      </c>
      <c r="CZ298" t="b">
        <v>1</v>
      </c>
      <c r="DA298">
        <v>1510793596.94444</v>
      </c>
      <c r="DB298">
        <v>236.583037037037</v>
      </c>
      <c r="DC298">
        <v>216.77062962963</v>
      </c>
      <c r="DD298">
        <v>25.313937037037</v>
      </c>
      <c r="DE298">
        <v>24.3437</v>
      </c>
      <c r="DF298">
        <v>231.199518518519</v>
      </c>
      <c r="DG298">
        <v>24.7748851851852</v>
      </c>
      <c r="DH298">
        <v>500.09162962963</v>
      </c>
      <c r="DI298">
        <v>90.7677888888889</v>
      </c>
      <c r="DJ298">
        <v>0.100046155555556</v>
      </c>
      <c r="DK298">
        <v>26.8470148148148</v>
      </c>
      <c r="DL298">
        <v>27.5015259259259</v>
      </c>
      <c r="DM298">
        <v>999.9</v>
      </c>
      <c r="DN298">
        <v>0</v>
      </c>
      <c r="DO298">
        <v>0</v>
      </c>
      <c r="DP298">
        <v>10009.3233333333</v>
      </c>
      <c r="DQ298">
        <v>0</v>
      </c>
      <c r="DR298">
        <v>8.71469407407407</v>
      </c>
      <c r="DS298">
        <v>19.8124481481481</v>
      </c>
      <c r="DT298">
        <v>242.727481481482</v>
      </c>
      <c r="DU298">
        <v>222.179259259259</v>
      </c>
      <c r="DV298">
        <v>0.970238407407407</v>
      </c>
      <c r="DW298">
        <v>216.77062962963</v>
      </c>
      <c r="DX298">
        <v>24.3437</v>
      </c>
      <c r="DY298">
        <v>2.29768962962963</v>
      </c>
      <c r="DZ298">
        <v>2.20962333333333</v>
      </c>
      <c r="EA298">
        <v>19.6602222222222</v>
      </c>
      <c r="EB298">
        <v>19.0322555555556</v>
      </c>
      <c r="EC298">
        <v>2000.00111111111</v>
      </c>
      <c r="ED298">
        <v>0.980006111111111</v>
      </c>
      <c r="EE298">
        <v>0.0199942814814815</v>
      </c>
      <c r="EF298">
        <v>0</v>
      </c>
      <c r="EG298">
        <v>2.19464074074074</v>
      </c>
      <c r="EH298">
        <v>0</v>
      </c>
      <c r="EI298">
        <v>4038.34555555556</v>
      </c>
      <c r="EJ298">
        <v>17300.1888888889</v>
      </c>
      <c r="EK298">
        <v>39.062</v>
      </c>
      <c r="EL298">
        <v>39.562</v>
      </c>
      <c r="EM298">
        <v>38.812</v>
      </c>
      <c r="EN298">
        <v>38.187</v>
      </c>
      <c r="EO298">
        <v>38.437</v>
      </c>
      <c r="EP298">
        <v>1960.01111111111</v>
      </c>
      <c r="EQ298">
        <v>39.99</v>
      </c>
      <c r="ER298">
        <v>0</v>
      </c>
      <c r="ES298">
        <v>1678817208.2</v>
      </c>
      <c r="ET298">
        <v>0</v>
      </c>
      <c r="EU298">
        <v>2.19436538461538</v>
      </c>
      <c r="EV298">
        <v>0.570191443172585</v>
      </c>
      <c r="EW298">
        <v>70.2711111729569</v>
      </c>
      <c r="EX298">
        <v>4038.82576923077</v>
      </c>
      <c r="EY298">
        <v>15</v>
      </c>
      <c r="EZ298">
        <v>0</v>
      </c>
      <c r="FA298" t="s">
        <v>409</v>
      </c>
      <c r="FB298">
        <v>1510781724.6</v>
      </c>
      <c r="FC298">
        <v>1510781718.6</v>
      </c>
      <c r="FD298">
        <v>0</v>
      </c>
      <c r="FE298">
        <v>0.193</v>
      </c>
      <c r="FF298">
        <v>0.167</v>
      </c>
      <c r="FG298">
        <v>6.707</v>
      </c>
      <c r="FH298">
        <v>0.869</v>
      </c>
      <c r="FI298">
        <v>420</v>
      </c>
      <c r="FJ298">
        <v>32</v>
      </c>
      <c r="FK298">
        <v>0.3</v>
      </c>
      <c r="FL298">
        <v>0.13</v>
      </c>
      <c r="FM298">
        <v>0.969168707317073</v>
      </c>
      <c r="FN298">
        <v>0.0195951219512204</v>
      </c>
      <c r="FO298">
        <v>0.00210698006338632</v>
      </c>
      <c r="FP298">
        <v>1</v>
      </c>
      <c r="FQ298">
        <v>1</v>
      </c>
      <c r="FR298">
        <v>1</v>
      </c>
      <c r="FS298" t="s">
        <v>410</v>
      </c>
      <c r="FT298">
        <v>2.97308</v>
      </c>
      <c r="FU298">
        <v>2.75424</v>
      </c>
      <c r="FV298">
        <v>0.0512474</v>
      </c>
      <c r="FW298">
        <v>0.0481734</v>
      </c>
      <c r="FX298">
        <v>0.107315</v>
      </c>
      <c r="FY298">
        <v>0.105619</v>
      </c>
      <c r="FZ298">
        <v>36927.6</v>
      </c>
      <c r="GA298">
        <v>40385.1</v>
      </c>
      <c r="GB298">
        <v>35273.7</v>
      </c>
      <c r="GC298">
        <v>38481.9</v>
      </c>
      <c r="GD298">
        <v>44599.5</v>
      </c>
      <c r="GE298">
        <v>49685</v>
      </c>
      <c r="GF298">
        <v>55088.7</v>
      </c>
      <c r="GG298">
        <v>61698</v>
      </c>
      <c r="GH298">
        <v>1.98522</v>
      </c>
      <c r="GI298">
        <v>1.82362</v>
      </c>
      <c r="GJ298">
        <v>0.0926107</v>
      </c>
      <c r="GK298">
        <v>0</v>
      </c>
      <c r="GL298">
        <v>25.9965</v>
      </c>
      <c r="GM298">
        <v>999.9</v>
      </c>
      <c r="GN298">
        <v>52.863</v>
      </c>
      <c r="GO298">
        <v>32.831</v>
      </c>
      <c r="GP298">
        <v>29.1467</v>
      </c>
      <c r="GQ298">
        <v>55.2858</v>
      </c>
      <c r="GR298">
        <v>49.5152</v>
      </c>
      <c r="GS298">
        <v>1</v>
      </c>
      <c r="GT298">
        <v>-0.0189355</v>
      </c>
      <c r="GU298">
        <v>0.851525</v>
      </c>
      <c r="GV298">
        <v>20.1131</v>
      </c>
      <c r="GW298">
        <v>5.19827</v>
      </c>
      <c r="GX298">
        <v>12.004</v>
      </c>
      <c r="GY298">
        <v>4.9754</v>
      </c>
      <c r="GZ298">
        <v>3.29323</v>
      </c>
      <c r="HA298">
        <v>9999</v>
      </c>
      <c r="HB298">
        <v>9999</v>
      </c>
      <c r="HC298">
        <v>9999</v>
      </c>
      <c r="HD298">
        <v>999.9</v>
      </c>
      <c r="HE298">
        <v>1.8633</v>
      </c>
      <c r="HF298">
        <v>1.86817</v>
      </c>
      <c r="HG298">
        <v>1.86798</v>
      </c>
      <c r="HH298">
        <v>1.86905</v>
      </c>
      <c r="HI298">
        <v>1.86995</v>
      </c>
      <c r="HJ298">
        <v>1.86599</v>
      </c>
      <c r="HK298">
        <v>1.86703</v>
      </c>
      <c r="HL298">
        <v>1.86841</v>
      </c>
      <c r="HM298">
        <v>5</v>
      </c>
      <c r="HN298">
        <v>0</v>
      </c>
      <c r="HO298">
        <v>0</v>
      </c>
      <c r="HP298">
        <v>0</v>
      </c>
      <c r="HQ298" t="s">
        <v>411</v>
      </c>
      <c r="HR298" t="s">
        <v>412</v>
      </c>
      <c r="HS298" t="s">
        <v>413</v>
      </c>
      <c r="HT298" t="s">
        <v>413</v>
      </c>
      <c r="HU298" t="s">
        <v>413</v>
      </c>
      <c r="HV298" t="s">
        <v>413</v>
      </c>
      <c r="HW298">
        <v>0</v>
      </c>
      <c r="HX298">
        <v>100</v>
      </c>
      <c r="HY298">
        <v>100</v>
      </c>
      <c r="HZ298">
        <v>5.233</v>
      </c>
      <c r="IA298">
        <v>0.5392</v>
      </c>
      <c r="IB298">
        <v>4.00718980108695</v>
      </c>
      <c r="IC298">
        <v>0.0057595372652325</v>
      </c>
      <c r="ID298">
        <v>9.86007892650461e-07</v>
      </c>
      <c r="IE298">
        <v>-6.54605500343952e-10</v>
      </c>
      <c r="IF298">
        <v>-0.00447537401453317</v>
      </c>
      <c r="IG298">
        <v>-0.0225030831772305</v>
      </c>
      <c r="IH298">
        <v>0.00251729176796863</v>
      </c>
      <c r="II298">
        <v>-2.92013266862578e-05</v>
      </c>
      <c r="IJ298">
        <v>-3</v>
      </c>
      <c r="IK298">
        <v>1614</v>
      </c>
      <c r="IL298">
        <v>1</v>
      </c>
      <c r="IM298">
        <v>27</v>
      </c>
      <c r="IN298">
        <v>198</v>
      </c>
      <c r="IO298">
        <v>198.1</v>
      </c>
      <c r="IP298">
        <v>0.535889</v>
      </c>
      <c r="IQ298">
        <v>2.65991</v>
      </c>
      <c r="IR298">
        <v>1.54785</v>
      </c>
      <c r="IS298">
        <v>2.30103</v>
      </c>
      <c r="IT298">
        <v>1.34644</v>
      </c>
      <c r="IU298">
        <v>2.45361</v>
      </c>
      <c r="IV298">
        <v>37.6504</v>
      </c>
      <c r="IW298">
        <v>24.2013</v>
      </c>
      <c r="IX298">
        <v>18</v>
      </c>
      <c r="IY298">
        <v>502.478</v>
      </c>
      <c r="IZ298">
        <v>399.935</v>
      </c>
      <c r="JA298">
        <v>24.0722</v>
      </c>
      <c r="JB298">
        <v>26.9464</v>
      </c>
      <c r="JC298">
        <v>30.0005</v>
      </c>
      <c r="JD298">
        <v>26.8463</v>
      </c>
      <c r="JE298">
        <v>26.7888</v>
      </c>
      <c r="JF298">
        <v>10.6168</v>
      </c>
      <c r="JG298">
        <v>25.2573</v>
      </c>
      <c r="JH298">
        <v>100</v>
      </c>
      <c r="JI298">
        <v>24.0689</v>
      </c>
      <c r="JJ298">
        <v>164.82</v>
      </c>
      <c r="JK298">
        <v>24.3446</v>
      </c>
      <c r="JL298">
        <v>102.227</v>
      </c>
      <c r="JM298">
        <v>102.714</v>
      </c>
    </row>
    <row r="299" spans="1:273">
      <c r="A299">
        <v>283</v>
      </c>
      <c r="B299">
        <v>1510793610</v>
      </c>
      <c r="C299">
        <v>4889.40000009537</v>
      </c>
      <c r="D299" t="s">
        <v>979</v>
      </c>
      <c r="E299" t="s">
        <v>980</v>
      </c>
      <c r="F299">
        <v>5</v>
      </c>
      <c r="G299" t="s">
        <v>898</v>
      </c>
      <c r="H299" t="s">
        <v>406</v>
      </c>
      <c r="I299">
        <v>1510793602.23214</v>
      </c>
      <c r="J299">
        <f>(K299)/1000</f>
        <v>0</v>
      </c>
      <c r="K299">
        <f>IF(CZ299, AN299, AH299)</f>
        <v>0</v>
      </c>
      <c r="L299">
        <f>IF(CZ299, AI299, AG299)</f>
        <v>0</v>
      </c>
      <c r="M299">
        <f>DB299 - IF(AU299&gt;1, L299*CV299*100.0/(AW299*DP299), 0)</f>
        <v>0</v>
      </c>
      <c r="N299">
        <f>((T299-J299/2)*M299-L299)/(T299+J299/2)</f>
        <v>0</v>
      </c>
      <c r="O299">
        <f>N299*(DI299+DJ299)/1000.0</f>
        <v>0</v>
      </c>
      <c r="P299">
        <f>(DB299 - IF(AU299&gt;1, L299*CV299*100.0/(AW299*DP299), 0))*(DI299+DJ299)/1000.0</f>
        <v>0</v>
      </c>
      <c r="Q299">
        <f>2.0/((1/S299-1/R299)+SIGN(S299)*SQRT((1/S299-1/R299)*(1/S299-1/R299) + 4*CW299/((CW299+1)*(CW299+1))*(2*1/S299*1/R299-1/R299*1/R299)))</f>
        <v>0</v>
      </c>
      <c r="R299">
        <f>IF(LEFT(CX299,1)&lt;&gt;"0",IF(LEFT(CX299,1)="1",3.0,CY299),$D$5+$E$5*(DP299*DI299/($K$5*1000))+$F$5*(DP299*DI299/($K$5*1000))*MAX(MIN(CV299,$J$5),$I$5)*MAX(MIN(CV299,$J$5),$I$5)+$G$5*MAX(MIN(CV299,$J$5),$I$5)*(DP299*DI299/($K$5*1000))+$H$5*(DP299*DI299/($K$5*1000))*(DP299*DI299/($K$5*1000)))</f>
        <v>0</v>
      </c>
      <c r="S299">
        <f>J299*(1000-(1000*0.61365*exp(17.502*W299/(240.97+W299))/(DI299+DJ299)+DD299)/2)/(1000*0.61365*exp(17.502*W299/(240.97+W299))/(DI299+DJ299)-DD299)</f>
        <v>0</v>
      </c>
      <c r="T299">
        <f>1/((CW299+1)/(Q299/1.6)+1/(R299/1.37)) + CW299/((CW299+1)/(Q299/1.6) + CW299/(R299/1.37))</f>
        <v>0</v>
      </c>
      <c r="U299">
        <f>(CR299*CU299)</f>
        <v>0</v>
      </c>
      <c r="V299">
        <f>(DK299+(U299+2*0.95*5.67E-8*(((DK299+$B$7)+273)^4-(DK299+273)^4)-44100*J299)/(1.84*29.3*R299+8*0.95*5.67E-8*(DK299+273)^3))</f>
        <v>0</v>
      </c>
      <c r="W299">
        <f>($C$7*DL299+$D$7*DM299+$E$7*V299)</f>
        <v>0</v>
      </c>
      <c r="X299">
        <f>0.61365*exp(17.502*W299/(240.97+W299))</f>
        <v>0</v>
      </c>
      <c r="Y299">
        <f>(Z299/AA299*100)</f>
        <v>0</v>
      </c>
      <c r="Z299">
        <f>DD299*(DI299+DJ299)/1000</f>
        <v>0</v>
      </c>
      <c r="AA299">
        <f>0.61365*exp(17.502*DK299/(240.97+DK299))</f>
        <v>0</v>
      </c>
      <c r="AB299">
        <f>(X299-DD299*(DI299+DJ299)/1000)</f>
        <v>0</v>
      </c>
      <c r="AC299">
        <f>(-J299*44100)</f>
        <v>0</v>
      </c>
      <c r="AD299">
        <f>2*29.3*R299*0.92*(DK299-W299)</f>
        <v>0</v>
      </c>
      <c r="AE299">
        <f>2*0.95*5.67E-8*(((DK299+$B$7)+273)^4-(W299+273)^4)</f>
        <v>0</v>
      </c>
      <c r="AF299">
        <f>U299+AE299+AC299+AD299</f>
        <v>0</v>
      </c>
      <c r="AG299">
        <f>DH299*AU299*(DC299-DB299*(1000-AU299*DE299)/(1000-AU299*DD299))/(100*CV299)</f>
        <v>0</v>
      </c>
      <c r="AH299">
        <f>1000*DH299*AU299*(DD299-DE299)/(100*CV299*(1000-AU299*DD299))</f>
        <v>0</v>
      </c>
      <c r="AI299">
        <f>(AJ299 - AK299 - DI299*1E3/(8.314*(DK299+273.15)) * AM299/DH299 * AL299) * DH299/(100*CV299) * (1000 - DE299)/1000</f>
        <v>0</v>
      </c>
      <c r="AJ299">
        <v>187.179153926488</v>
      </c>
      <c r="AK299">
        <v>200.532933333333</v>
      </c>
      <c r="AL299">
        <v>-3.34423149115964</v>
      </c>
      <c r="AM299">
        <v>64.2689805173575</v>
      </c>
      <c r="AN299">
        <f>(AP299 - AO299 + DI299*1E3/(8.314*(DK299+273.15)) * AR299/DH299 * AQ299) * DH299/(100*CV299) * 1000/(1000 - AP299)</f>
        <v>0</v>
      </c>
      <c r="AO299">
        <v>24.3446931484411</v>
      </c>
      <c r="AP299">
        <v>25.3166248484848</v>
      </c>
      <c r="AQ299">
        <v>2.32323232041038e-06</v>
      </c>
      <c r="AR299">
        <v>116.423155096258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MAX(0,($B$13+$C$13*DP299)/(1+$D$13*DP299)*DI299/(DK299+273)*$E$13)</f>
        <v>0</v>
      </c>
      <c r="AX299" t="s">
        <v>407</v>
      </c>
      <c r="AY299" t="s">
        <v>407</v>
      </c>
      <c r="AZ299">
        <v>0</v>
      </c>
      <c r="BA299">
        <v>0</v>
      </c>
      <c r="BB299">
        <f>1-AZ299/BA299</f>
        <v>0</v>
      </c>
      <c r="BC299">
        <v>0</v>
      </c>
      <c r="BD299" t="s">
        <v>407</v>
      </c>
      <c r="BE299" t="s">
        <v>407</v>
      </c>
      <c r="BF299">
        <v>0</v>
      </c>
      <c r="BG299">
        <v>0</v>
      </c>
      <c r="BH299">
        <f>1-BF299/BG299</f>
        <v>0</v>
      </c>
      <c r="BI299">
        <v>0.5</v>
      </c>
      <c r="BJ299">
        <f>CS299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407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f>$B$11*DQ299+$C$11*DR299+$F$11*EC299*(1-EF299)</f>
        <v>0</v>
      </c>
      <c r="CS299">
        <f>CR299*CT299</f>
        <v>0</v>
      </c>
      <c r="CT299">
        <f>($B$11*$D$9+$C$11*$D$9+$F$11*((EP299+EH299)/MAX(EP299+EH299+EQ299, 0.1)*$I$9+EQ299/MAX(EP299+EH299+EQ299, 0.1)*$J$9))/($B$11+$C$11+$F$11)</f>
        <v>0</v>
      </c>
      <c r="CU299">
        <f>($B$11*$K$9+$C$11*$K$9+$F$11*((EP299+EH299)/MAX(EP299+EH299+EQ299, 0.1)*$P$9+EQ299/MAX(EP299+EH299+EQ299, 0.1)*$Q$9))/($B$11+$C$11+$F$11)</f>
        <v>0</v>
      </c>
      <c r="CV299">
        <v>2.7</v>
      </c>
      <c r="CW299">
        <v>0.5</v>
      </c>
      <c r="CX299" t="s">
        <v>408</v>
      </c>
      <c r="CY299">
        <v>2</v>
      </c>
      <c r="CZ299" t="b">
        <v>1</v>
      </c>
      <c r="DA299">
        <v>1510793602.23214</v>
      </c>
      <c r="DB299">
        <v>219.246857142857</v>
      </c>
      <c r="DC299">
        <v>199.313642857143</v>
      </c>
      <c r="DD299">
        <v>25.315475</v>
      </c>
      <c r="DE299">
        <v>24.3441464285714</v>
      </c>
      <c r="DF299">
        <v>213.9685</v>
      </c>
      <c r="DG299">
        <v>24.7763464285714</v>
      </c>
      <c r="DH299">
        <v>500.087392857143</v>
      </c>
      <c r="DI299">
        <v>90.7669428571429</v>
      </c>
      <c r="DJ299">
        <v>0.100048760714286</v>
      </c>
      <c r="DK299">
        <v>26.847575</v>
      </c>
      <c r="DL299">
        <v>27.5022642857143</v>
      </c>
      <c r="DM299">
        <v>999.9</v>
      </c>
      <c r="DN299">
        <v>0</v>
      </c>
      <c r="DO299">
        <v>0</v>
      </c>
      <c r="DP299">
        <v>10011.1725</v>
      </c>
      <c r="DQ299">
        <v>0</v>
      </c>
      <c r="DR299">
        <v>8.69690642857143</v>
      </c>
      <c r="DS299">
        <v>19.9332785714286</v>
      </c>
      <c r="DT299">
        <v>224.941464285714</v>
      </c>
      <c r="DU299">
        <v>204.286821428571</v>
      </c>
      <c r="DV299">
        <v>0.97132675</v>
      </c>
      <c r="DW299">
        <v>199.313642857143</v>
      </c>
      <c r="DX299">
        <v>24.3441464285714</v>
      </c>
      <c r="DY299">
        <v>2.29780785714286</v>
      </c>
      <c r="DZ299">
        <v>2.20964285714286</v>
      </c>
      <c r="EA299">
        <v>19.6610428571429</v>
      </c>
      <c r="EB299">
        <v>19.0324</v>
      </c>
      <c r="EC299">
        <v>1999.99178571429</v>
      </c>
      <c r="ED299">
        <v>0.980006107142857</v>
      </c>
      <c r="EE299">
        <v>0.0199942857142857</v>
      </c>
      <c r="EF299">
        <v>0</v>
      </c>
      <c r="EG299">
        <v>2.24771785714286</v>
      </c>
      <c r="EH299">
        <v>0</v>
      </c>
      <c r="EI299">
        <v>4044.85142857143</v>
      </c>
      <c r="EJ299">
        <v>17300.1071428571</v>
      </c>
      <c r="EK299">
        <v>39.062</v>
      </c>
      <c r="EL299">
        <v>39.562</v>
      </c>
      <c r="EM299">
        <v>38.812</v>
      </c>
      <c r="EN299">
        <v>38.187</v>
      </c>
      <c r="EO299">
        <v>38.437</v>
      </c>
      <c r="EP299">
        <v>1960.00178571429</v>
      </c>
      <c r="EQ299">
        <v>39.99</v>
      </c>
      <c r="ER299">
        <v>0</v>
      </c>
      <c r="ES299">
        <v>1678817213.6</v>
      </c>
      <c r="ET299">
        <v>0</v>
      </c>
      <c r="EU299">
        <v>2.255244</v>
      </c>
      <c r="EV299">
        <v>0.450330755245173</v>
      </c>
      <c r="EW299">
        <v>78.8638462945136</v>
      </c>
      <c r="EX299">
        <v>4045.8848</v>
      </c>
      <c r="EY299">
        <v>15</v>
      </c>
      <c r="EZ299">
        <v>0</v>
      </c>
      <c r="FA299" t="s">
        <v>409</v>
      </c>
      <c r="FB299">
        <v>1510781724.6</v>
      </c>
      <c r="FC299">
        <v>1510781718.6</v>
      </c>
      <c r="FD299">
        <v>0</v>
      </c>
      <c r="FE299">
        <v>0.193</v>
      </c>
      <c r="FF299">
        <v>0.167</v>
      </c>
      <c r="FG299">
        <v>6.707</v>
      </c>
      <c r="FH299">
        <v>0.869</v>
      </c>
      <c r="FI299">
        <v>420</v>
      </c>
      <c r="FJ299">
        <v>32</v>
      </c>
      <c r="FK299">
        <v>0.3</v>
      </c>
      <c r="FL299">
        <v>0.13</v>
      </c>
      <c r="FM299">
        <v>0.970179341463415</v>
      </c>
      <c r="FN299">
        <v>0.0157559790940757</v>
      </c>
      <c r="FO299">
        <v>0.00186792324501207</v>
      </c>
      <c r="FP299">
        <v>1</v>
      </c>
      <c r="FQ299">
        <v>1</v>
      </c>
      <c r="FR299">
        <v>1</v>
      </c>
      <c r="FS299" t="s">
        <v>410</v>
      </c>
      <c r="FT299">
        <v>2.97311</v>
      </c>
      <c r="FU299">
        <v>2.75401</v>
      </c>
      <c r="FV299">
        <v>0.0473095</v>
      </c>
      <c r="FW299">
        <v>0.0440263</v>
      </c>
      <c r="FX299">
        <v>0.107313</v>
      </c>
      <c r="FY299">
        <v>0.105615</v>
      </c>
      <c r="FZ299">
        <v>37080.4</v>
      </c>
      <c r="GA299">
        <v>40560.4</v>
      </c>
      <c r="GB299">
        <v>35273.4</v>
      </c>
      <c r="GC299">
        <v>38481.4</v>
      </c>
      <c r="GD299">
        <v>44599.3</v>
      </c>
      <c r="GE299">
        <v>49684.2</v>
      </c>
      <c r="GF299">
        <v>55088.5</v>
      </c>
      <c r="GG299">
        <v>61696.9</v>
      </c>
      <c r="GH299">
        <v>1.98495</v>
      </c>
      <c r="GI299">
        <v>1.82377</v>
      </c>
      <c r="GJ299">
        <v>0.0921451</v>
      </c>
      <c r="GK299">
        <v>0</v>
      </c>
      <c r="GL299">
        <v>25.999</v>
      </c>
      <c r="GM299">
        <v>999.9</v>
      </c>
      <c r="GN299">
        <v>52.863</v>
      </c>
      <c r="GO299">
        <v>32.831</v>
      </c>
      <c r="GP299">
        <v>29.1456</v>
      </c>
      <c r="GQ299">
        <v>55.0758</v>
      </c>
      <c r="GR299">
        <v>49.1146</v>
      </c>
      <c r="GS299">
        <v>1</v>
      </c>
      <c r="GT299">
        <v>-0.0183969</v>
      </c>
      <c r="GU299">
        <v>0.863679</v>
      </c>
      <c r="GV299">
        <v>20.113</v>
      </c>
      <c r="GW299">
        <v>5.19962</v>
      </c>
      <c r="GX299">
        <v>12.004</v>
      </c>
      <c r="GY299">
        <v>4.97555</v>
      </c>
      <c r="GZ299">
        <v>3.29332</v>
      </c>
      <c r="HA299">
        <v>9999</v>
      </c>
      <c r="HB299">
        <v>9999</v>
      </c>
      <c r="HC299">
        <v>9999</v>
      </c>
      <c r="HD299">
        <v>999.9</v>
      </c>
      <c r="HE299">
        <v>1.86327</v>
      </c>
      <c r="HF299">
        <v>1.86817</v>
      </c>
      <c r="HG299">
        <v>1.86798</v>
      </c>
      <c r="HH299">
        <v>1.86905</v>
      </c>
      <c r="HI299">
        <v>1.86994</v>
      </c>
      <c r="HJ299">
        <v>1.86598</v>
      </c>
      <c r="HK299">
        <v>1.86704</v>
      </c>
      <c r="HL299">
        <v>1.8684</v>
      </c>
      <c r="HM299">
        <v>5</v>
      </c>
      <c r="HN299">
        <v>0</v>
      </c>
      <c r="HO299">
        <v>0</v>
      </c>
      <c r="HP299">
        <v>0</v>
      </c>
      <c r="HQ299" t="s">
        <v>411</v>
      </c>
      <c r="HR299" t="s">
        <v>412</v>
      </c>
      <c r="HS299" t="s">
        <v>413</v>
      </c>
      <c r="HT299" t="s">
        <v>413</v>
      </c>
      <c r="HU299" t="s">
        <v>413</v>
      </c>
      <c r="HV299" t="s">
        <v>413</v>
      </c>
      <c r="HW299">
        <v>0</v>
      </c>
      <c r="HX299">
        <v>100</v>
      </c>
      <c r="HY299">
        <v>100</v>
      </c>
      <c r="HZ299">
        <v>5.125</v>
      </c>
      <c r="IA299">
        <v>0.5392</v>
      </c>
      <c r="IB299">
        <v>4.00718980108695</v>
      </c>
      <c r="IC299">
        <v>0.0057595372652325</v>
      </c>
      <c r="ID299">
        <v>9.86007892650461e-07</v>
      </c>
      <c r="IE299">
        <v>-6.54605500343952e-10</v>
      </c>
      <c r="IF299">
        <v>-0.00447537401453317</v>
      </c>
      <c r="IG299">
        <v>-0.0225030831772305</v>
      </c>
      <c r="IH299">
        <v>0.00251729176796863</v>
      </c>
      <c r="II299">
        <v>-2.92013266862578e-05</v>
      </c>
      <c r="IJ299">
        <v>-3</v>
      </c>
      <c r="IK299">
        <v>1614</v>
      </c>
      <c r="IL299">
        <v>1</v>
      </c>
      <c r="IM299">
        <v>27</v>
      </c>
      <c r="IN299">
        <v>198.1</v>
      </c>
      <c r="IO299">
        <v>198.2</v>
      </c>
      <c r="IP299">
        <v>0.494385</v>
      </c>
      <c r="IQ299">
        <v>2.66357</v>
      </c>
      <c r="IR299">
        <v>1.54785</v>
      </c>
      <c r="IS299">
        <v>2.30103</v>
      </c>
      <c r="IT299">
        <v>1.34644</v>
      </c>
      <c r="IU299">
        <v>2.46338</v>
      </c>
      <c r="IV299">
        <v>37.6504</v>
      </c>
      <c r="IW299">
        <v>24.2013</v>
      </c>
      <c r="IX299">
        <v>18</v>
      </c>
      <c r="IY299">
        <v>502.345</v>
      </c>
      <c r="IZ299">
        <v>400.053</v>
      </c>
      <c r="JA299">
        <v>24.0694</v>
      </c>
      <c r="JB299">
        <v>26.9527</v>
      </c>
      <c r="JC299">
        <v>30.0005</v>
      </c>
      <c r="JD299">
        <v>26.8517</v>
      </c>
      <c r="JE299">
        <v>26.7938</v>
      </c>
      <c r="JF299">
        <v>9.87297</v>
      </c>
      <c r="JG299">
        <v>25.2573</v>
      </c>
      <c r="JH299">
        <v>100</v>
      </c>
      <c r="JI299">
        <v>24.0658</v>
      </c>
      <c r="JJ299">
        <v>151.397</v>
      </c>
      <c r="JK299">
        <v>24.3446</v>
      </c>
      <c r="JL299">
        <v>102.227</v>
      </c>
      <c r="JM299">
        <v>102.712</v>
      </c>
    </row>
    <row r="300" spans="1:273">
      <c r="A300">
        <v>284</v>
      </c>
      <c r="B300">
        <v>1510793615</v>
      </c>
      <c r="C300">
        <v>4894.40000009537</v>
      </c>
      <c r="D300" t="s">
        <v>981</v>
      </c>
      <c r="E300" t="s">
        <v>982</v>
      </c>
      <c r="F300">
        <v>5</v>
      </c>
      <c r="G300" t="s">
        <v>898</v>
      </c>
      <c r="H300" t="s">
        <v>406</v>
      </c>
      <c r="I300">
        <v>1510793607.51852</v>
      </c>
      <c r="J300">
        <f>(K300)/1000</f>
        <v>0</v>
      </c>
      <c r="K300">
        <f>IF(CZ300, AN300, AH300)</f>
        <v>0</v>
      </c>
      <c r="L300">
        <f>IF(CZ300, AI300, AG300)</f>
        <v>0</v>
      </c>
      <c r="M300">
        <f>DB300 - IF(AU300&gt;1, L300*CV300*100.0/(AW300*DP300), 0)</f>
        <v>0</v>
      </c>
      <c r="N300">
        <f>((T300-J300/2)*M300-L300)/(T300+J300/2)</f>
        <v>0</v>
      </c>
      <c r="O300">
        <f>N300*(DI300+DJ300)/1000.0</f>
        <v>0</v>
      </c>
      <c r="P300">
        <f>(DB300 - IF(AU300&gt;1, L300*CV300*100.0/(AW300*DP300), 0))*(DI300+DJ300)/1000.0</f>
        <v>0</v>
      </c>
      <c r="Q300">
        <f>2.0/((1/S300-1/R300)+SIGN(S300)*SQRT((1/S300-1/R300)*(1/S300-1/R300) + 4*CW300/((CW300+1)*(CW300+1))*(2*1/S300*1/R300-1/R300*1/R300)))</f>
        <v>0</v>
      </c>
      <c r="R300">
        <f>IF(LEFT(CX300,1)&lt;&gt;"0",IF(LEFT(CX300,1)="1",3.0,CY300),$D$5+$E$5*(DP300*DI300/($K$5*1000))+$F$5*(DP300*DI300/($K$5*1000))*MAX(MIN(CV300,$J$5),$I$5)*MAX(MIN(CV300,$J$5),$I$5)+$G$5*MAX(MIN(CV300,$J$5),$I$5)*(DP300*DI300/($K$5*1000))+$H$5*(DP300*DI300/($K$5*1000))*(DP300*DI300/($K$5*1000)))</f>
        <v>0</v>
      </c>
      <c r="S300">
        <f>J300*(1000-(1000*0.61365*exp(17.502*W300/(240.97+W300))/(DI300+DJ300)+DD300)/2)/(1000*0.61365*exp(17.502*W300/(240.97+W300))/(DI300+DJ300)-DD300)</f>
        <v>0</v>
      </c>
      <c r="T300">
        <f>1/((CW300+1)/(Q300/1.6)+1/(R300/1.37)) + CW300/((CW300+1)/(Q300/1.6) + CW300/(R300/1.37))</f>
        <v>0</v>
      </c>
      <c r="U300">
        <f>(CR300*CU300)</f>
        <v>0</v>
      </c>
      <c r="V300">
        <f>(DK300+(U300+2*0.95*5.67E-8*(((DK300+$B$7)+273)^4-(DK300+273)^4)-44100*J300)/(1.84*29.3*R300+8*0.95*5.67E-8*(DK300+273)^3))</f>
        <v>0</v>
      </c>
      <c r="W300">
        <f>($C$7*DL300+$D$7*DM300+$E$7*V300)</f>
        <v>0</v>
      </c>
      <c r="X300">
        <f>0.61365*exp(17.502*W300/(240.97+W300))</f>
        <v>0</v>
      </c>
      <c r="Y300">
        <f>(Z300/AA300*100)</f>
        <v>0</v>
      </c>
      <c r="Z300">
        <f>DD300*(DI300+DJ300)/1000</f>
        <v>0</v>
      </c>
      <c r="AA300">
        <f>0.61365*exp(17.502*DK300/(240.97+DK300))</f>
        <v>0</v>
      </c>
      <c r="AB300">
        <f>(X300-DD300*(DI300+DJ300)/1000)</f>
        <v>0</v>
      </c>
      <c r="AC300">
        <f>(-J300*44100)</f>
        <v>0</v>
      </c>
      <c r="AD300">
        <f>2*29.3*R300*0.92*(DK300-W300)</f>
        <v>0</v>
      </c>
      <c r="AE300">
        <f>2*0.95*5.67E-8*(((DK300+$B$7)+273)^4-(W300+273)^4)</f>
        <v>0</v>
      </c>
      <c r="AF300">
        <f>U300+AE300+AC300+AD300</f>
        <v>0</v>
      </c>
      <c r="AG300">
        <f>DH300*AU300*(DC300-DB300*(1000-AU300*DE300)/(1000-AU300*DD300))/(100*CV300)</f>
        <v>0</v>
      </c>
      <c r="AH300">
        <f>1000*DH300*AU300*(DD300-DE300)/(100*CV300*(1000-AU300*DD300))</f>
        <v>0</v>
      </c>
      <c r="AI300">
        <f>(AJ300 - AK300 - DI300*1E3/(8.314*(DK300+273.15)) * AM300/DH300 * AL300) * DH300/(100*CV300) * (1000 - DE300)/1000</f>
        <v>0</v>
      </c>
      <c r="AJ300">
        <v>170.014122231025</v>
      </c>
      <c r="AK300">
        <v>183.734872727273</v>
      </c>
      <c r="AL300">
        <v>-3.35585340138772</v>
      </c>
      <c r="AM300">
        <v>64.2689805173575</v>
      </c>
      <c r="AN300">
        <f>(AP300 - AO300 + DI300*1E3/(8.314*(DK300+273.15)) * AR300/DH300 * AQ300) * DH300/(100*CV300) * 1000/(1000 - AP300)</f>
        <v>0</v>
      </c>
      <c r="AO300">
        <v>24.3448312298519</v>
      </c>
      <c r="AP300">
        <v>25.3196078787879</v>
      </c>
      <c r="AQ300">
        <v>5.83405443853425e-06</v>
      </c>
      <c r="AR300">
        <v>116.423155096258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MAX(0,($B$13+$C$13*DP300)/(1+$D$13*DP300)*DI300/(DK300+273)*$E$13)</f>
        <v>0</v>
      </c>
      <c r="AX300" t="s">
        <v>407</v>
      </c>
      <c r="AY300" t="s">
        <v>407</v>
      </c>
      <c r="AZ300">
        <v>0</v>
      </c>
      <c r="BA300">
        <v>0</v>
      </c>
      <c r="BB300">
        <f>1-AZ300/BA300</f>
        <v>0</v>
      </c>
      <c r="BC300">
        <v>0</v>
      </c>
      <c r="BD300" t="s">
        <v>407</v>
      </c>
      <c r="BE300" t="s">
        <v>407</v>
      </c>
      <c r="BF300">
        <v>0</v>
      </c>
      <c r="BG300">
        <v>0</v>
      </c>
      <c r="BH300">
        <f>1-BF300/BG300</f>
        <v>0</v>
      </c>
      <c r="BI300">
        <v>0.5</v>
      </c>
      <c r="BJ300">
        <f>CS300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407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f>$B$11*DQ300+$C$11*DR300+$F$11*EC300*(1-EF300)</f>
        <v>0</v>
      </c>
      <c r="CS300">
        <f>CR300*CT300</f>
        <v>0</v>
      </c>
      <c r="CT300">
        <f>($B$11*$D$9+$C$11*$D$9+$F$11*((EP300+EH300)/MAX(EP300+EH300+EQ300, 0.1)*$I$9+EQ300/MAX(EP300+EH300+EQ300, 0.1)*$J$9))/($B$11+$C$11+$F$11)</f>
        <v>0</v>
      </c>
      <c r="CU300">
        <f>($B$11*$K$9+$C$11*$K$9+$F$11*((EP300+EH300)/MAX(EP300+EH300+EQ300, 0.1)*$P$9+EQ300/MAX(EP300+EH300+EQ300, 0.1)*$Q$9))/($B$11+$C$11+$F$11)</f>
        <v>0</v>
      </c>
      <c r="CV300">
        <v>2.7</v>
      </c>
      <c r="CW300">
        <v>0.5</v>
      </c>
      <c r="CX300" t="s">
        <v>408</v>
      </c>
      <c r="CY300">
        <v>2</v>
      </c>
      <c r="CZ300" t="b">
        <v>1</v>
      </c>
      <c r="DA300">
        <v>1510793607.51852</v>
      </c>
      <c r="DB300">
        <v>201.921925925926</v>
      </c>
      <c r="DC300">
        <v>181.755962962963</v>
      </c>
      <c r="DD300">
        <v>25.3168777777778</v>
      </c>
      <c r="DE300">
        <v>24.3447333333333</v>
      </c>
      <c r="DF300">
        <v>196.748259259259</v>
      </c>
      <c r="DG300">
        <v>24.7776777777778</v>
      </c>
      <c r="DH300">
        <v>500.084148148148</v>
      </c>
      <c r="DI300">
        <v>90.7656185185185</v>
      </c>
      <c r="DJ300">
        <v>0.100039644444444</v>
      </c>
      <c r="DK300">
        <v>26.847837037037</v>
      </c>
      <c r="DL300">
        <v>27.5054148148148</v>
      </c>
      <c r="DM300">
        <v>999.9</v>
      </c>
      <c r="DN300">
        <v>0</v>
      </c>
      <c r="DO300">
        <v>0</v>
      </c>
      <c r="DP300">
        <v>10011.5196296296</v>
      </c>
      <c r="DQ300">
        <v>0</v>
      </c>
      <c r="DR300">
        <v>8.67725074074074</v>
      </c>
      <c r="DS300">
        <v>20.1660333333333</v>
      </c>
      <c r="DT300">
        <v>207.166740740741</v>
      </c>
      <c r="DU300">
        <v>186.291148148148</v>
      </c>
      <c r="DV300">
        <v>0.972136703703704</v>
      </c>
      <c r="DW300">
        <v>181.755962962963</v>
      </c>
      <c r="DX300">
        <v>24.3447333333333</v>
      </c>
      <c r="DY300">
        <v>2.29790111111111</v>
      </c>
      <c r="DZ300">
        <v>2.20966444444444</v>
      </c>
      <c r="EA300">
        <v>19.6616925925926</v>
      </c>
      <c r="EB300">
        <v>19.0325555555556</v>
      </c>
      <c r="EC300">
        <v>1999.9962962963</v>
      </c>
      <c r="ED300">
        <v>0.980006111111111</v>
      </c>
      <c r="EE300">
        <v>0.0199942814814815</v>
      </c>
      <c r="EF300">
        <v>0</v>
      </c>
      <c r="EG300">
        <v>2.26939259259259</v>
      </c>
      <c r="EH300">
        <v>0</v>
      </c>
      <c r="EI300">
        <v>4051.92444444444</v>
      </c>
      <c r="EJ300">
        <v>17300.1444444444</v>
      </c>
      <c r="EK300">
        <v>39.062</v>
      </c>
      <c r="EL300">
        <v>39.562</v>
      </c>
      <c r="EM300">
        <v>38.812</v>
      </c>
      <c r="EN300">
        <v>38.1732222222222</v>
      </c>
      <c r="EO300">
        <v>38.4278148148148</v>
      </c>
      <c r="EP300">
        <v>1960.0062962963</v>
      </c>
      <c r="EQ300">
        <v>39.99</v>
      </c>
      <c r="ER300">
        <v>0</v>
      </c>
      <c r="ES300">
        <v>1678817218.4</v>
      </c>
      <c r="ET300">
        <v>0</v>
      </c>
      <c r="EU300">
        <v>2.258768</v>
      </c>
      <c r="EV300">
        <v>-0.53791539101932</v>
      </c>
      <c r="EW300">
        <v>85.1592306471604</v>
      </c>
      <c r="EX300">
        <v>4052.422</v>
      </c>
      <c r="EY300">
        <v>15</v>
      </c>
      <c r="EZ300">
        <v>0</v>
      </c>
      <c r="FA300" t="s">
        <v>409</v>
      </c>
      <c r="FB300">
        <v>1510781724.6</v>
      </c>
      <c r="FC300">
        <v>1510781718.6</v>
      </c>
      <c r="FD300">
        <v>0</v>
      </c>
      <c r="FE300">
        <v>0.193</v>
      </c>
      <c r="FF300">
        <v>0.167</v>
      </c>
      <c r="FG300">
        <v>6.707</v>
      </c>
      <c r="FH300">
        <v>0.869</v>
      </c>
      <c r="FI300">
        <v>420</v>
      </c>
      <c r="FJ300">
        <v>32</v>
      </c>
      <c r="FK300">
        <v>0.3</v>
      </c>
      <c r="FL300">
        <v>0.13</v>
      </c>
      <c r="FM300">
        <v>0.971469682926829</v>
      </c>
      <c r="FN300">
        <v>0.00764452264808598</v>
      </c>
      <c r="FO300">
        <v>0.00096829204521697</v>
      </c>
      <c r="FP300">
        <v>1</v>
      </c>
      <c r="FQ300">
        <v>1</v>
      </c>
      <c r="FR300">
        <v>1</v>
      </c>
      <c r="FS300" t="s">
        <v>410</v>
      </c>
      <c r="FT300">
        <v>2.97319</v>
      </c>
      <c r="FU300">
        <v>2.75385</v>
      </c>
      <c r="FV300">
        <v>0.0436353</v>
      </c>
      <c r="FW300">
        <v>0.0403095</v>
      </c>
      <c r="FX300">
        <v>0.10732</v>
      </c>
      <c r="FY300">
        <v>0.105612</v>
      </c>
      <c r="FZ300">
        <v>37223.1</v>
      </c>
      <c r="GA300">
        <v>40717.5</v>
      </c>
      <c r="GB300">
        <v>35273.2</v>
      </c>
      <c r="GC300">
        <v>38480.9</v>
      </c>
      <c r="GD300">
        <v>44598.8</v>
      </c>
      <c r="GE300">
        <v>49684</v>
      </c>
      <c r="GF300">
        <v>55088.4</v>
      </c>
      <c r="GG300">
        <v>61696.6</v>
      </c>
      <c r="GH300">
        <v>1.98482</v>
      </c>
      <c r="GI300">
        <v>1.82348</v>
      </c>
      <c r="GJ300">
        <v>0.0919774</v>
      </c>
      <c r="GK300">
        <v>0</v>
      </c>
      <c r="GL300">
        <v>26.0017</v>
      </c>
      <c r="GM300">
        <v>999.9</v>
      </c>
      <c r="GN300">
        <v>52.863</v>
      </c>
      <c r="GO300">
        <v>32.851</v>
      </c>
      <c r="GP300">
        <v>29.1772</v>
      </c>
      <c r="GQ300">
        <v>54.9658</v>
      </c>
      <c r="GR300">
        <v>48.9864</v>
      </c>
      <c r="GS300">
        <v>1</v>
      </c>
      <c r="GT300">
        <v>-0.0180208</v>
      </c>
      <c r="GU300">
        <v>0.881795</v>
      </c>
      <c r="GV300">
        <v>20.1126</v>
      </c>
      <c r="GW300">
        <v>5.19812</v>
      </c>
      <c r="GX300">
        <v>12.004</v>
      </c>
      <c r="GY300">
        <v>4.97525</v>
      </c>
      <c r="GZ300">
        <v>3.29313</v>
      </c>
      <c r="HA300">
        <v>9999</v>
      </c>
      <c r="HB300">
        <v>9999</v>
      </c>
      <c r="HC300">
        <v>9999</v>
      </c>
      <c r="HD300">
        <v>999.9</v>
      </c>
      <c r="HE300">
        <v>1.86328</v>
      </c>
      <c r="HF300">
        <v>1.86822</v>
      </c>
      <c r="HG300">
        <v>1.86797</v>
      </c>
      <c r="HH300">
        <v>1.86905</v>
      </c>
      <c r="HI300">
        <v>1.86993</v>
      </c>
      <c r="HJ300">
        <v>1.86596</v>
      </c>
      <c r="HK300">
        <v>1.86703</v>
      </c>
      <c r="HL300">
        <v>1.86837</v>
      </c>
      <c r="HM300">
        <v>5</v>
      </c>
      <c r="HN300">
        <v>0</v>
      </c>
      <c r="HO300">
        <v>0</v>
      </c>
      <c r="HP300">
        <v>0</v>
      </c>
      <c r="HQ300" t="s">
        <v>411</v>
      </c>
      <c r="HR300" t="s">
        <v>412</v>
      </c>
      <c r="HS300" t="s">
        <v>413</v>
      </c>
      <c r="HT300" t="s">
        <v>413</v>
      </c>
      <c r="HU300" t="s">
        <v>413</v>
      </c>
      <c r="HV300" t="s">
        <v>413</v>
      </c>
      <c r="HW300">
        <v>0</v>
      </c>
      <c r="HX300">
        <v>100</v>
      </c>
      <c r="HY300">
        <v>100</v>
      </c>
      <c r="HZ300">
        <v>5.026</v>
      </c>
      <c r="IA300">
        <v>0.5393</v>
      </c>
      <c r="IB300">
        <v>4.00718980108695</v>
      </c>
      <c r="IC300">
        <v>0.0057595372652325</v>
      </c>
      <c r="ID300">
        <v>9.86007892650461e-07</v>
      </c>
      <c r="IE300">
        <v>-6.54605500343952e-10</v>
      </c>
      <c r="IF300">
        <v>-0.00447537401453317</v>
      </c>
      <c r="IG300">
        <v>-0.0225030831772305</v>
      </c>
      <c r="IH300">
        <v>0.00251729176796863</v>
      </c>
      <c r="II300">
        <v>-2.92013266862578e-05</v>
      </c>
      <c r="IJ300">
        <v>-3</v>
      </c>
      <c r="IK300">
        <v>1614</v>
      </c>
      <c r="IL300">
        <v>1</v>
      </c>
      <c r="IM300">
        <v>27</v>
      </c>
      <c r="IN300">
        <v>198.2</v>
      </c>
      <c r="IO300">
        <v>198.3</v>
      </c>
      <c r="IP300">
        <v>0.461426</v>
      </c>
      <c r="IQ300">
        <v>2.66968</v>
      </c>
      <c r="IR300">
        <v>1.54785</v>
      </c>
      <c r="IS300">
        <v>2.30103</v>
      </c>
      <c r="IT300">
        <v>1.34644</v>
      </c>
      <c r="IU300">
        <v>2.45361</v>
      </c>
      <c r="IV300">
        <v>37.6504</v>
      </c>
      <c r="IW300">
        <v>24.1926</v>
      </c>
      <c r="IX300">
        <v>18</v>
      </c>
      <c r="IY300">
        <v>502.311</v>
      </c>
      <c r="IZ300">
        <v>399.924</v>
      </c>
      <c r="JA300">
        <v>24.0655</v>
      </c>
      <c r="JB300">
        <v>26.9584</v>
      </c>
      <c r="JC300">
        <v>30.0005</v>
      </c>
      <c r="JD300">
        <v>26.857</v>
      </c>
      <c r="JE300">
        <v>26.7989</v>
      </c>
      <c r="JF300">
        <v>9.15473</v>
      </c>
      <c r="JG300">
        <v>25.2573</v>
      </c>
      <c r="JH300">
        <v>100</v>
      </c>
      <c r="JI300">
        <v>24.0579</v>
      </c>
      <c r="JJ300">
        <v>131.249</v>
      </c>
      <c r="JK300">
        <v>24.3446</v>
      </c>
      <c r="JL300">
        <v>102.226</v>
      </c>
      <c r="JM300">
        <v>102.711</v>
      </c>
    </row>
    <row r="301" spans="1:273">
      <c r="A301">
        <v>285</v>
      </c>
      <c r="B301">
        <v>1510793620</v>
      </c>
      <c r="C301">
        <v>4899.40000009537</v>
      </c>
      <c r="D301" t="s">
        <v>983</v>
      </c>
      <c r="E301" t="s">
        <v>984</v>
      </c>
      <c r="F301">
        <v>5</v>
      </c>
      <c r="G301" t="s">
        <v>898</v>
      </c>
      <c r="H301" t="s">
        <v>406</v>
      </c>
      <c r="I301">
        <v>1510793612.23214</v>
      </c>
      <c r="J301">
        <f>(K301)/1000</f>
        <v>0</v>
      </c>
      <c r="K301">
        <f>IF(CZ301, AN301, AH301)</f>
        <v>0</v>
      </c>
      <c r="L301">
        <f>IF(CZ301, AI301, AG301)</f>
        <v>0</v>
      </c>
      <c r="M301">
        <f>DB301 - IF(AU301&gt;1, L301*CV301*100.0/(AW301*DP301), 0)</f>
        <v>0</v>
      </c>
      <c r="N301">
        <f>((T301-J301/2)*M301-L301)/(T301+J301/2)</f>
        <v>0</v>
      </c>
      <c r="O301">
        <f>N301*(DI301+DJ301)/1000.0</f>
        <v>0</v>
      </c>
      <c r="P301">
        <f>(DB301 - IF(AU301&gt;1, L301*CV301*100.0/(AW301*DP301), 0))*(DI301+DJ301)/1000.0</f>
        <v>0</v>
      </c>
      <c r="Q301">
        <f>2.0/((1/S301-1/R301)+SIGN(S301)*SQRT((1/S301-1/R301)*(1/S301-1/R301) + 4*CW301/((CW301+1)*(CW301+1))*(2*1/S301*1/R301-1/R301*1/R301)))</f>
        <v>0</v>
      </c>
      <c r="R301">
        <f>IF(LEFT(CX301,1)&lt;&gt;"0",IF(LEFT(CX301,1)="1",3.0,CY301),$D$5+$E$5*(DP301*DI301/($K$5*1000))+$F$5*(DP301*DI301/($K$5*1000))*MAX(MIN(CV301,$J$5),$I$5)*MAX(MIN(CV301,$J$5),$I$5)+$G$5*MAX(MIN(CV301,$J$5),$I$5)*(DP301*DI301/($K$5*1000))+$H$5*(DP301*DI301/($K$5*1000))*(DP301*DI301/($K$5*1000)))</f>
        <v>0</v>
      </c>
      <c r="S301">
        <f>J301*(1000-(1000*0.61365*exp(17.502*W301/(240.97+W301))/(DI301+DJ301)+DD301)/2)/(1000*0.61365*exp(17.502*W301/(240.97+W301))/(DI301+DJ301)-DD301)</f>
        <v>0</v>
      </c>
      <c r="T301">
        <f>1/((CW301+1)/(Q301/1.6)+1/(R301/1.37)) + CW301/((CW301+1)/(Q301/1.6) + CW301/(R301/1.37))</f>
        <v>0</v>
      </c>
      <c r="U301">
        <f>(CR301*CU301)</f>
        <v>0</v>
      </c>
      <c r="V301">
        <f>(DK301+(U301+2*0.95*5.67E-8*(((DK301+$B$7)+273)^4-(DK301+273)^4)-44100*J301)/(1.84*29.3*R301+8*0.95*5.67E-8*(DK301+273)^3))</f>
        <v>0</v>
      </c>
      <c r="W301">
        <f>($C$7*DL301+$D$7*DM301+$E$7*V301)</f>
        <v>0</v>
      </c>
      <c r="X301">
        <f>0.61365*exp(17.502*W301/(240.97+W301))</f>
        <v>0</v>
      </c>
      <c r="Y301">
        <f>(Z301/AA301*100)</f>
        <v>0</v>
      </c>
      <c r="Z301">
        <f>DD301*(DI301+DJ301)/1000</f>
        <v>0</v>
      </c>
      <c r="AA301">
        <f>0.61365*exp(17.502*DK301/(240.97+DK301))</f>
        <v>0</v>
      </c>
      <c r="AB301">
        <f>(X301-DD301*(DI301+DJ301)/1000)</f>
        <v>0</v>
      </c>
      <c r="AC301">
        <f>(-J301*44100)</f>
        <v>0</v>
      </c>
      <c r="AD301">
        <f>2*29.3*R301*0.92*(DK301-W301)</f>
        <v>0</v>
      </c>
      <c r="AE301">
        <f>2*0.95*5.67E-8*(((DK301+$B$7)+273)^4-(W301+273)^4)</f>
        <v>0</v>
      </c>
      <c r="AF301">
        <f>U301+AE301+AC301+AD301</f>
        <v>0</v>
      </c>
      <c r="AG301">
        <f>DH301*AU301*(DC301-DB301*(1000-AU301*DE301)/(1000-AU301*DD301))/(100*CV301)</f>
        <v>0</v>
      </c>
      <c r="AH301">
        <f>1000*DH301*AU301*(DD301-DE301)/(100*CV301*(1000-AU301*DD301))</f>
        <v>0</v>
      </c>
      <c r="AI301">
        <f>(AJ301 - AK301 - DI301*1E3/(8.314*(DK301+273.15)) * AM301/DH301 * AL301) * DH301/(100*CV301) * (1000 - DE301)/1000</f>
        <v>0</v>
      </c>
      <c r="AJ301">
        <v>154.050806856566</v>
      </c>
      <c r="AK301">
        <v>167.385890909091</v>
      </c>
      <c r="AL301">
        <v>-3.25119560641367</v>
      </c>
      <c r="AM301">
        <v>64.2689805173575</v>
      </c>
      <c r="AN301">
        <f>(AP301 - AO301 + DI301*1E3/(8.314*(DK301+273.15)) * AR301/DH301 * AQ301) * DH301/(100*CV301) * 1000/(1000 - AP301)</f>
        <v>0</v>
      </c>
      <c r="AO301">
        <v>24.3421620232838</v>
      </c>
      <c r="AP301">
        <v>25.3173472727273</v>
      </c>
      <c r="AQ301">
        <v>-5.17082751686752e-07</v>
      </c>
      <c r="AR301">
        <v>116.423155096258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MAX(0,($B$13+$C$13*DP301)/(1+$D$13*DP301)*DI301/(DK301+273)*$E$13)</f>
        <v>0</v>
      </c>
      <c r="AX301" t="s">
        <v>407</v>
      </c>
      <c r="AY301" t="s">
        <v>407</v>
      </c>
      <c r="AZ301">
        <v>0</v>
      </c>
      <c r="BA301">
        <v>0</v>
      </c>
      <c r="BB301">
        <f>1-AZ301/BA301</f>
        <v>0</v>
      </c>
      <c r="BC301">
        <v>0</v>
      </c>
      <c r="BD301" t="s">
        <v>407</v>
      </c>
      <c r="BE301" t="s">
        <v>407</v>
      </c>
      <c r="BF301">
        <v>0</v>
      </c>
      <c r="BG301">
        <v>0</v>
      </c>
      <c r="BH301">
        <f>1-BF301/BG301</f>
        <v>0</v>
      </c>
      <c r="BI301">
        <v>0.5</v>
      </c>
      <c r="BJ301">
        <f>CS301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407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f>$B$11*DQ301+$C$11*DR301+$F$11*EC301*(1-EF301)</f>
        <v>0</v>
      </c>
      <c r="CS301">
        <f>CR301*CT301</f>
        <v>0</v>
      </c>
      <c r="CT301">
        <f>($B$11*$D$9+$C$11*$D$9+$F$11*((EP301+EH301)/MAX(EP301+EH301+EQ301, 0.1)*$I$9+EQ301/MAX(EP301+EH301+EQ301, 0.1)*$J$9))/($B$11+$C$11+$F$11)</f>
        <v>0</v>
      </c>
      <c r="CU301">
        <f>($B$11*$K$9+$C$11*$K$9+$F$11*((EP301+EH301)/MAX(EP301+EH301+EQ301, 0.1)*$P$9+EQ301/MAX(EP301+EH301+EQ301, 0.1)*$Q$9))/($B$11+$C$11+$F$11)</f>
        <v>0</v>
      </c>
      <c r="CV301">
        <v>2.7</v>
      </c>
      <c r="CW301">
        <v>0.5</v>
      </c>
      <c r="CX301" t="s">
        <v>408</v>
      </c>
      <c r="CY301">
        <v>2</v>
      </c>
      <c r="CZ301" t="b">
        <v>1</v>
      </c>
      <c r="DA301">
        <v>1510793612.23214</v>
      </c>
      <c r="DB301">
        <v>186.567857142857</v>
      </c>
      <c r="DC301">
        <v>166.454607142857</v>
      </c>
      <c r="DD301">
        <v>25.3174142857143</v>
      </c>
      <c r="DE301">
        <v>24.3442607142857</v>
      </c>
      <c r="DF301">
        <v>181.48675</v>
      </c>
      <c r="DG301">
        <v>24.7781678571429</v>
      </c>
      <c r="DH301">
        <v>500.085642857143</v>
      </c>
      <c r="DI301">
        <v>90.7652821428571</v>
      </c>
      <c r="DJ301">
        <v>0.0999782571428572</v>
      </c>
      <c r="DK301">
        <v>26.8480464285714</v>
      </c>
      <c r="DL301">
        <v>27.5032571428571</v>
      </c>
      <c r="DM301">
        <v>999.9</v>
      </c>
      <c r="DN301">
        <v>0</v>
      </c>
      <c r="DO301">
        <v>0</v>
      </c>
      <c r="DP301">
        <v>10013.2839285714</v>
      </c>
      <c r="DQ301">
        <v>0</v>
      </c>
      <c r="DR301">
        <v>8.65917535714286</v>
      </c>
      <c r="DS301">
        <v>20.1132857142857</v>
      </c>
      <c r="DT301">
        <v>191.414</v>
      </c>
      <c r="DU301">
        <v>170.607964285714</v>
      </c>
      <c r="DV301">
        <v>0.973139035714286</v>
      </c>
      <c r="DW301">
        <v>166.454607142857</v>
      </c>
      <c r="DX301">
        <v>24.3442607142857</v>
      </c>
      <c r="DY301">
        <v>2.29794035714286</v>
      </c>
      <c r="DZ301">
        <v>2.20961392857143</v>
      </c>
      <c r="EA301">
        <v>19.6619678571429</v>
      </c>
      <c r="EB301">
        <v>19.0321857142857</v>
      </c>
      <c r="EC301">
        <v>2000.00178571429</v>
      </c>
      <c r="ED301">
        <v>0.980006107142857</v>
      </c>
      <c r="EE301">
        <v>0.0199942857142857</v>
      </c>
      <c r="EF301">
        <v>0</v>
      </c>
      <c r="EG301">
        <v>2.23673928571429</v>
      </c>
      <c r="EH301">
        <v>0</v>
      </c>
      <c r="EI301">
        <v>4058.51928571429</v>
      </c>
      <c r="EJ301">
        <v>17300.1821428571</v>
      </c>
      <c r="EK301">
        <v>39.062</v>
      </c>
      <c r="EL301">
        <v>39.562</v>
      </c>
      <c r="EM301">
        <v>38.812</v>
      </c>
      <c r="EN301">
        <v>38.1670714285714</v>
      </c>
      <c r="EO301">
        <v>38.4148571428571</v>
      </c>
      <c r="EP301">
        <v>1960.01178571429</v>
      </c>
      <c r="EQ301">
        <v>39.99</v>
      </c>
      <c r="ER301">
        <v>0</v>
      </c>
      <c r="ES301">
        <v>1678817223.2</v>
      </c>
      <c r="ET301">
        <v>0</v>
      </c>
      <c r="EU301">
        <v>2.249012</v>
      </c>
      <c r="EV301">
        <v>-0.371430766261542</v>
      </c>
      <c r="EW301">
        <v>84.2938461438238</v>
      </c>
      <c r="EX301">
        <v>4059.1096</v>
      </c>
      <c r="EY301">
        <v>15</v>
      </c>
      <c r="EZ301">
        <v>0</v>
      </c>
      <c r="FA301" t="s">
        <v>409</v>
      </c>
      <c r="FB301">
        <v>1510781724.6</v>
      </c>
      <c r="FC301">
        <v>1510781718.6</v>
      </c>
      <c r="FD301">
        <v>0</v>
      </c>
      <c r="FE301">
        <v>0.193</v>
      </c>
      <c r="FF301">
        <v>0.167</v>
      </c>
      <c r="FG301">
        <v>6.707</v>
      </c>
      <c r="FH301">
        <v>0.869</v>
      </c>
      <c r="FI301">
        <v>420</v>
      </c>
      <c r="FJ301">
        <v>32</v>
      </c>
      <c r="FK301">
        <v>0.3</v>
      </c>
      <c r="FL301">
        <v>0.13</v>
      </c>
      <c r="FM301">
        <v>0.972605658536585</v>
      </c>
      <c r="FN301">
        <v>0.0124974146341488</v>
      </c>
      <c r="FO301">
        <v>0.00150371109397199</v>
      </c>
      <c r="FP301">
        <v>1</v>
      </c>
      <c r="FQ301">
        <v>1</v>
      </c>
      <c r="FR301">
        <v>1</v>
      </c>
      <c r="FS301" t="s">
        <v>410</v>
      </c>
      <c r="FT301">
        <v>2.97322</v>
      </c>
      <c r="FU301">
        <v>2.75413</v>
      </c>
      <c r="FV301">
        <v>0.0399805</v>
      </c>
      <c r="FW301">
        <v>0.0364735</v>
      </c>
      <c r="FX301">
        <v>0.107316</v>
      </c>
      <c r="FY301">
        <v>0.105607</v>
      </c>
      <c r="FZ301">
        <v>37364.9</v>
      </c>
      <c r="GA301">
        <v>40879.7</v>
      </c>
      <c r="GB301">
        <v>35272.8</v>
      </c>
      <c r="GC301">
        <v>38480.5</v>
      </c>
      <c r="GD301">
        <v>44598.6</v>
      </c>
      <c r="GE301">
        <v>49683.4</v>
      </c>
      <c r="GF301">
        <v>55088</v>
      </c>
      <c r="GG301">
        <v>61695.7</v>
      </c>
      <c r="GH301">
        <v>1.9848</v>
      </c>
      <c r="GI301">
        <v>1.8234</v>
      </c>
      <c r="GJ301">
        <v>0.091698</v>
      </c>
      <c r="GK301">
        <v>0</v>
      </c>
      <c r="GL301">
        <v>26.0039</v>
      </c>
      <c r="GM301">
        <v>999.9</v>
      </c>
      <c r="GN301">
        <v>52.863</v>
      </c>
      <c r="GO301">
        <v>32.831</v>
      </c>
      <c r="GP301">
        <v>29.1462</v>
      </c>
      <c r="GQ301">
        <v>54.8558</v>
      </c>
      <c r="GR301">
        <v>49.0264</v>
      </c>
      <c r="GS301">
        <v>1</v>
      </c>
      <c r="GT301">
        <v>-0.0176245</v>
      </c>
      <c r="GU301">
        <v>0.890784</v>
      </c>
      <c r="GV301">
        <v>20.1127</v>
      </c>
      <c r="GW301">
        <v>5.19797</v>
      </c>
      <c r="GX301">
        <v>12.004</v>
      </c>
      <c r="GY301">
        <v>4.9753</v>
      </c>
      <c r="GZ301">
        <v>3.29325</v>
      </c>
      <c r="HA301">
        <v>9999</v>
      </c>
      <c r="HB301">
        <v>9999</v>
      </c>
      <c r="HC301">
        <v>9999</v>
      </c>
      <c r="HD301">
        <v>999.9</v>
      </c>
      <c r="HE301">
        <v>1.86328</v>
      </c>
      <c r="HF301">
        <v>1.86819</v>
      </c>
      <c r="HG301">
        <v>1.86796</v>
      </c>
      <c r="HH301">
        <v>1.86906</v>
      </c>
      <c r="HI301">
        <v>1.86991</v>
      </c>
      <c r="HJ301">
        <v>1.86598</v>
      </c>
      <c r="HK301">
        <v>1.86704</v>
      </c>
      <c r="HL301">
        <v>1.86838</v>
      </c>
      <c r="HM301">
        <v>5</v>
      </c>
      <c r="HN301">
        <v>0</v>
      </c>
      <c r="HO301">
        <v>0</v>
      </c>
      <c r="HP301">
        <v>0</v>
      </c>
      <c r="HQ301" t="s">
        <v>411</v>
      </c>
      <c r="HR301" t="s">
        <v>412</v>
      </c>
      <c r="HS301" t="s">
        <v>413</v>
      </c>
      <c r="HT301" t="s">
        <v>413</v>
      </c>
      <c r="HU301" t="s">
        <v>413</v>
      </c>
      <c r="HV301" t="s">
        <v>413</v>
      </c>
      <c r="HW301">
        <v>0</v>
      </c>
      <c r="HX301">
        <v>100</v>
      </c>
      <c r="HY301">
        <v>100</v>
      </c>
      <c r="HZ301">
        <v>4.93</v>
      </c>
      <c r="IA301">
        <v>0.5392</v>
      </c>
      <c r="IB301">
        <v>4.00718980108695</v>
      </c>
      <c r="IC301">
        <v>0.0057595372652325</v>
      </c>
      <c r="ID301">
        <v>9.86007892650461e-07</v>
      </c>
      <c r="IE301">
        <v>-6.54605500343952e-10</v>
      </c>
      <c r="IF301">
        <v>-0.00447537401453317</v>
      </c>
      <c r="IG301">
        <v>-0.0225030831772305</v>
      </c>
      <c r="IH301">
        <v>0.00251729176796863</v>
      </c>
      <c r="II301">
        <v>-2.92013266862578e-05</v>
      </c>
      <c r="IJ301">
        <v>-3</v>
      </c>
      <c r="IK301">
        <v>1614</v>
      </c>
      <c r="IL301">
        <v>1</v>
      </c>
      <c r="IM301">
        <v>27</v>
      </c>
      <c r="IN301">
        <v>198.3</v>
      </c>
      <c r="IO301">
        <v>198.4</v>
      </c>
      <c r="IP301">
        <v>0.423584</v>
      </c>
      <c r="IQ301">
        <v>2.67456</v>
      </c>
      <c r="IR301">
        <v>1.54785</v>
      </c>
      <c r="IS301">
        <v>2.30103</v>
      </c>
      <c r="IT301">
        <v>1.34644</v>
      </c>
      <c r="IU301">
        <v>2.45605</v>
      </c>
      <c r="IV301">
        <v>37.6504</v>
      </c>
      <c r="IW301">
        <v>24.1926</v>
      </c>
      <c r="IX301">
        <v>18</v>
      </c>
      <c r="IY301">
        <v>502.336</v>
      </c>
      <c r="IZ301">
        <v>399.918</v>
      </c>
      <c r="JA301">
        <v>24.0589</v>
      </c>
      <c r="JB301">
        <v>26.963</v>
      </c>
      <c r="JC301">
        <v>30.0005</v>
      </c>
      <c r="JD301">
        <v>26.8616</v>
      </c>
      <c r="JE301">
        <v>26.804</v>
      </c>
      <c r="JF301">
        <v>8.45217</v>
      </c>
      <c r="JG301">
        <v>25.2573</v>
      </c>
      <c r="JH301">
        <v>100</v>
      </c>
      <c r="JI301">
        <v>24.056</v>
      </c>
      <c r="JJ301">
        <v>117.824</v>
      </c>
      <c r="JK301">
        <v>24.3446</v>
      </c>
      <c r="JL301">
        <v>102.226</v>
      </c>
      <c r="JM301">
        <v>102.71</v>
      </c>
    </row>
    <row r="302" spans="1:273">
      <c r="A302">
        <v>286</v>
      </c>
      <c r="B302">
        <v>1510793625</v>
      </c>
      <c r="C302">
        <v>4904.40000009537</v>
      </c>
      <c r="D302" t="s">
        <v>985</v>
      </c>
      <c r="E302" t="s">
        <v>986</v>
      </c>
      <c r="F302">
        <v>5</v>
      </c>
      <c r="G302" t="s">
        <v>898</v>
      </c>
      <c r="H302" t="s">
        <v>406</v>
      </c>
      <c r="I302">
        <v>1510793617.5</v>
      </c>
      <c r="J302">
        <f>(K302)/1000</f>
        <v>0</v>
      </c>
      <c r="K302">
        <f>IF(CZ302, AN302, AH302)</f>
        <v>0</v>
      </c>
      <c r="L302">
        <f>IF(CZ302, AI302, AG302)</f>
        <v>0</v>
      </c>
      <c r="M302">
        <f>DB302 - IF(AU302&gt;1, L302*CV302*100.0/(AW302*DP302), 0)</f>
        <v>0</v>
      </c>
      <c r="N302">
        <f>((T302-J302/2)*M302-L302)/(T302+J302/2)</f>
        <v>0</v>
      </c>
      <c r="O302">
        <f>N302*(DI302+DJ302)/1000.0</f>
        <v>0</v>
      </c>
      <c r="P302">
        <f>(DB302 - IF(AU302&gt;1, L302*CV302*100.0/(AW302*DP302), 0))*(DI302+DJ302)/1000.0</f>
        <v>0</v>
      </c>
      <c r="Q302">
        <f>2.0/((1/S302-1/R302)+SIGN(S302)*SQRT((1/S302-1/R302)*(1/S302-1/R302) + 4*CW302/((CW302+1)*(CW302+1))*(2*1/S302*1/R302-1/R302*1/R302)))</f>
        <v>0</v>
      </c>
      <c r="R302">
        <f>IF(LEFT(CX302,1)&lt;&gt;"0",IF(LEFT(CX302,1)="1",3.0,CY302),$D$5+$E$5*(DP302*DI302/($K$5*1000))+$F$5*(DP302*DI302/($K$5*1000))*MAX(MIN(CV302,$J$5),$I$5)*MAX(MIN(CV302,$J$5),$I$5)+$G$5*MAX(MIN(CV302,$J$5),$I$5)*(DP302*DI302/($K$5*1000))+$H$5*(DP302*DI302/($K$5*1000))*(DP302*DI302/($K$5*1000)))</f>
        <v>0</v>
      </c>
      <c r="S302">
        <f>J302*(1000-(1000*0.61365*exp(17.502*W302/(240.97+W302))/(DI302+DJ302)+DD302)/2)/(1000*0.61365*exp(17.502*W302/(240.97+W302))/(DI302+DJ302)-DD302)</f>
        <v>0</v>
      </c>
      <c r="T302">
        <f>1/((CW302+1)/(Q302/1.6)+1/(R302/1.37)) + CW302/((CW302+1)/(Q302/1.6) + CW302/(R302/1.37))</f>
        <v>0</v>
      </c>
      <c r="U302">
        <f>(CR302*CU302)</f>
        <v>0</v>
      </c>
      <c r="V302">
        <f>(DK302+(U302+2*0.95*5.67E-8*(((DK302+$B$7)+273)^4-(DK302+273)^4)-44100*J302)/(1.84*29.3*R302+8*0.95*5.67E-8*(DK302+273)^3))</f>
        <v>0</v>
      </c>
      <c r="W302">
        <f>($C$7*DL302+$D$7*DM302+$E$7*V302)</f>
        <v>0</v>
      </c>
      <c r="X302">
        <f>0.61365*exp(17.502*W302/(240.97+W302))</f>
        <v>0</v>
      </c>
      <c r="Y302">
        <f>(Z302/AA302*100)</f>
        <v>0</v>
      </c>
      <c r="Z302">
        <f>DD302*(DI302+DJ302)/1000</f>
        <v>0</v>
      </c>
      <c r="AA302">
        <f>0.61365*exp(17.502*DK302/(240.97+DK302))</f>
        <v>0</v>
      </c>
      <c r="AB302">
        <f>(X302-DD302*(DI302+DJ302)/1000)</f>
        <v>0</v>
      </c>
      <c r="AC302">
        <f>(-J302*44100)</f>
        <v>0</v>
      </c>
      <c r="AD302">
        <f>2*29.3*R302*0.92*(DK302-W302)</f>
        <v>0</v>
      </c>
      <c r="AE302">
        <f>2*0.95*5.67E-8*(((DK302+$B$7)+273)^4-(W302+273)^4)</f>
        <v>0</v>
      </c>
      <c r="AF302">
        <f>U302+AE302+AC302+AD302</f>
        <v>0</v>
      </c>
      <c r="AG302">
        <f>DH302*AU302*(DC302-DB302*(1000-AU302*DE302)/(1000-AU302*DD302))/(100*CV302)</f>
        <v>0</v>
      </c>
      <c r="AH302">
        <f>1000*DH302*AU302*(DD302-DE302)/(100*CV302*(1000-AU302*DD302))</f>
        <v>0</v>
      </c>
      <c r="AI302">
        <f>(AJ302 - AK302 - DI302*1E3/(8.314*(DK302+273.15)) * AM302/DH302 * AL302) * DH302/(100*CV302) * (1000 - DE302)/1000</f>
        <v>0</v>
      </c>
      <c r="AJ302">
        <v>136.727397098681</v>
      </c>
      <c r="AK302">
        <v>150.741193939394</v>
      </c>
      <c r="AL302">
        <v>-3.34033041404963</v>
      </c>
      <c r="AM302">
        <v>64.2689805173575</v>
      </c>
      <c r="AN302">
        <f>(AP302 - AO302 + DI302*1E3/(8.314*(DK302+273.15)) * AR302/DH302 * AQ302) * DH302/(100*CV302) * 1000/(1000 - AP302)</f>
        <v>0</v>
      </c>
      <c r="AO302">
        <v>24.3417199743608</v>
      </c>
      <c r="AP302">
        <v>25.3193933333333</v>
      </c>
      <c r="AQ302">
        <v>-1.13508288456026e-06</v>
      </c>
      <c r="AR302">
        <v>116.423155096258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MAX(0,($B$13+$C$13*DP302)/(1+$D$13*DP302)*DI302/(DK302+273)*$E$13)</f>
        <v>0</v>
      </c>
      <c r="AX302" t="s">
        <v>407</v>
      </c>
      <c r="AY302" t="s">
        <v>407</v>
      </c>
      <c r="AZ302">
        <v>0</v>
      </c>
      <c r="BA302">
        <v>0</v>
      </c>
      <c r="BB302">
        <f>1-AZ302/BA302</f>
        <v>0</v>
      </c>
      <c r="BC302">
        <v>0</v>
      </c>
      <c r="BD302" t="s">
        <v>407</v>
      </c>
      <c r="BE302" t="s">
        <v>407</v>
      </c>
      <c r="BF302">
        <v>0</v>
      </c>
      <c r="BG302">
        <v>0</v>
      </c>
      <c r="BH302">
        <f>1-BF302/BG302</f>
        <v>0</v>
      </c>
      <c r="BI302">
        <v>0.5</v>
      </c>
      <c r="BJ302">
        <f>CS302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407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f>$B$11*DQ302+$C$11*DR302+$F$11*EC302*(1-EF302)</f>
        <v>0</v>
      </c>
      <c r="CS302">
        <f>CR302*CT302</f>
        <v>0</v>
      </c>
      <c r="CT302">
        <f>($B$11*$D$9+$C$11*$D$9+$F$11*((EP302+EH302)/MAX(EP302+EH302+EQ302, 0.1)*$I$9+EQ302/MAX(EP302+EH302+EQ302, 0.1)*$J$9))/($B$11+$C$11+$F$11)</f>
        <v>0</v>
      </c>
      <c r="CU302">
        <f>($B$11*$K$9+$C$11*$K$9+$F$11*((EP302+EH302)/MAX(EP302+EH302+EQ302, 0.1)*$P$9+EQ302/MAX(EP302+EH302+EQ302, 0.1)*$Q$9))/($B$11+$C$11+$F$11)</f>
        <v>0</v>
      </c>
      <c r="CV302">
        <v>2.7</v>
      </c>
      <c r="CW302">
        <v>0.5</v>
      </c>
      <c r="CX302" t="s">
        <v>408</v>
      </c>
      <c r="CY302">
        <v>2</v>
      </c>
      <c r="CZ302" t="b">
        <v>1</v>
      </c>
      <c r="DA302">
        <v>1510793617.5</v>
      </c>
      <c r="DB302">
        <v>169.516296296296</v>
      </c>
      <c r="DC302">
        <v>149.203</v>
      </c>
      <c r="DD302">
        <v>25.3184481481481</v>
      </c>
      <c r="DE302">
        <v>24.3432333333333</v>
      </c>
      <c r="DF302">
        <v>164.53762962963</v>
      </c>
      <c r="DG302">
        <v>24.7791666666667</v>
      </c>
      <c r="DH302">
        <v>500.075888888889</v>
      </c>
      <c r="DI302">
        <v>90.7654</v>
      </c>
      <c r="DJ302">
        <v>0.100007155555556</v>
      </c>
      <c r="DK302">
        <v>26.8479148148148</v>
      </c>
      <c r="DL302">
        <v>27.5083592592593</v>
      </c>
      <c r="DM302">
        <v>999.9</v>
      </c>
      <c r="DN302">
        <v>0</v>
      </c>
      <c r="DO302">
        <v>0</v>
      </c>
      <c r="DP302">
        <v>10011.4162962963</v>
      </c>
      <c r="DQ302">
        <v>0</v>
      </c>
      <c r="DR302">
        <v>8.65717555555556</v>
      </c>
      <c r="DS302">
        <v>20.313337037037</v>
      </c>
      <c r="DT302">
        <v>173.919666666667</v>
      </c>
      <c r="DU302">
        <v>152.925814814815</v>
      </c>
      <c r="DV302">
        <v>0.975202407407407</v>
      </c>
      <c r="DW302">
        <v>149.203</v>
      </c>
      <c r="DX302">
        <v>24.3432333333333</v>
      </c>
      <c r="DY302">
        <v>2.29803851851852</v>
      </c>
      <c r="DZ302">
        <v>2.20952444444444</v>
      </c>
      <c r="EA302">
        <v>19.6626518518519</v>
      </c>
      <c r="EB302">
        <v>19.0315333333333</v>
      </c>
      <c r="EC302">
        <v>1999.99777777778</v>
      </c>
      <c r="ED302">
        <v>0.980006</v>
      </c>
      <c r="EE302">
        <v>0.0199944</v>
      </c>
      <c r="EF302">
        <v>0</v>
      </c>
      <c r="EG302">
        <v>2.23437037037037</v>
      </c>
      <c r="EH302">
        <v>0</v>
      </c>
      <c r="EI302">
        <v>4065.98222222222</v>
      </c>
      <c r="EJ302">
        <v>17300.1518518518</v>
      </c>
      <c r="EK302">
        <v>39.0528148148148</v>
      </c>
      <c r="EL302">
        <v>39.5482222222222</v>
      </c>
      <c r="EM302">
        <v>38.8005185185185</v>
      </c>
      <c r="EN302">
        <v>38.1502592592593</v>
      </c>
      <c r="EO302">
        <v>38.3933703703704</v>
      </c>
      <c r="EP302">
        <v>1960.00777777778</v>
      </c>
      <c r="EQ302">
        <v>39.99</v>
      </c>
      <c r="ER302">
        <v>0</v>
      </c>
      <c r="ES302">
        <v>1678817228.6</v>
      </c>
      <c r="ET302">
        <v>0</v>
      </c>
      <c r="EU302">
        <v>2.23903846153846</v>
      </c>
      <c r="EV302">
        <v>0.191425638783429</v>
      </c>
      <c r="EW302">
        <v>84.4615384465216</v>
      </c>
      <c r="EX302">
        <v>4066.35923076923</v>
      </c>
      <c r="EY302">
        <v>15</v>
      </c>
      <c r="EZ302">
        <v>0</v>
      </c>
      <c r="FA302" t="s">
        <v>409</v>
      </c>
      <c r="FB302">
        <v>1510781724.6</v>
      </c>
      <c r="FC302">
        <v>1510781718.6</v>
      </c>
      <c r="FD302">
        <v>0</v>
      </c>
      <c r="FE302">
        <v>0.193</v>
      </c>
      <c r="FF302">
        <v>0.167</v>
      </c>
      <c r="FG302">
        <v>6.707</v>
      </c>
      <c r="FH302">
        <v>0.869</v>
      </c>
      <c r="FI302">
        <v>420</v>
      </c>
      <c r="FJ302">
        <v>32</v>
      </c>
      <c r="FK302">
        <v>0.3</v>
      </c>
      <c r="FL302">
        <v>0.13</v>
      </c>
      <c r="FM302">
        <v>0.973816414634146</v>
      </c>
      <c r="FN302">
        <v>0.020824703832755</v>
      </c>
      <c r="FO302">
        <v>0.00217248749162089</v>
      </c>
      <c r="FP302">
        <v>1</v>
      </c>
      <c r="FQ302">
        <v>1</v>
      </c>
      <c r="FR302">
        <v>1</v>
      </c>
      <c r="FS302" t="s">
        <v>410</v>
      </c>
      <c r="FT302">
        <v>2.97314</v>
      </c>
      <c r="FU302">
        <v>2.75393</v>
      </c>
      <c r="FV302">
        <v>0.0361702</v>
      </c>
      <c r="FW302">
        <v>0.0324713</v>
      </c>
      <c r="FX302">
        <v>0.10732</v>
      </c>
      <c r="FY302">
        <v>0.105604</v>
      </c>
      <c r="FZ302">
        <v>37513</v>
      </c>
      <c r="GA302">
        <v>41048.5</v>
      </c>
      <c r="GB302">
        <v>35272.8</v>
      </c>
      <c r="GC302">
        <v>38479.7</v>
      </c>
      <c r="GD302">
        <v>44598.2</v>
      </c>
      <c r="GE302">
        <v>49682.5</v>
      </c>
      <c r="GF302">
        <v>55087.8</v>
      </c>
      <c r="GG302">
        <v>61694.4</v>
      </c>
      <c r="GH302">
        <v>1.9848</v>
      </c>
      <c r="GI302">
        <v>1.8233</v>
      </c>
      <c r="GJ302">
        <v>0.0926107</v>
      </c>
      <c r="GK302">
        <v>0</v>
      </c>
      <c r="GL302">
        <v>26.0044</v>
      </c>
      <c r="GM302">
        <v>999.9</v>
      </c>
      <c r="GN302">
        <v>52.863</v>
      </c>
      <c r="GO302">
        <v>32.851</v>
      </c>
      <c r="GP302">
        <v>29.178</v>
      </c>
      <c r="GQ302">
        <v>55.1658</v>
      </c>
      <c r="GR302">
        <v>49.2548</v>
      </c>
      <c r="GS302">
        <v>1</v>
      </c>
      <c r="GT302">
        <v>-0.0170071</v>
      </c>
      <c r="GU302">
        <v>0.89656</v>
      </c>
      <c r="GV302">
        <v>20.1126</v>
      </c>
      <c r="GW302">
        <v>5.19737</v>
      </c>
      <c r="GX302">
        <v>12.004</v>
      </c>
      <c r="GY302">
        <v>4.9753</v>
      </c>
      <c r="GZ302">
        <v>3.29328</v>
      </c>
      <c r="HA302">
        <v>9999</v>
      </c>
      <c r="HB302">
        <v>9999</v>
      </c>
      <c r="HC302">
        <v>9999</v>
      </c>
      <c r="HD302">
        <v>999.9</v>
      </c>
      <c r="HE302">
        <v>1.86327</v>
      </c>
      <c r="HF302">
        <v>1.86817</v>
      </c>
      <c r="HG302">
        <v>1.86798</v>
      </c>
      <c r="HH302">
        <v>1.86905</v>
      </c>
      <c r="HI302">
        <v>1.8699</v>
      </c>
      <c r="HJ302">
        <v>1.86597</v>
      </c>
      <c r="HK302">
        <v>1.86704</v>
      </c>
      <c r="HL302">
        <v>1.86836</v>
      </c>
      <c r="HM302">
        <v>5</v>
      </c>
      <c r="HN302">
        <v>0</v>
      </c>
      <c r="HO302">
        <v>0</v>
      </c>
      <c r="HP302">
        <v>0</v>
      </c>
      <c r="HQ302" t="s">
        <v>411</v>
      </c>
      <c r="HR302" t="s">
        <v>412</v>
      </c>
      <c r="HS302" t="s">
        <v>413</v>
      </c>
      <c r="HT302" t="s">
        <v>413</v>
      </c>
      <c r="HU302" t="s">
        <v>413</v>
      </c>
      <c r="HV302" t="s">
        <v>413</v>
      </c>
      <c r="HW302">
        <v>0</v>
      </c>
      <c r="HX302">
        <v>100</v>
      </c>
      <c r="HY302">
        <v>100</v>
      </c>
      <c r="HZ302">
        <v>4.834</v>
      </c>
      <c r="IA302">
        <v>0.5394</v>
      </c>
      <c r="IB302">
        <v>4.00718980108695</v>
      </c>
      <c r="IC302">
        <v>0.0057595372652325</v>
      </c>
      <c r="ID302">
        <v>9.86007892650461e-07</v>
      </c>
      <c r="IE302">
        <v>-6.54605500343952e-10</v>
      </c>
      <c r="IF302">
        <v>-0.00447537401453317</v>
      </c>
      <c r="IG302">
        <v>-0.0225030831772305</v>
      </c>
      <c r="IH302">
        <v>0.00251729176796863</v>
      </c>
      <c r="II302">
        <v>-2.92013266862578e-05</v>
      </c>
      <c r="IJ302">
        <v>-3</v>
      </c>
      <c r="IK302">
        <v>1614</v>
      </c>
      <c r="IL302">
        <v>1</v>
      </c>
      <c r="IM302">
        <v>27</v>
      </c>
      <c r="IN302">
        <v>198.3</v>
      </c>
      <c r="IO302">
        <v>198.4</v>
      </c>
      <c r="IP302">
        <v>0.388184</v>
      </c>
      <c r="IQ302">
        <v>2.68066</v>
      </c>
      <c r="IR302">
        <v>1.54785</v>
      </c>
      <c r="IS302">
        <v>2.30103</v>
      </c>
      <c r="IT302">
        <v>1.34644</v>
      </c>
      <c r="IU302">
        <v>2.40601</v>
      </c>
      <c r="IV302">
        <v>37.6504</v>
      </c>
      <c r="IW302">
        <v>24.1926</v>
      </c>
      <c r="IX302">
        <v>18</v>
      </c>
      <c r="IY302">
        <v>502.385</v>
      </c>
      <c r="IZ302">
        <v>399.897</v>
      </c>
      <c r="JA302">
        <v>24.0545</v>
      </c>
      <c r="JB302">
        <v>26.9684</v>
      </c>
      <c r="JC302">
        <v>30.0007</v>
      </c>
      <c r="JD302">
        <v>26.867</v>
      </c>
      <c r="JE302">
        <v>26.8087</v>
      </c>
      <c r="JF302">
        <v>7.67207</v>
      </c>
      <c r="JG302">
        <v>25.2573</v>
      </c>
      <c r="JH302">
        <v>100</v>
      </c>
      <c r="JI302">
        <v>24.0473</v>
      </c>
      <c r="JJ302">
        <v>97.3449</v>
      </c>
      <c r="JK302">
        <v>24.3446</v>
      </c>
      <c r="JL302">
        <v>102.225</v>
      </c>
      <c r="JM302">
        <v>102.708</v>
      </c>
    </row>
    <row r="303" spans="1:273">
      <c r="A303">
        <v>287</v>
      </c>
      <c r="B303">
        <v>1510793630</v>
      </c>
      <c r="C303">
        <v>4909.40000009537</v>
      </c>
      <c r="D303" t="s">
        <v>987</v>
      </c>
      <c r="E303" t="s">
        <v>988</v>
      </c>
      <c r="F303">
        <v>5</v>
      </c>
      <c r="G303" t="s">
        <v>898</v>
      </c>
      <c r="H303" t="s">
        <v>406</v>
      </c>
      <c r="I303">
        <v>1510793622.21429</v>
      </c>
      <c r="J303">
        <f>(K303)/1000</f>
        <v>0</v>
      </c>
      <c r="K303">
        <f>IF(CZ303, AN303, AH303)</f>
        <v>0</v>
      </c>
      <c r="L303">
        <f>IF(CZ303, AI303, AG303)</f>
        <v>0</v>
      </c>
      <c r="M303">
        <f>DB303 - IF(AU303&gt;1, L303*CV303*100.0/(AW303*DP303), 0)</f>
        <v>0</v>
      </c>
      <c r="N303">
        <f>((T303-J303/2)*M303-L303)/(T303+J303/2)</f>
        <v>0</v>
      </c>
      <c r="O303">
        <f>N303*(DI303+DJ303)/1000.0</f>
        <v>0</v>
      </c>
      <c r="P303">
        <f>(DB303 - IF(AU303&gt;1, L303*CV303*100.0/(AW303*DP303), 0))*(DI303+DJ303)/1000.0</f>
        <v>0</v>
      </c>
      <c r="Q303">
        <f>2.0/((1/S303-1/R303)+SIGN(S303)*SQRT((1/S303-1/R303)*(1/S303-1/R303) + 4*CW303/((CW303+1)*(CW303+1))*(2*1/S303*1/R303-1/R303*1/R303)))</f>
        <v>0</v>
      </c>
      <c r="R303">
        <f>IF(LEFT(CX303,1)&lt;&gt;"0",IF(LEFT(CX303,1)="1",3.0,CY303),$D$5+$E$5*(DP303*DI303/($K$5*1000))+$F$5*(DP303*DI303/($K$5*1000))*MAX(MIN(CV303,$J$5),$I$5)*MAX(MIN(CV303,$J$5),$I$5)+$G$5*MAX(MIN(CV303,$J$5),$I$5)*(DP303*DI303/($K$5*1000))+$H$5*(DP303*DI303/($K$5*1000))*(DP303*DI303/($K$5*1000)))</f>
        <v>0</v>
      </c>
      <c r="S303">
        <f>J303*(1000-(1000*0.61365*exp(17.502*W303/(240.97+W303))/(DI303+DJ303)+DD303)/2)/(1000*0.61365*exp(17.502*W303/(240.97+W303))/(DI303+DJ303)-DD303)</f>
        <v>0</v>
      </c>
      <c r="T303">
        <f>1/((CW303+1)/(Q303/1.6)+1/(R303/1.37)) + CW303/((CW303+1)/(Q303/1.6) + CW303/(R303/1.37))</f>
        <v>0</v>
      </c>
      <c r="U303">
        <f>(CR303*CU303)</f>
        <v>0</v>
      </c>
      <c r="V303">
        <f>(DK303+(U303+2*0.95*5.67E-8*(((DK303+$B$7)+273)^4-(DK303+273)^4)-44100*J303)/(1.84*29.3*R303+8*0.95*5.67E-8*(DK303+273)^3))</f>
        <v>0</v>
      </c>
      <c r="W303">
        <f>($C$7*DL303+$D$7*DM303+$E$7*V303)</f>
        <v>0</v>
      </c>
      <c r="X303">
        <f>0.61365*exp(17.502*W303/(240.97+W303))</f>
        <v>0</v>
      </c>
      <c r="Y303">
        <f>(Z303/AA303*100)</f>
        <v>0</v>
      </c>
      <c r="Z303">
        <f>DD303*(DI303+DJ303)/1000</f>
        <v>0</v>
      </c>
      <c r="AA303">
        <f>0.61365*exp(17.502*DK303/(240.97+DK303))</f>
        <v>0</v>
      </c>
      <c r="AB303">
        <f>(X303-DD303*(DI303+DJ303)/1000)</f>
        <v>0</v>
      </c>
      <c r="AC303">
        <f>(-J303*44100)</f>
        <v>0</v>
      </c>
      <c r="AD303">
        <f>2*29.3*R303*0.92*(DK303-W303)</f>
        <v>0</v>
      </c>
      <c r="AE303">
        <f>2*0.95*5.67E-8*(((DK303+$B$7)+273)^4-(W303+273)^4)</f>
        <v>0</v>
      </c>
      <c r="AF303">
        <f>U303+AE303+AC303+AD303</f>
        <v>0</v>
      </c>
      <c r="AG303">
        <f>DH303*AU303*(DC303-DB303*(1000-AU303*DE303)/(1000-AU303*DD303))/(100*CV303)</f>
        <v>0</v>
      </c>
      <c r="AH303">
        <f>1000*DH303*AU303*(DD303-DE303)/(100*CV303*(1000-AU303*DD303))</f>
        <v>0</v>
      </c>
      <c r="AI303">
        <f>(AJ303 - AK303 - DI303*1E3/(8.314*(DK303+273.15)) * AM303/DH303 * AL303) * DH303/(100*CV303) * (1000 - DE303)/1000</f>
        <v>0</v>
      </c>
      <c r="AJ303">
        <v>119.761351730125</v>
      </c>
      <c r="AK303">
        <v>133.999666666667</v>
      </c>
      <c r="AL303">
        <v>-3.35999501164252</v>
      </c>
      <c r="AM303">
        <v>64.2689805173575</v>
      </c>
      <c r="AN303">
        <f>(AP303 - AO303 + DI303*1E3/(8.314*(DK303+273.15)) * AR303/DH303 * AQ303) * DH303/(100*CV303) * 1000/(1000 - AP303)</f>
        <v>0</v>
      </c>
      <c r="AO303">
        <v>24.341583525332</v>
      </c>
      <c r="AP303">
        <v>25.3207915151515</v>
      </c>
      <c r="AQ303">
        <v>2.62971596141348e-06</v>
      </c>
      <c r="AR303">
        <v>116.423155096258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MAX(0,($B$13+$C$13*DP303)/(1+$D$13*DP303)*DI303/(DK303+273)*$E$13)</f>
        <v>0</v>
      </c>
      <c r="AX303" t="s">
        <v>407</v>
      </c>
      <c r="AY303" t="s">
        <v>407</v>
      </c>
      <c r="AZ303">
        <v>0</v>
      </c>
      <c r="BA303">
        <v>0</v>
      </c>
      <c r="BB303">
        <f>1-AZ303/BA303</f>
        <v>0</v>
      </c>
      <c r="BC303">
        <v>0</v>
      </c>
      <c r="BD303" t="s">
        <v>407</v>
      </c>
      <c r="BE303" t="s">
        <v>407</v>
      </c>
      <c r="BF303">
        <v>0</v>
      </c>
      <c r="BG303">
        <v>0</v>
      </c>
      <c r="BH303">
        <f>1-BF303/BG303</f>
        <v>0</v>
      </c>
      <c r="BI303">
        <v>0.5</v>
      </c>
      <c r="BJ303">
        <f>CS303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407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f>$B$11*DQ303+$C$11*DR303+$F$11*EC303*(1-EF303)</f>
        <v>0</v>
      </c>
      <c r="CS303">
        <f>CR303*CT303</f>
        <v>0</v>
      </c>
      <c r="CT303">
        <f>($B$11*$D$9+$C$11*$D$9+$F$11*((EP303+EH303)/MAX(EP303+EH303+EQ303, 0.1)*$I$9+EQ303/MAX(EP303+EH303+EQ303, 0.1)*$J$9))/($B$11+$C$11+$F$11)</f>
        <v>0</v>
      </c>
      <c r="CU303">
        <f>($B$11*$K$9+$C$11*$K$9+$F$11*((EP303+EH303)/MAX(EP303+EH303+EQ303, 0.1)*$P$9+EQ303/MAX(EP303+EH303+EQ303, 0.1)*$Q$9))/($B$11+$C$11+$F$11)</f>
        <v>0</v>
      </c>
      <c r="CV303">
        <v>2.7</v>
      </c>
      <c r="CW303">
        <v>0.5</v>
      </c>
      <c r="CX303" t="s">
        <v>408</v>
      </c>
      <c r="CY303">
        <v>2</v>
      </c>
      <c r="CZ303" t="b">
        <v>1</v>
      </c>
      <c r="DA303">
        <v>1510793622.21429</v>
      </c>
      <c r="DB303">
        <v>154.281285714286</v>
      </c>
      <c r="DC303">
        <v>133.750428571429</v>
      </c>
      <c r="DD303">
        <v>25.319125</v>
      </c>
      <c r="DE303">
        <v>24.3421964285714</v>
      </c>
      <c r="DF303">
        <v>149.393857142857</v>
      </c>
      <c r="DG303">
        <v>24.7798214285714</v>
      </c>
      <c r="DH303">
        <v>500.089607142857</v>
      </c>
      <c r="DI303">
        <v>90.7659142857143</v>
      </c>
      <c r="DJ303">
        <v>0.100002317857143</v>
      </c>
      <c r="DK303">
        <v>26.8481321428571</v>
      </c>
      <c r="DL303">
        <v>27.5107964285714</v>
      </c>
      <c r="DM303">
        <v>999.9</v>
      </c>
      <c r="DN303">
        <v>0</v>
      </c>
      <c r="DO303">
        <v>0</v>
      </c>
      <c r="DP303">
        <v>10011.4114285714</v>
      </c>
      <c r="DQ303">
        <v>0</v>
      </c>
      <c r="DR303">
        <v>8.65745071428572</v>
      </c>
      <c r="DS303">
        <v>20.5309321428571</v>
      </c>
      <c r="DT303">
        <v>158.289142857143</v>
      </c>
      <c r="DU303">
        <v>137.0875</v>
      </c>
      <c r="DV303">
        <v>0.976924357142857</v>
      </c>
      <c r="DW303">
        <v>133.750428571429</v>
      </c>
      <c r="DX303">
        <v>24.3421964285714</v>
      </c>
      <c r="DY303">
        <v>2.29811392857143</v>
      </c>
      <c r="DZ303">
        <v>2.2094425</v>
      </c>
      <c r="EA303">
        <v>19.6631785714286</v>
      </c>
      <c r="EB303">
        <v>19.0309357142857</v>
      </c>
      <c r="EC303">
        <v>2000.00571428571</v>
      </c>
      <c r="ED303">
        <v>0.980006</v>
      </c>
      <c r="EE303">
        <v>0.0199944</v>
      </c>
      <c r="EF303">
        <v>0</v>
      </c>
      <c r="EG303">
        <v>2.261275</v>
      </c>
      <c r="EH303">
        <v>0</v>
      </c>
      <c r="EI303">
        <v>4072.8325</v>
      </c>
      <c r="EJ303">
        <v>17300.2214285714</v>
      </c>
      <c r="EK303">
        <v>39.0332142857143</v>
      </c>
      <c r="EL303">
        <v>39.5442857142857</v>
      </c>
      <c r="EM303">
        <v>38.781</v>
      </c>
      <c r="EN303">
        <v>38.1449285714286</v>
      </c>
      <c r="EO303">
        <v>38.3860714285714</v>
      </c>
      <c r="EP303">
        <v>1960.01571428571</v>
      </c>
      <c r="EQ303">
        <v>39.99</v>
      </c>
      <c r="ER303">
        <v>0</v>
      </c>
      <c r="ES303">
        <v>1678817233.4</v>
      </c>
      <c r="ET303">
        <v>0</v>
      </c>
      <c r="EU303">
        <v>2.27604230769231</v>
      </c>
      <c r="EV303">
        <v>0.563511112724562</v>
      </c>
      <c r="EW303">
        <v>89.4553846169159</v>
      </c>
      <c r="EX303">
        <v>4073.345</v>
      </c>
      <c r="EY303">
        <v>15</v>
      </c>
      <c r="EZ303">
        <v>0</v>
      </c>
      <c r="FA303" t="s">
        <v>409</v>
      </c>
      <c r="FB303">
        <v>1510781724.6</v>
      </c>
      <c r="FC303">
        <v>1510781718.6</v>
      </c>
      <c r="FD303">
        <v>0</v>
      </c>
      <c r="FE303">
        <v>0.193</v>
      </c>
      <c r="FF303">
        <v>0.167</v>
      </c>
      <c r="FG303">
        <v>6.707</v>
      </c>
      <c r="FH303">
        <v>0.869</v>
      </c>
      <c r="FI303">
        <v>420</v>
      </c>
      <c r="FJ303">
        <v>32</v>
      </c>
      <c r="FK303">
        <v>0.3</v>
      </c>
      <c r="FL303">
        <v>0.13</v>
      </c>
      <c r="FM303">
        <v>0.975537097560976</v>
      </c>
      <c r="FN303">
        <v>0.0226989407665525</v>
      </c>
      <c r="FO303">
        <v>0.00230702516510615</v>
      </c>
      <c r="FP303">
        <v>1</v>
      </c>
      <c r="FQ303">
        <v>1</v>
      </c>
      <c r="FR303">
        <v>1</v>
      </c>
      <c r="FS303" t="s">
        <v>410</v>
      </c>
      <c r="FT303">
        <v>2.97299</v>
      </c>
      <c r="FU303">
        <v>2.75385</v>
      </c>
      <c r="FV303">
        <v>0.0322455</v>
      </c>
      <c r="FW303">
        <v>0.0282488</v>
      </c>
      <c r="FX303">
        <v>0.107321</v>
      </c>
      <c r="FY303">
        <v>0.105602</v>
      </c>
      <c r="FZ303">
        <v>37664.9</v>
      </c>
      <c r="GA303">
        <v>41227.7</v>
      </c>
      <c r="GB303">
        <v>35272.1</v>
      </c>
      <c r="GC303">
        <v>38479.9</v>
      </c>
      <c r="GD303">
        <v>44597.4</v>
      </c>
      <c r="GE303">
        <v>49682.7</v>
      </c>
      <c r="GF303">
        <v>55087</v>
      </c>
      <c r="GG303">
        <v>61694.6</v>
      </c>
      <c r="GH303">
        <v>1.98452</v>
      </c>
      <c r="GI303">
        <v>1.8232</v>
      </c>
      <c r="GJ303">
        <v>0.0930019</v>
      </c>
      <c r="GK303">
        <v>0</v>
      </c>
      <c r="GL303">
        <v>26.0067</v>
      </c>
      <c r="GM303">
        <v>999.9</v>
      </c>
      <c r="GN303">
        <v>52.863</v>
      </c>
      <c r="GO303">
        <v>32.831</v>
      </c>
      <c r="GP303">
        <v>29.1444</v>
      </c>
      <c r="GQ303">
        <v>54.9958</v>
      </c>
      <c r="GR303">
        <v>49.5513</v>
      </c>
      <c r="GS303">
        <v>1</v>
      </c>
      <c r="GT303">
        <v>-0.0167353</v>
      </c>
      <c r="GU303">
        <v>0.939336</v>
      </c>
      <c r="GV303">
        <v>20.1123</v>
      </c>
      <c r="GW303">
        <v>5.19752</v>
      </c>
      <c r="GX303">
        <v>12.004</v>
      </c>
      <c r="GY303">
        <v>4.9753</v>
      </c>
      <c r="GZ303">
        <v>3.2933</v>
      </c>
      <c r="HA303">
        <v>9999</v>
      </c>
      <c r="HB303">
        <v>9999</v>
      </c>
      <c r="HC303">
        <v>9999</v>
      </c>
      <c r="HD303">
        <v>999.9</v>
      </c>
      <c r="HE303">
        <v>1.86327</v>
      </c>
      <c r="HF303">
        <v>1.8682</v>
      </c>
      <c r="HG303">
        <v>1.86796</v>
      </c>
      <c r="HH303">
        <v>1.86905</v>
      </c>
      <c r="HI303">
        <v>1.86994</v>
      </c>
      <c r="HJ303">
        <v>1.86598</v>
      </c>
      <c r="HK303">
        <v>1.86707</v>
      </c>
      <c r="HL303">
        <v>1.86841</v>
      </c>
      <c r="HM303">
        <v>5</v>
      </c>
      <c r="HN303">
        <v>0</v>
      </c>
      <c r="HO303">
        <v>0</v>
      </c>
      <c r="HP303">
        <v>0</v>
      </c>
      <c r="HQ303" t="s">
        <v>411</v>
      </c>
      <c r="HR303" t="s">
        <v>412</v>
      </c>
      <c r="HS303" t="s">
        <v>413</v>
      </c>
      <c r="HT303" t="s">
        <v>413</v>
      </c>
      <c r="HU303" t="s">
        <v>413</v>
      </c>
      <c r="HV303" t="s">
        <v>413</v>
      </c>
      <c r="HW303">
        <v>0</v>
      </c>
      <c r="HX303">
        <v>100</v>
      </c>
      <c r="HY303">
        <v>100</v>
      </c>
      <c r="HZ303">
        <v>4.736</v>
      </c>
      <c r="IA303">
        <v>0.5394</v>
      </c>
      <c r="IB303">
        <v>4.00718980108695</v>
      </c>
      <c r="IC303">
        <v>0.0057595372652325</v>
      </c>
      <c r="ID303">
        <v>9.86007892650461e-07</v>
      </c>
      <c r="IE303">
        <v>-6.54605500343952e-10</v>
      </c>
      <c r="IF303">
        <v>-0.00447537401453317</v>
      </c>
      <c r="IG303">
        <v>-0.0225030831772305</v>
      </c>
      <c r="IH303">
        <v>0.00251729176796863</v>
      </c>
      <c r="II303">
        <v>-2.92013266862578e-05</v>
      </c>
      <c r="IJ303">
        <v>-3</v>
      </c>
      <c r="IK303">
        <v>1614</v>
      </c>
      <c r="IL303">
        <v>1</v>
      </c>
      <c r="IM303">
        <v>27</v>
      </c>
      <c r="IN303">
        <v>198.4</v>
      </c>
      <c r="IO303">
        <v>198.5</v>
      </c>
      <c r="IP303">
        <v>0.349121</v>
      </c>
      <c r="IQ303">
        <v>2.69287</v>
      </c>
      <c r="IR303">
        <v>1.54785</v>
      </c>
      <c r="IS303">
        <v>2.30225</v>
      </c>
      <c r="IT303">
        <v>1.34644</v>
      </c>
      <c r="IU303">
        <v>2.34863</v>
      </c>
      <c r="IV303">
        <v>37.6504</v>
      </c>
      <c r="IW303">
        <v>24.1926</v>
      </c>
      <c r="IX303">
        <v>18</v>
      </c>
      <c r="IY303">
        <v>502.246</v>
      </c>
      <c r="IZ303">
        <v>399.879</v>
      </c>
      <c r="JA303">
        <v>24.0455</v>
      </c>
      <c r="JB303">
        <v>26.9744</v>
      </c>
      <c r="JC303">
        <v>30.0004</v>
      </c>
      <c r="JD303">
        <v>26.8718</v>
      </c>
      <c r="JE303">
        <v>26.8141</v>
      </c>
      <c r="JF303">
        <v>6.95835</v>
      </c>
      <c r="JG303">
        <v>25.2573</v>
      </c>
      <c r="JH303">
        <v>100</v>
      </c>
      <c r="JI303">
        <v>24.0291</v>
      </c>
      <c r="JJ303">
        <v>83.8796</v>
      </c>
      <c r="JK303">
        <v>24.3446</v>
      </c>
      <c r="JL303">
        <v>102.224</v>
      </c>
      <c r="JM303">
        <v>102.708</v>
      </c>
    </row>
    <row r="304" spans="1:273">
      <c r="A304">
        <v>288</v>
      </c>
      <c r="B304">
        <v>1510793635</v>
      </c>
      <c r="C304">
        <v>4914.40000009537</v>
      </c>
      <c r="D304" t="s">
        <v>989</v>
      </c>
      <c r="E304" t="s">
        <v>990</v>
      </c>
      <c r="F304">
        <v>5</v>
      </c>
      <c r="G304" t="s">
        <v>898</v>
      </c>
      <c r="H304" t="s">
        <v>406</v>
      </c>
      <c r="I304">
        <v>1510793627.5</v>
      </c>
      <c r="J304">
        <f>(K304)/1000</f>
        <v>0</v>
      </c>
      <c r="K304">
        <f>IF(CZ304, AN304, AH304)</f>
        <v>0</v>
      </c>
      <c r="L304">
        <f>IF(CZ304, AI304, AG304)</f>
        <v>0</v>
      </c>
      <c r="M304">
        <f>DB304 - IF(AU304&gt;1, L304*CV304*100.0/(AW304*DP304), 0)</f>
        <v>0</v>
      </c>
      <c r="N304">
        <f>((T304-J304/2)*M304-L304)/(T304+J304/2)</f>
        <v>0</v>
      </c>
      <c r="O304">
        <f>N304*(DI304+DJ304)/1000.0</f>
        <v>0</v>
      </c>
      <c r="P304">
        <f>(DB304 - IF(AU304&gt;1, L304*CV304*100.0/(AW304*DP304), 0))*(DI304+DJ304)/1000.0</f>
        <v>0</v>
      </c>
      <c r="Q304">
        <f>2.0/((1/S304-1/R304)+SIGN(S304)*SQRT((1/S304-1/R304)*(1/S304-1/R304) + 4*CW304/((CW304+1)*(CW304+1))*(2*1/S304*1/R304-1/R304*1/R304)))</f>
        <v>0</v>
      </c>
      <c r="R304">
        <f>IF(LEFT(CX304,1)&lt;&gt;"0",IF(LEFT(CX304,1)="1",3.0,CY304),$D$5+$E$5*(DP304*DI304/($K$5*1000))+$F$5*(DP304*DI304/($K$5*1000))*MAX(MIN(CV304,$J$5),$I$5)*MAX(MIN(CV304,$J$5),$I$5)+$G$5*MAX(MIN(CV304,$J$5),$I$5)*(DP304*DI304/($K$5*1000))+$H$5*(DP304*DI304/($K$5*1000))*(DP304*DI304/($K$5*1000)))</f>
        <v>0</v>
      </c>
      <c r="S304">
        <f>J304*(1000-(1000*0.61365*exp(17.502*W304/(240.97+W304))/(DI304+DJ304)+DD304)/2)/(1000*0.61365*exp(17.502*W304/(240.97+W304))/(DI304+DJ304)-DD304)</f>
        <v>0</v>
      </c>
      <c r="T304">
        <f>1/((CW304+1)/(Q304/1.6)+1/(R304/1.37)) + CW304/((CW304+1)/(Q304/1.6) + CW304/(R304/1.37))</f>
        <v>0</v>
      </c>
      <c r="U304">
        <f>(CR304*CU304)</f>
        <v>0</v>
      </c>
      <c r="V304">
        <f>(DK304+(U304+2*0.95*5.67E-8*(((DK304+$B$7)+273)^4-(DK304+273)^4)-44100*J304)/(1.84*29.3*R304+8*0.95*5.67E-8*(DK304+273)^3))</f>
        <v>0</v>
      </c>
      <c r="W304">
        <f>($C$7*DL304+$D$7*DM304+$E$7*V304)</f>
        <v>0</v>
      </c>
      <c r="X304">
        <f>0.61365*exp(17.502*W304/(240.97+W304))</f>
        <v>0</v>
      </c>
      <c r="Y304">
        <f>(Z304/AA304*100)</f>
        <v>0</v>
      </c>
      <c r="Z304">
        <f>DD304*(DI304+DJ304)/1000</f>
        <v>0</v>
      </c>
      <c r="AA304">
        <f>0.61365*exp(17.502*DK304/(240.97+DK304))</f>
        <v>0</v>
      </c>
      <c r="AB304">
        <f>(X304-DD304*(DI304+DJ304)/1000)</f>
        <v>0</v>
      </c>
      <c r="AC304">
        <f>(-J304*44100)</f>
        <v>0</v>
      </c>
      <c r="AD304">
        <f>2*29.3*R304*0.92*(DK304-W304)</f>
        <v>0</v>
      </c>
      <c r="AE304">
        <f>2*0.95*5.67E-8*(((DK304+$B$7)+273)^4-(W304+273)^4)</f>
        <v>0</v>
      </c>
      <c r="AF304">
        <f>U304+AE304+AC304+AD304</f>
        <v>0</v>
      </c>
      <c r="AG304">
        <f>DH304*AU304*(DC304-DB304*(1000-AU304*DE304)/(1000-AU304*DD304))/(100*CV304)</f>
        <v>0</v>
      </c>
      <c r="AH304">
        <f>1000*DH304*AU304*(DD304-DE304)/(100*CV304*(1000-AU304*DD304))</f>
        <v>0</v>
      </c>
      <c r="AI304">
        <f>(AJ304 - AK304 - DI304*1E3/(8.314*(DK304+273.15)) * AM304/DH304 * AL304) * DH304/(100*CV304) * (1000 - DE304)/1000</f>
        <v>0</v>
      </c>
      <c r="AJ304">
        <v>102.285886925159</v>
      </c>
      <c r="AK304">
        <v>116.994581818182</v>
      </c>
      <c r="AL304">
        <v>-3.39593324818709</v>
      </c>
      <c r="AM304">
        <v>64.2689805173575</v>
      </c>
      <c r="AN304">
        <f>(AP304 - AO304 + DI304*1E3/(8.314*(DK304+273.15)) * AR304/DH304 * AQ304) * DH304/(100*CV304) * 1000/(1000 - AP304)</f>
        <v>0</v>
      </c>
      <c r="AO304">
        <v>24.3415703140817</v>
      </c>
      <c r="AP304">
        <v>25.3197066666667</v>
      </c>
      <c r="AQ304">
        <v>1.74434305591571e-06</v>
      </c>
      <c r="AR304">
        <v>116.423155096258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MAX(0,($B$13+$C$13*DP304)/(1+$D$13*DP304)*DI304/(DK304+273)*$E$13)</f>
        <v>0</v>
      </c>
      <c r="AX304" t="s">
        <v>407</v>
      </c>
      <c r="AY304" t="s">
        <v>407</v>
      </c>
      <c r="AZ304">
        <v>0</v>
      </c>
      <c r="BA304">
        <v>0</v>
      </c>
      <c r="BB304">
        <f>1-AZ304/BA304</f>
        <v>0</v>
      </c>
      <c r="BC304">
        <v>0</v>
      </c>
      <c r="BD304" t="s">
        <v>407</v>
      </c>
      <c r="BE304" t="s">
        <v>407</v>
      </c>
      <c r="BF304">
        <v>0</v>
      </c>
      <c r="BG304">
        <v>0</v>
      </c>
      <c r="BH304">
        <f>1-BF304/BG304</f>
        <v>0</v>
      </c>
      <c r="BI304">
        <v>0.5</v>
      </c>
      <c r="BJ304">
        <f>CS304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407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f>$B$11*DQ304+$C$11*DR304+$F$11*EC304*(1-EF304)</f>
        <v>0</v>
      </c>
      <c r="CS304">
        <f>CR304*CT304</f>
        <v>0</v>
      </c>
      <c r="CT304">
        <f>($B$11*$D$9+$C$11*$D$9+$F$11*((EP304+EH304)/MAX(EP304+EH304+EQ304, 0.1)*$I$9+EQ304/MAX(EP304+EH304+EQ304, 0.1)*$J$9))/($B$11+$C$11+$F$11)</f>
        <v>0</v>
      </c>
      <c r="CU304">
        <f>($B$11*$K$9+$C$11*$K$9+$F$11*((EP304+EH304)/MAX(EP304+EH304+EQ304, 0.1)*$P$9+EQ304/MAX(EP304+EH304+EQ304, 0.1)*$Q$9))/($B$11+$C$11+$F$11)</f>
        <v>0</v>
      </c>
      <c r="CV304">
        <v>2.7</v>
      </c>
      <c r="CW304">
        <v>0.5</v>
      </c>
      <c r="CX304" t="s">
        <v>408</v>
      </c>
      <c r="CY304">
        <v>2</v>
      </c>
      <c r="CZ304" t="b">
        <v>1</v>
      </c>
      <c r="DA304">
        <v>1510793627.5</v>
      </c>
      <c r="DB304">
        <v>137.085259259259</v>
      </c>
      <c r="DC304">
        <v>116.028407407407</v>
      </c>
      <c r="DD304">
        <v>25.3197074074074</v>
      </c>
      <c r="DE304">
        <v>24.3414962962963</v>
      </c>
      <c r="DF304">
        <v>132.300222222222</v>
      </c>
      <c r="DG304">
        <v>24.7803888888889</v>
      </c>
      <c r="DH304">
        <v>500.088259259259</v>
      </c>
      <c r="DI304">
        <v>90.7659037037037</v>
      </c>
      <c r="DJ304">
        <v>0.100004122222222</v>
      </c>
      <c r="DK304">
        <v>26.8480481481481</v>
      </c>
      <c r="DL304">
        <v>27.5197925925926</v>
      </c>
      <c r="DM304">
        <v>999.9</v>
      </c>
      <c r="DN304">
        <v>0</v>
      </c>
      <c r="DO304">
        <v>0</v>
      </c>
      <c r="DP304">
        <v>10004.1822222222</v>
      </c>
      <c r="DQ304">
        <v>0</v>
      </c>
      <c r="DR304">
        <v>8.66075</v>
      </c>
      <c r="DS304">
        <v>21.056837037037</v>
      </c>
      <c r="DT304">
        <v>140.646444444444</v>
      </c>
      <c r="DU304">
        <v>118.92327037037</v>
      </c>
      <c r="DV304">
        <v>0.978217148148148</v>
      </c>
      <c r="DW304">
        <v>116.028407407407</v>
      </c>
      <c r="DX304">
        <v>24.3414962962963</v>
      </c>
      <c r="DY304">
        <v>2.29816777777778</v>
      </c>
      <c r="DZ304">
        <v>2.20937814814815</v>
      </c>
      <c r="EA304">
        <v>19.6635592592593</v>
      </c>
      <c r="EB304">
        <v>19.0304777777778</v>
      </c>
      <c r="EC304">
        <v>2000.01296296296</v>
      </c>
      <c r="ED304">
        <v>0.980006</v>
      </c>
      <c r="EE304">
        <v>0.0199944</v>
      </c>
      <c r="EF304">
        <v>0</v>
      </c>
      <c r="EG304">
        <v>2.28258518518519</v>
      </c>
      <c r="EH304">
        <v>0</v>
      </c>
      <c r="EI304">
        <v>4080.94518518519</v>
      </c>
      <c r="EJ304">
        <v>17300.2888888889</v>
      </c>
      <c r="EK304">
        <v>39.0114814814815</v>
      </c>
      <c r="EL304">
        <v>39.5321481481481</v>
      </c>
      <c r="EM304">
        <v>38.7591851851852</v>
      </c>
      <c r="EN304">
        <v>38.1318888888889</v>
      </c>
      <c r="EO304">
        <v>38.3795925925926</v>
      </c>
      <c r="EP304">
        <v>1960.02296296296</v>
      </c>
      <c r="EQ304">
        <v>39.99</v>
      </c>
      <c r="ER304">
        <v>0</v>
      </c>
      <c r="ES304">
        <v>1678817238.2</v>
      </c>
      <c r="ET304">
        <v>0</v>
      </c>
      <c r="EU304">
        <v>2.28206153846154</v>
      </c>
      <c r="EV304">
        <v>-0.495945303826991</v>
      </c>
      <c r="EW304">
        <v>96.0991453625919</v>
      </c>
      <c r="EX304">
        <v>4080.74</v>
      </c>
      <c r="EY304">
        <v>15</v>
      </c>
      <c r="EZ304">
        <v>0</v>
      </c>
      <c r="FA304" t="s">
        <v>409</v>
      </c>
      <c r="FB304">
        <v>1510781724.6</v>
      </c>
      <c r="FC304">
        <v>1510781718.6</v>
      </c>
      <c r="FD304">
        <v>0</v>
      </c>
      <c r="FE304">
        <v>0.193</v>
      </c>
      <c r="FF304">
        <v>0.167</v>
      </c>
      <c r="FG304">
        <v>6.707</v>
      </c>
      <c r="FH304">
        <v>0.869</v>
      </c>
      <c r="FI304">
        <v>420</v>
      </c>
      <c r="FJ304">
        <v>32</v>
      </c>
      <c r="FK304">
        <v>0.3</v>
      </c>
      <c r="FL304">
        <v>0.13</v>
      </c>
      <c r="FM304">
        <v>0.977326</v>
      </c>
      <c r="FN304">
        <v>0.0142870034843239</v>
      </c>
      <c r="FO304">
        <v>0.00164993401198425</v>
      </c>
      <c r="FP304">
        <v>1</v>
      </c>
      <c r="FQ304">
        <v>1</v>
      </c>
      <c r="FR304">
        <v>1</v>
      </c>
      <c r="FS304" t="s">
        <v>410</v>
      </c>
      <c r="FT304">
        <v>2.97285</v>
      </c>
      <c r="FU304">
        <v>2.75386</v>
      </c>
      <c r="FV304">
        <v>0.028188</v>
      </c>
      <c r="FW304">
        <v>0.0240451</v>
      </c>
      <c r="FX304">
        <v>0.107317</v>
      </c>
      <c r="FY304">
        <v>0.105603</v>
      </c>
      <c r="FZ304">
        <v>37822.1</v>
      </c>
      <c r="GA304">
        <v>41405.6</v>
      </c>
      <c r="GB304">
        <v>35271.5</v>
      </c>
      <c r="GC304">
        <v>38479.5</v>
      </c>
      <c r="GD304">
        <v>44596.9</v>
      </c>
      <c r="GE304">
        <v>49682.3</v>
      </c>
      <c r="GF304">
        <v>55086.2</v>
      </c>
      <c r="GG304">
        <v>61694.3</v>
      </c>
      <c r="GH304">
        <v>1.9845</v>
      </c>
      <c r="GI304">
        <v>1.82305</v>
      </c>
      <c r="GJ304">
        <v>0.091631</v>
      </c>
      <c r="GK304">
        <v>0</v>
      </c>
      <c r="GL304">
        <v>26.0088</v>
      </c>
      <c r="GM304">
        <v>999.9</v>
      </c>
      <c r="GN304">
        <v>52.863</v>
      </c>
      <c r="GO304">
        <v>32.851</v>
      </c>
      <c r="GP304">
        <v>29.1776</v>
      </c>
      <c r="GQ304">
        <v>54.7658</v>
      </c>
      <c r="GR304">
        <v>49.6554</v>
      </c>
      <c r="GS304">
        <v>1</v>
      </c>
      <c r="GT304">
        <v>-0.0164863</v>
      </c>
      <c r="GU304">
        <v>0.989583</v>
      </c>
      <c r="GV304">
        <v>20.1121</v>
      </c>
      <c r="GW304">
        <v>5.19767</v>
      </c>
      <c r="GX304">
        <v>12.004</v>
      </c>
      <c r="GY304">
        <v>4.97545</v>
      </c>
      <c r="GZ304">
        <v>3.29328</v>
      </c>
      <c r="HA304">
        <v>9999</v>
      </c>
      <c r="HB304">
        <v>9999</v>
      </c>
      <c r="HC304">
        <v>9999</v>
      </c>
      <c r="HD304">
        <v>999.9</v>
      </c>
      <c r="HE304">
        <v>1.86328</v>
      </c>
      <c r="HF304">
        <v>1.86815</v>
      </c>
      <c r="HG304">
        <v>1.86796</v>
      </c>
      <c r="HH304">
        <v>1.86905</v>
      </c>
      <c r="HI304">
        <v>1.86994</v>
      </c>
      <c r="HJ304">
        <v>1.86598</v>
      </c>
      <c r="HK304">
        <v>1.86705</v>
      </c>
      <c r="HL304">
        <v>1.8684</v>
      </c>
      <c r="HM304">
        <v>5</v>
      </c>
      <c r="HN304">
        <v>0</v>
      </c>
      <c r="HO304">
        <v>0</v>
      </c>
      <c r="HP304">
        <v>0</v>
      </c>
      <c r="HQ304" t="s">
        <v>411</v>
      </c>
      <c r="HR304" t="s">
        <v>412</v>
      </c>
      <c r="HS304" t="s">
        <v>413</v>
      </c>
      <c r="HT304" t="s">
        <v>413</v>
      </c>
      <c r="HU304" t="s">
        <v>413</v>
      </c>
      <c r="HV304" t="s">
        <v>413</v>
      </c>
      <c r="HW304">
        <v>0</v>
      </c>
      <c r="HX304">
        <v>100</v>
      </c>
      <c r="HY304">
        <v>100</v>
      </c>
      <c r="HZ304">
        <v>4.638</v>
      </c>
      <c r="IA304">
        <v>0.5394</v>
      </c>
      <c r="IB304">
        <v>4.00718980108695</v>
      </c>
      <c r="IC304">
        <v>0.0057595372652325</v>
      </c>
      <c r="ID304">
        <v>9.86007892650461e-07</v>
      </c>
      <c r="IE304">
        <v>-6.54605500343952e-10</v>
      </c>
      <c r="IF304">
        <v>-0.00447537401453317</v>
      </c>
      <c r="IG304">
        <v>-0.0225030831772305</v>
      </c>
      <c r="IH304">
        <v>0.00251729176796863</v>
      </c>
      <c r="II304">
        <v>-2.92013266862578e-05</v>
      </c>
      <c r="IJ304">
        <v>-3</v>
      </c>
      <c r="IK304">
        <v>1614</v>
      </c>
      <c r="IL304">
        <v>1</v>
      </c>
      <c r="IM304">
        <v>27</v>
      </c>
      <c r="IN304">
        <v>198.5</v>
      </c>
      <c r="IO304">
        <v>198.6</v>
      </c>
      <c r="IP304">
        <v>0.313721</v>
      </c>
      <c r="IQ304">
        <v>2.70142</v>
      </c>
      <c r="IR304">
        <v>1.54785</v>
      </c>
      <c r="IS304">
        <v>2.30103</v>
      </c>
      <c r="IT304">
        <v>1.34644</v>
      </c>
      <c r="IU304">
        <v>2.31323</v>
      </c>
      <c r="IV304">
        <v>37.6504</v>
      </c>
      <c r="IW304">
        <v>24.1926</v>
      </c>
      <c r="IX304">
        <v>18</v>
      </c>
      <c r="IY304">
        <v>502.278</v>
      </c>
      <c r="IZ304">
        <v>399.827</v>
      </c>
      <c r="JA304">
        <v>24.0277</v>
      </c>
      <c r="JB304">
        <v>26.9798</v>
      </c>
      <c r="JC304">
        <v>30.0004</v>
      </c>
      <c r="JD304">
        <v>26.8771</v>
      </c>
      <c r="JE304">
        <v>26.8184</v>
      </c>
      <c r="JF304">
        <v>6.1806</v>
      </c>
      <c r="JG304">
        <v>25.2573</v>
      </c>
      <c r="JH304">
        <v>100</v>
      </c>
      <c r="JI304">
        <v>24.0021</v>
      </c>
      <c r="JJ304">
        <v>63.7568</v>
      </c>
      <c r="JK304">
        <v>24.3446</v>
      </c>
      <c r="JL304">
        <v>102.222</v>
      </c>
      <c r="JM304">
        <v>102.707</v>
      </c>
    </row>
    <row r="305" spans="1:273">
      <c r="A305">
        <v>289</v>
      </c>
      <c r="B305">
        <v>1510793640</v>
      </c>
      <c r="C305">
        <v>4919.40000009537</v>
      </c>
      <c r="D305" t="s">
        <v>991</v>
      </c>
      <c r="E305" t="s">
        <v>992</v>
      </c>
      <c r="F305">
        <v>5</v>
      </c>
      <c r="G305" t="s">
        <v>898</v>
      </c>
      <c r="H305" t="s">
        <v>406</v>
      </c>
      <c r="I305">
        <v>1510793632.21429</v>
      </c>
      <c r="J305">
        <f>(K305)/1000</f>
        <v>0</v>
      </c>
      <c r="K305">
        <f>IF(CZ305, AN305, AH305)</f>
        <v>0</v>
      </c>
      <c r="L305">
        <f>IF(CZ305, AI305, AG305)</f>
        <v>0</v>
      </c>
      <c r="M305">
        <f>DB305 - IF(AU305&gt;1, L305*CV305*100.0/(AW305*DP305), 0)</f>
        <v>0</v>
      </c>
      <c r="N305">
        <f>((T305-J305/2)*M305-L305)/(T305+J305/2)</f>
        <v>0</v>
      </c>
      <c r="O305">
        <f>N305*(DI305+DJ305)/1000.0</f>
        <v>0</v>
      </c>
      <c r="P305">
        <f>(DB305 - IF(AU305&gt;1, L305*CV305*100.0/(AW305*DP305), 0))*(DI305+DJ305)/1000.0</f>
        <v>0</v>
      </c>
      <c r="Q305">
        <f>2.0/((1/S305-1/R305)+SIGN(S305)*SQRT((1/S305-1/R305)*(1/S305-1/R305) + 4*CW305/((CW305+1)*(CW305+1))*(2*1/S305*1/R305-1/R305*1/R305)))</f>
        <v>0</v>
      </c>
      <c r="R305">
        <f>IF(LEFT(CX305,1)&lt;&gt;"0",IF(LEFT(CX305,1)="1",3.0,CY305),$D$5+$E$5*(DP305*DI305/($K$5*1000))+$F$5*(DP305*DI305/($K$5*1000))*MAX(MIN(CV305,$J$5),$I$5)*MAX(MIN(CV305,$J$5),$I$5)+$G$5*MAX(MIN(CV305,$J$5),$I$5)*(DP305*DI305/($K$5*1000))+$H$5*(DP305*DI305/($K$5*1000))*(DP305*DI305/($K$5*1000)))</f>
        <v>0</v>
      </c>
      <c r="S305">
        <f>J305*(1000-(1000*0.61365*exp(17.502*W305/(240.97+W305))/(DI305+DJ305)+DD305)/2)/(1000*0.61365*exp(17.502*W305/(240.97+W305))/(DI305+DJ305)-DD305)</f>
        <v>0</v>
      </c>
      <c r="T305">
        <f>1/((CW305+1)/(Q305/1.6)+1/(R305/1.37)) + CW305/((CW305+1)/(Q305/1.6) + CW305/(R305/1.37))</f>
        <v>0</v>
      </c>
      <c r="U305">
        <f>(CR305*CU305)</f>
        <v>0</v>
      </c>
      <c r="V305">
        <f>(DK305+(U305+2*0.95*5.67E-8*(((DK305+$B$7)+273)^4-(DK305+273)^4)-44100*J305)/(1.84*29.3*R305+8*0.95*5.67E-8*(DK305+273)^3))</f>
        <v>0</v>
      </c>
      <c r="W305">
        <f>($C$7*DL305+$D$7*DM305+$E$7*V305)</f>
        <v>0</v>
      </c>
      <c r="X305">
        <f>0.61365*exp(17.502*W305/(240.97+W305))</f>
        <v>0</v>
      </c>
      <c r="Y305">
        <f>(Z305/AA305*100)</f>
        <v>0</v>
      </c>
      <c r="Z305">
        <f>DD305*(DI305+DJ305)/1000</f>
        <v>0</v>
      </c>
      <c r="AA305">
        <f>0.61365*exp(17.502*DK305/(240.97+DK305))</f>
        <v>0</v>
      </c>
      <c r="AB305">
        <f>(X305-DD305*(DI305+DJ305)/1000)</f>
        <v>0</v>
      </c>
      <c r="AC305">
        <f>(-J305*44100)</f>
        <v>0</v>
      </c>
      <c r="AD305">
        <f>2*29.3*R305*0.92*(DK305-W305)</f>
        <v>0</v>
      </c>
      <c r="AE305">
        <f>2*0.95*5.67E-8*(((DK305+$B$7)+273)^4-(W305+273)^4)</f>
        <v>0</v>
      </c>
      <c r="AF305">
        <f>U305+AE305+AC305+AD305</f>
        <v>0</v>
      </c>
      <c r="AG305">
        <f>DH305*AU305*(DC305-DB305*(1000-AU305*DE305)/(1000-AU305*DD305))/(100*CV305)</f>
        <v>0</v>
      </c>
      <c r="AH305">
        <f>1000*DH305*AU305*(DD305-DE305)/(100*CV305*(1000-AU305*DD305))</f>
        <v>0</v>
      </c>
      <c r="AI305">
        <f>(AJ305 - AK305 - DI305*1E3/(8.314*(DK305+273.15)) * AM305/DH305 * AL305) * DH305/(100*CV305) * (1000 - DE305)/1000</f>
        <v>0</v>
      </c>
      <c r="AJ305">
        <v>85.0512765090232</v>
      </c>
      <c r="AK305">
        <v>99.9502624242424</v>
      </c>
      <c r="AL305">
        <v>-3.41665278927416</v>
      </c>
      <c r="AM305">
        <v>64.2689805173575</v>
      </c>
      <c r="AN305">
        <f>(AP305 - AO305 + DI305*1E3/(8.314*(DK305+273.15)) * AR305/DH305 * AQ305) * DH305/(100*CV305) * 1000/(1000 - AP305)</f>
        <v>0</v>
      </c>
      <c r="AO305">
        <v>24.3409799244732</v>
      </c>
      <c r="AP305">
        <v>25.3213078787879</v>
      </c>
      <c r="AQ305">
        <v>1.96560505450665e-06</v>
      </c>
      <c r="AR305">
        <v>116.423155096258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MAX(0,($B$13+$C$13*DP305)/(1+$D$13*DP305)*DI305/(DK305+273)*$E$13)</f>
        <v>0</v>
      </c>
      <c r="AX305" t="s">
        <v>407</v>
      </c>
      <c r="AY305" t="s">
        <v>407</v>
      </c>
      <c r="AZ305">
        <v>0</v>
      </c>
      <c r="BA305">
        <v>0</v>
      </c>
      <c r="BB305">
        <f>1-AZ305/BA305</f>
        <v>0</v>
      </c>
      <c r="BC305">
        <v>0</v>
      </c>
      <c r="BD305" t="s">
        <v>407</v>
      </c>
      <c r="BE305" t="s">
        <v>407</v>
      </c>
      <c r="BF305">
        <v>0</v>
      </c>
      <c r="BG305">
        <v>0</v>
      </c>
      <c r="BH305">
        <f>1-BF305/BG305</f>
        <v>0</v>
      </c>
      <c r="BI305">
        <v>0.5</v>
      </c>
      <c r="BJ305">
        <f>CS305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407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f>$B$11*DQ305+$C$11*DR305+$F$11*EC305*(1-EF305)</f>
        <v>0</v>
      </c>
      <c r="CS305">
        <f>CR305*CT305</f>
        <v>0</v>
      </c>
      <c r="CT305">
        <f>($B$11*$D$9+$C$11*$D$9+$F$11*((EP305+EH305)/MAX(EP305+EH305+EQ305, 0.1)*$I$9+EQ305/MAX(EP305+EH305+EQ305, 0.1)*$J$9))/($B$11+$C$11+$F$11)</f>
        <v>0</v>
      </c>
      <c r="CU305">
        <f>($B$11*$K$9+$C$11*$K$9+$F$11*((EP305+EH305)/MAX(EP305+EH305+EQ305, 0.1)*$P$9+EQ305/MAX(EP305+EH305+EQ305, 0.1)*$Q$9))/($B$11+$C$11+$F$11)</f>
        <v>0</v>
      </c>
      <c r="CV305">
        <v>2.7</v>
      </c>
      <c r="CW305">
        <v>0.5</v>
      </c>
      <c r="CX305" t="s">
        <v>408</v>
      </c>
      <c r="CY305">
        <v>2</v>
      </c>
      <c r="CZ305" t="b">
        <v>1</v>
      </c>
      <c r="DA305">
        <v>1510793632.21429</v>
      </c>
      <c r="DB305">
        <v>121.571842857143</v>
      </c>
      <c r="DC305">
        <v>100.166178571429</v>
      </c>
      <c r="DD305">
        <v>25.3201928571429</v>
      </c>
      <c r="DE305">
        <v>24.3414285714286</v>
      </c>
      <c r="DF305">
        <v>116.878853571429</v>
      </c>
      <c r="DG305">
        <v>24.7808464285714</v>
      </c>
      <c r="DH305">
        <v>500.100642857143</v>
      </c>
      <c r="DI305">
        <v>90.766075</v>
      </c>
      <c r="DJ305">
        <v>0.1000573</v>
      </c>
      <c r="DK305">
        <v>26.8479964285714</v>
      </c>
      <c r="DL305">
        <v>27.5193357142857</v>
      </c>
      <c r="DM305">
        <v>999.9</v>
      </c>
      <c r="DN305">
        <v>0</v>
      </c>
      <c r="DO305">
        <v>0</v>
      </c>
      <c r="DP305">
        <v>9987.56035714286</v>
      </c>
      <c r="DQ305">
        <v>0</v>
      </c>
      <c r="DR305">
        <v>8.66075</v>
      </c>
      <c r="DS305">
        <v>21.4056428571429</v>
      </c>
      <c r="DT305">
        <v>124.730025</v>
      </c>
      <c r="DU305">
        <v>102.665210714286</v>
      </c>
      <c r="DV305">
        <v>0.97876425</v>
      </c>
      <c r="DW305">
        <v>100.166178571429</v>
      </c>
      <c r="DX305">
        <v>24.3414285714286</v>
      </c>
      <c r="DY305">
        <v>2.29821535714286</v>
      </c>
      <c r="DZ305">
        <v>2.20937571428571</v>
      </c>
      <c r="EA305">
        <v>19.6639</v>
      </c>
      <c r="EB305">
        <v>19.0304642857143</v>
      </c>
      <c r="EC305">
        <v>2000.01714285714</v>
      </c>
      <c r="ED305">
        <v>0.980006</v>
      </c>
      <c r="EE305">
        <v>0.0199944</v>
      </c>
      <c r="EF305">
        <v>0</v>
      </c>
      <c r="EG305">
        <v>2.27311785714286</v>
      </c>
      <c r="EH305">
        <v>0</v>
      </c>
      <c r="EI305">
        <v>4088.67285714286</v>
      </c>
      <c r="EJ305">
        <v>17300.3285714286</v>
      </c>
      <c r="EK305">
        <v>39</v>
      </c>
      <c r="EL305">
        <v>39.5243571428571</v>
      </c>
      <c r="EM305">
        <v>38.75</v>
      </c>
      <c r="EN305">
        <v>38.1272142857143</v>
      </c>
      <c r="EO305">
        <v>38.3794285714286</v>
      </c>
      <c r="EP305">
        <v>1960.02714285714</v>
      </c>
      <c r="EQ305">
        <v>39.99</v>
      </c>
      <c r="ER305">
        <v>0</v>
      </c>
      <c r="ES305">
        <v>1678817243.6</v>
      </c>
      <c r="ET305">
        <v>0</v>
      </c>
      <c r="EU305">
        <v>2.272608</v>
      </c>
      <c r="EV305">
        <v>-0.412423077802244</v>
      </c>
      <c r="EW305">
        <v>99.5430770747008</v>
      </c>
      <c r="EX305">
        <v>4090.022</v>
      </c>
      <c r="EY305">
        <v>15</v>
      </c>
      <c r="EZ305">
        <v>0</v>
      </c>
      <c r="FA305" t="s">
        <v>409</v>
      </c>
      <c r="FB305">
        <v>1510781724.6</v>
      </c>
      <c r="FC305">
        <v>1510781718.6</v>
      </c>
      <c r="FD305">
        <v>0</v>
      </c>
      <c r="FE305">
        <v>0.193</v>
      </c>
      <c r="FF305">
        <v>0.167</v>
      </c>
      <c r="FG305">
        <v>6.707</v>
      </c>
      <c r="FH305">
        <v>0.869</v>
      </c>
      <c r="FI305">
        <v>420</v>
      </c>
      <c r="FJ305">
        <v>32</v>
      </c>
      <c r="FK305">
        <v>0.3</v>
      </c>
      <c r="FL305">
        <v>0.13</v>
      </c>
      <c r="FM305">
        <v>0.977999170731707</v>
      </c>
      <c r="FN305">
        <v>0.00849704529616615</v>
      </c>
      <c r="FO305">
        <v>0.00129214925707443</v>
      </c>
      <c r="FP305">
        <v>1</v>
      </c>
      <c r="FQ305">
        <v>1</v>
      </c>
      <c r="FR305">
        <v>1</v>
      </c>
      <c r="FS305" t="s">
        <v>410</v>
      </c>
      <c r="FT305">
        <v>2.97289</v>
      </c>
      <c r="FU305">
        <v>2.75346</v>
      </c>
      <c r="FV305">
        <v>0.0240349</v>
      </c>
      <c r="FW305">
        <v>0.0196655</v>
      </c>
      <c r="FX305">
        <v>0.107319</v>
      </c>
      <c r="FY305">
        <v>0.105596</v>
      </c>
      <c r="FZ305">
        <v>37983.3</v>
      </c>
      <c r="GA305">
        <v>41590.4</v>
      </c>
      <c r="GB305">
        <v>35271.1</v>
      </c>
      <c r="GC305">
        <v>38478.8</v>
      </c>
      <c r="GD305">
        <v>44596.7</v>
      </c>
      <c r="GE305">
        <v>49681.3</v>
      </c>
      <c r="GF305">
        <v>55086.2</v>
      </c>
      <c r="GG305">
        <v>61692.9</v>
      </c>
      <c r="GH305">
        <v>1.98428</v>
      </c>
      <c r="GI305">
        <v>1.8233</v>
      </c>
      <c r="GJ305">
        <v>0.0924431</v>
      </c>
      <c r="GK305">
        <v>0</v>
      </c>
      <c r="GL305">
        <v>26.0116</v>
      </c>
      <c r="GM305">
        <v>999.9</v>
      </c>
      <c r="GN305">
        <v>52.863</v>
      </c>
      <c r="GO305">
        <v>32.831</v>
      </c>
      <c r="GP305">
        <v>29.1444</v>
      </c>
      <c r="GQ305">
        <v>55.0458</v>
      </c>
      <c r="GR305">
        <v>49.5353</v>
      </c>
      <c r="GS305">
        <v>1</v>
      </c>
      <c r="GT305">
        <v>-0.0161331</v>
      </c>
      <c r="GU305">
        <v>1.00593</v>
      </c>
      <c r="GV305">
        <v>20.1124</v>
      </c>
      <c r="GW305">
        <v>5.19812</v>
      </c>
      <c r="GX305">
        <v>12.004</v>
      </c>
      <c r="GY305">
        <v>4.97555</v>
      </c>
      <c r="GZ305">
        <v>3.29328</v>
      </c>
      <c r="HA305">
        <v>9999</v>
      </c>
      <c r="HB305">
        <v>9999</v>
      </c>
      <c r="HC305">
        <v>9999</v>
      </c>
      <c r="HD305">
        <v>999.9</v>
      </c>
      <c r="HE305">
        <v>1.86328</v>
      </c>
      <c r="HF305">
        <v>1.86818</v>
      </c>
      <c r="HG305">
        <v>1.86796</v>
      </c>
      <c r="HH305">
        <v>1.86906</v>
      </c>
      <c r="HI305">
        <v>1.86994</v>
      </c>
      <c r="HJ305">
        <v>1.866</v>
      </c>
      <c r="HK305">
        <v>1.86705</v>
      </c>
      <c r="HL305">
        <v>1.8684</v>
      </c>
      <c r="HM305">
        <v>5</v>
      </c>
      <c r="HN305">
        <v>0</v>
      </c>
      <c r="HO305">
        <v>0</v>
      </c>
      <c r="HP305">
        <v>0</v>
      </c>
      <c r="HQ305" t="s">
        <v>411</v>
      </c>
      <c r="HR305" t="s">
        <v>412</v>
      </c>
      <c r="HS305" t="s">
        <v>413</v>
      </c>
      <c r="HT305" t="s">
        <v>413</v>
      </c>
      <c r="HU305" t="s">
        <v>413</v>
      </c>
      <c r="HV305" t="s">
        <v>413</v>
      </c>
      <c r="HW305">
        <v>0</v>
      </c>
      <c r="HX305">
        <v>100</v>
      </c>
      <c r="HY305">
        <v>100</v>
      </c>
      <c r="HZ305">
        <v>4.54</v>
      </c>
      <c r="IA305">
        <v>0.5394</v>
      </c>
      <c r="IB305">
        <v>4.00718980108695</v>
      </c>
      <c r="IC305">
        <v>0.0057595372652325</v>
      </c>
      <c r="ID305">
        <v>9.86007892650461e-07</v>
      </c>
      <c r="IE305">
        <v>-6.54605500343952e-10</v>
      </c>
      <c r="IF305">
        <v>-0.00447537401453317</v>
      </c>
      <c r="IG305">
        <v>-0.0225030831772305</v>
      </c>
      <c r="IH305">
        <v>0.00251729176796863</v>
      </c>
      <c r="II305">
        <v>-2.92013266862578e-05</v>
      </c>
      <c r="IJ305">
        <v>-3</v>
      </c>
      <c r="IK305">
        <v>1614</v>
      </c>
      <c r="IL305">
        <v>1</v>
      </c>
      <c r="IM305">
        <v>27</v>
      </c>
      <c r="IN305">
        <v>198.6</v>
      </c>
      <c r="IO305">
        <v>198.7</v>
      </c>
      <c r="IP305">
        <v>0.273438</v>
      </c>
      <c r="IQ305">
        <v>2.70142</v>
      </c>
      <c r="IR305">
        <v>1.54785</v>
      </c>
      <c r="IS305">
        <v>2.30103</v>
      </c>
      <c r="IT305">
        <v>1.34644</v>
      </c>
      <c r="IU305">
        <v>2.37427</v>
      </c>
      <c r="IV305">
        <v>37.6504</v>
      </c>
      <c r="IW305">
        <v>24.1926</v>
      </c>
      <c r="IX305">
        <v>18</v>
      </c>
      <c r="IY305">
        <v>502.173</v>
      </c>
      <c r="IZ305">
        <v>400.006</v>
      </c>
      <c r="JA305">
        <v>24</v>
      </c>
      <c r="JB305">
        <v>26.9849</v>
      </c>
      <c r="JC305">
        <v>30.0003</v>
      </c>
      <c r="JD305">
        <v>26.882</v>
      </c>
      <c r="JE305">
        <v>26.8242</v>
      </c>
      <c r="JF305">
        <v>5.47283</v>
      </c>
      <c r="JG305">
        <v>25.2573</v>
      </c>
      <c r="JH305">
        <v>100</v>
      </c>
      <c r="JI305">
        <v>23.9909</v>
      </c>
      <c r="JJ305">
        <v>50.3368</v>
      </c>
      <c r="JK305">
        <v>24.3446</v>
      </c>
      <c r="JL305">
        <v>102.222</v>
      </c>
      <c r="JM305">
        <v>102.705</v>
      </c>
    </row>
    <row r="306" spans="1:273">
      <c r="A306">
        <v>290</v>
      </c>
      <c r="B306">
        <v>1510793645</v>
      </c>
      <c r="C306">
        <v>4924.40000009537</v>
      </c>
      <c r="D306" t="s">
        <v>993</v>
      </c>
      <c r="E306" t="s">
        <v>994</v>
      </c>
      <c r="F306">
        <v>5</v>
      </c>
      <c r="G306" t="s">
        <v>898</v>
      </c>
      <c r="H306" t="s">
        <v>406</v>
      </c>
      <c r="I306">
        <v>1510793637.5</v>
      </c>
      <c r="J306">
        <f>(K306)/1000</f>
        <v>0</v>
      </c>
      <c r="K306">
        <f>IF(CZ306, AN306, AH306)</f>
        <v>0</v>
      </c>
      <c r="L306">
        <f>IF(CZ306, AI306, AG306)</f>
        <v>0</v>
      </c>
      <c r="M306">
        <f>DB306 - IF(AU306&gt;1, L306*CV306*100.0/(AW306*DP306), 0)</f>
        <v>0</v>
      </c>
      <c r="N306">
        <f>((T306-J306/2)*M306-L306)/(T306+J306/2)</f>
        <v>0</v>
      </c>
      <c r="O306">
        <f>N306*(DI306+DJ306)/1000.0</f>
        <v>0</v>
      </c>
      <c r="P306">
        <f>(DB306 - IF(AU306&gt;1, L306*CV306*100.0/(AW306*DP306), 0))*(DI306+DJ306)/1000.0</f>
        <v>0</v>
      </c>
      <c r="Q306">
        <f>2.0/((1/S306-1/R306)+SIGN(S306)*SQRT((1/S306-1/R306)*(1/S306-1/R306) + 4*CW306/((CW306+1)*(CW306+1))*(2*1/S306*1/R306-1/R306*1/R306)))</f>
        <v>0</v>
      </c>
      <c r="R306">
        <f>IF(LEFT(CX306,1)&lt;&gt;"0",IF(LEFT(CX306,1)="1",3.0,CY306),$D$5+$E$5*(DP306*DI306/($K$5*1000))+$F$5*(DP306*DI306/($K$5*1000))*MAX(MIN(CV306,$J$5),$I$5)*MAX(MIN(CV306,$J$5),$I$5)+$G$5*MAX(MIN(CV306,$J$5),$I$5)*(DP306*DI306/($K$5*1000))+$H$5*(DP306*DI306/($K$5*1000))*(DP306*DI306/($K$5*1000)))</f>
        <v>0</v>
      </c>
      <c r="S306">
        <f>J306*(1000-(1000*0.61365*exp(17.502*W306/(240.97+W306))/(DI306+DJ306)+DD306)/2)/(1000*0.61365*exp(17.502*W306/(240.97+W306))/(DI306+DJ306)-DD306)</f>
        <v>0</v>
      </c>
      <c r="T306">
        <f>1/((CW306+1)/(Q306/1.6)+1/(R306/1.37)) + CW306/((CW306+1)/(Q306/1.6) + CW306/(R306/1.37))</f>
        <v>0</v>
      </c>
      <c r="U306">
        <f>(CR306*CU306)</f>
        <v>0</v>
      </c>
      <c r="V306">
        <f>(DK306+(U306+2*0.95*5.67E-8*(((DK306+$B$7)+273)^4-(DK306+273)^4)-44100*J306)/(1.84*29.3*R306+8*0.95*5.67E-8*(DK306+273)^3))</f>
        <v>0</v>
      </c>
      <c r="W306">
        <f>($C$7*DL306+$D$7*DM306+$E$7*V306)</f>
        <v>0</v>
      </c>
      <c r="X306">
        <f>0.61365*exp(17.502*W306/(240.97+W306))</f>
        <v>0</v>
      </c>
      <c r="Y306">
        <f>(Z306/AA306*100)</f>
        <v>0</v>
      </c>
      <c r="Z306">
        <f>DD306*(DI306+DJ306)/1000</f>
        <v>0</v>
      </c>
      <c r="AA306">
        <f>0.61365*exp(17.502*DK306/(240.97+DK306))</f>
        <v>0</v>
      </c>
      <c r="AB306">
        <f>(X306-DD306*(DI306+DJ306)/1000)</f>
        <v>0</v>
      </c>
      <c r="AC306">
        <f>(-J306*44100)</f>
        <v>0</v>
      </c>
      <c r="AD306">
        <f>2*29.3*R306*0.92*(DK306-W306)</f>
        <v>0</v>
      </c>
      <c r="AE306">
        <f>2*0.95*5.67E-8*(((DK306+$B$7)+273)^4-(W306+273)^4)</f>
        <v>0</v>
      </c>
      <c r="AF306">
        <f>U306+AE306+AC306+AD306</f>
        <v>0</v>
      </c>
      <c r="AG306">
        <f>DH306*AU306*(DC306-DB306*(1000-AU306*DE306)/(1000-AU306*DD306))/(100*CV306)</f>
        <v>0</v>
      </c>
      <c r="AH306">
        <f>1000*DH306*AU306*(DD306-DE306)/(100*CV306*(1000-AU306*DD306))</f>
        <v>0</v>
      </c>
      <c r="AI306">
        <f>(AJ306 - AK306 - DI306*1E3/(8.314*(DK306+273.15)) * AM306/DH306 * AL306) * DH306/(100*CV306) * (1000 - DE306)/1000</f>
        <v>0</v>
      </c>
      <c r="AJ306">
        <v>67.7973682980162</v>
      </c>
      <c r="AK306">
        <v>82.9451181818182</v>
      </c>
      <c r="AL306">
        <v>-3.39231067160635</v>
      </c>
      <c r="AM306">
        <v>64.2689805173575</v>
      </c>
      <c r="AN306">
        <f>(AP306 - AO306 + DI306*1E3/(8.314*(DK306+273.15)) * AR306/DH306 * AQ306) * DH306/(100*CV306) * 1000/(1000 - AP306)</f>
        <v>0</v>
      </c>
      <c r="AO306">
        <v>24.3388673785597</v>
      </c>
      <c r="AP306">
        <v>25.3221478787879</v>
      </c>
      <c r="AQ306">
        <v>9.60897250565532e-06</v>
      </c>
      <c r="AR306">
        <v>116.423155096258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MAX(0,($B$13+$C$13*DP306)/(1+$D$13*DP306)*DI306/(DK306+273)*$E$13)</f>
        <v>0</v>
      </c>
      <c r="AX306" t="s">
        <v>407</v>
      </c>
      <c r="AY306" t="s">
        <v>407</v>
      </c>
      <c r="AZ306">
        <v>0</v>
      </c>
      <c r="BA306">
        <v>0</v>
      </c>
      <c r="BB306">
        <f>1-AZ306/BA306</f>
        <v>0</v>
      </c>
      <c r="BC306">
        <v>0</v>
      </c>
      <c r="BD306" t="s">
        <v>407</v>
      </c>
      <c r="BE306" t="s">
        <v>407</v>
      </c>
      <c r="BF306">
        <v>0</v>
      </c>
      <c r="BG306">
        <v>0</v>
      </c>
      <c r="BH306">
        <f>1-BF306/BG306</f>
        <v>0</v>
      </c>
      <c r="BI306">
        <v>0.5</v>
      </c>
      <c r="BJ306">
        <f>CS306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407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f>$B$11*DQ306+$C$11*DR306+$F$11*EC306*(1-EF306)</f>
        <v>0</v>
      </c>
      <c r="CS306">
        <f>CR306*CT306</f>
        <v>0</v>
      </c>
      <c r="CT306">
        <f>($B$11*$D$9+$C$11*$D$9+$F$11*((EP306+EH306)/MAX(EP306+EH306+EQ306, 0.1)*$I$9+EQ306/MAX(EP306+EH306+EQ306, 0.1)*$J$9))/($B$11+$C$11+$F$11)</f>
        <v>0</v>
      </c>
      <c r="CU306">
        <f>($B$11*$K$9+$C$11*$K$9+$F$11*((EP306+EH306)/MAX(EP306+EH306+EQ306, 0.1)*$P$9+EQ306/MAX(EP306+EH306+EQ306, 0.1)*$Q$9))/($B$11+$C$11+$F$11)</f>
        <v>0</v>
      </c>
      <c r="CV306">
        <v>2.7</v>
      </c>
      <c r="CW306">
        <v>0.5</v>
      </c>
      <c r="CX306" t="s">
        <v>408</v>
      </c>
      <c r="CY306">
        <v>2</v>
      </c>
      <c r="CZ306" t="b">
        <v>1</v>
      </c>
      <c r="DA306">
        <v>1510793637.5</v>
      </c>
      <c r="DB306">
        <v>104.062240740741</v>
      </c>
      <c r="DC306">
        <v>82.3327259259259</v>
      </c>
      <c r="DD306">
        <v>25.3203111111111</v>
      </c>
      <c r="DE306">
        <v>24.3406814814815</v>
      </c>
      <c r="DF306">
        <v>99.4727814814815</v>
      </c>
      <c r="DG306">
        <v>24.7809555555556</v>
      </c>
      <c r="DH306">
        <v>500.090111111111</v>
      </c>
      <c r="DI306">
        <v>90.7662222222222</v>
      </c>
      <c r="DJ306">
        <v>0.0999651444444444</v>
      </c>
      <c r="DK306">
        <v>26.8476851851852</v>
      </c>
      <c r="DL306">
        <v>27.5175518518519</v>
      </c>
      <c r="DM306">
        <v>999.9</v>
      </c>
      <c r="DN306">
        <v>0</v>
      </c>
      <c r="DO306">
        <v>0</v>
      </c>
      <c r="DP306">
        <v>9985.50407407407</v>
      </c>
      <c r="DQ306">
        <v>0</v>
      </c>
      <c r="DR306">
        <v>8.66075</v>
      </c>
      <c r="DS306">
        <v>21.7294592592593</v>
      </c>
      <c r="DT306">
        <v>106.765511111111</v>
      </c>
      <c r="DU306">
        <v>84.3868</v>
      </c>
      <c r="DV306">
        <v>0.979627925925926</v>
      </c>
      <c r="DW306">
        <v>82.3327259259259</v>
      </c>
      <c r="DX306">
        <v>24.3406814814815</v>
      </c>
      <c r="DY306">
        <v>2.29822925925926</v>
      </c>
      <c r="DZ306">
        <v>2.20931074074074</v>
      </c>
      <c r="EA306">
        <v>19.664</v>
      </c>
      <c r="EB306">
        <v>19.0299962962963</v>
      </c>
      <c r="EC306">
        <v>2000.01962962963</v>
      </c>
      <c r="ED306">
        <v>0.980006</v>
      </c>
      <c r="EE306">
        <v>0.0199944</v>
      </c>
      <c r="EF306">
        <v>0</v>
      </c>
      <c r="EG306">
        <v>2.2379037037037</v>
      </c>
      <c r="EH306">
        <v>0</v>
      </c>
      <c r="EI306">
        <v>4097.46222222222</v>
      </c>
      <c r="EJ306">
        <v>17300.3518518519</v>
      </c>
      <c r="EK306">
        <v>39</v>
      </c>
      <c r="EL306">
        <v>39.5091851851852</v>
      </c>
      <c r="EM306">
        <v>38.75</v>
      </c>
      <c r="EN306">
        <v>38.125</v>
      </c>
      <c r="EO306">
        <v>38.375</v>
      </c>
      <c r="EP306">
        <v>1960.02962962963</v>
      </c>
      <c r="EQ306">
        <v>39.99</v>
      </c>
      <c r="ER306">
        <v>0</v>
      </c>
      <c r="ES306">
        <v>1678817248.4</v>
      </c>
      <c r="ET306">
        <v>0</v>
      </c>
      <c r="EU306">
        <v>2.208124</v>
      </c>
      <c r="EV306">
        <v>-0.581261545378534</v>
      </c>
      <c r="EW306">
        <v>100.969999833146</v>
      </c>
      <c r="EX306">
        <v>4098.0404</v>
      </c>
      <c r="EY306">
        <v>15</v>
      </c>
      <c r="EZ306">
        <v>0</v>
      </c>
      <c r="FA306" t="s">
        <v>409</v>
      </c>
      <c r="FB306">
        <v>1510781724.6</v>
      </c>
      <c r="FC306">
        <v>1510781718.6</v>
      </c>
      <c r="FD306">
        <v>0</v>
      </c>
      <c r="FE306">
        <v>0.193</v>
      </c>
      <c r="FF306">
        <v>0.167</v>
      </c>
      <c r="FG306">
        <v>6.707</v>
      </c>
      <c r="FH306">
        <v>0.869</v>
      </c>
      <c r="FI306">
        <v>420</v>
      </c>
      <c r="FJ306">
        <v>32</v>
      </c>
      <c r="FK306">
        <v>0.3</v>
      </c>
      <c r="FL306">
        <v>0.13</v>
      </c>
      <c r="FM306">
        <v>0.979305707317073</v>
      </c>
      <c r="FN306">
        <v>0.00954229965157082</v>
      </c>
      <c r="FO306">
        <v>0.00137978332063324</v>
      </c>
      <c r="FP306">
        <v>1</v>
      </c>
      <c r="FQ306">
        <v>1</v>
      </c>
      <c r="FR306">
        <v>1</v>
      </c>
      <c r="FS306" t="s">
        <v>410</v>
      </c>
      <c r="FT306">
        <v>2.97296</v>
      </c>
      <c r="FU306">
        <v>2.75377</v>
      </c>
      <c r="FV306">
        <v>0.0198311</v>
      </c>
      <c r="FW306">
        <v>0.0153897</v>
      </c>
      <c r="FX306">
        <v>0.107322</v>
      </c>
      <c r="FY306">
        <v>0.105591</v>
      </c>
      <c r="FZ306">
        <v>38146.5</v>
      </c>
      <c r="GA306">
        <v>41771</v>
      </c>
      <c r="GB306">
        <v>35270.9</v>
      </c>
      <c r="GC306">
        <v>38478.1</v>
      </c>
      <c r="GD306">
        <v>44596.3</v>
      </c>
      <c r="GE306">
        <v>49681</v>
      </c>
      <c r="GF306">
        <v>55085.9</v>
      </c>
      <c r="GG306">
        <v>61692.2</v>
      </c>
      <c r="GH306">
        <v>1.98425</v>
      </c>
      <c r="GI306">
        <v>1.8228</v>
      </c>
      <c r="GJ306">
        <v>0.0915006</v>
      </c>
      <c r="GK306">
        <v>0</v>
      </c>
      <c r="GL306">
        <v>26.0138</v>
      </c>
      <c r="GM306">
        <v>999.9</v>
      </c>
      <c r="GN306">
        <v>52.863</v>
      </c>
      <c r="GO306">
        <v>32.831</v>
      </c>
      <c r="GP306">
        <v>29.1438</v>
      </c>
      <c r="GQ306">
        <v>54.9358</v>
      </c>
      <c r="GR306">
        <v>49.4952</v>
      </c>
      <c r="GS306">
        <v>1</v>
      </c>
      <c r="GT306">
        <v>-0.0155615</v>
      </c>
      <c r="GU306">
        <v>1.00617</v>
      </c>
      <c r="GV306">
        <v>20.112</v>
      </c>
      <c r="GW306">
        <v>5.19752</v>
      </c>
      <c r="GX306">
        <v>12.004</v>
      </c>
      <c r="GY306">
        <v>4.9754</v>
      </c>
      <c r="GZ306">
        <v>3.29318</v>
      </c>
      <c r="HA306">
        <v>9999</v>
      </c>
      <c r="HB306">
        <v>9999</v>
      </c>
      <c r="HC306">
        <v>9999</v>
      </c>
      <c r="HD306">
        <v>999.9</v>
      </c>
      <c r="HE306">
        <v>1.86327</v>
      </c>
      <c r="HF306">
        <v>1.86818</v>
      </c>
      <c r="HG306">
        <v>1.86796</v>
      </c>
      <c r="HH306">
        <v>1.86906</v>
      </c>
      <c r="HI306">
        <v>1.86995</v>
      </c>
      <c r="HJ306">
        <v>1.866</v>
      </c>
      <c r="HK306">
        <v>1.86706</v>
      </c>
      <c r="HL306">
        <v>1.8684</v>
      </c>
      <c r="HM306">
        <v>5</v>
      </c>
      <c r="HN306">
        <v>0</v>
      </c>
      <c r="HO306">
        <v>0</v>
      </c>
      <c r="HP306">
        <v>0</v>
      </c>
      <c r="HQ306" t="s">
        <v>411</v>
      </c>
      <c r="HR306" t="s">
        <v>412</v>
      </c>
      <c r="HS306" t="s">
        <v>413</v>
      </c>
      <c r="HT306" t="s">
        <v>413</v>
      </c>
      <c r="HU306" t="s">
        <v>413</v>
      </c>
      <c r="HV306" t="s">
        <v>413</v>
      </c>
      <c r="HW306">
        <v>0</v>
      </c>
      <c r="HX306">
        <v>100</v>
      </c>
      <c r="HY306">
        <v>100</v>
      </c>
      <c r="HZ306">
        <v>4.443</v>
      </c>
      <c r="IA306">
        <v>0.5394</v>
      </c>
      <c r="IB306">
        <v>4.00718980108695</v>
      </c>
      <c r="IC306">
        <v>0.0057595372652325</v>
      </c>
      <c r="ID306">
        <v>9.86007892650461e-07</v>
      </c>
      <c r="IE306">
        <v>-6.54605500343952e-10</v>
      </c>
      <c r="IF306">
        <v>-0.00447537401453317</v>
      </c>
      <c r="IG306">
        <v>-0.0225030831772305</v>
      </c>
      <c r="IH306">
        <v>0.00251729176796863</v>
      </c>
      <c r="II306">
        <v>-2.92013266862578e-05</v>
      </c>
      <c r="IJ306">
        <v>-3</v>
      </c>
      <c r="IK306">
        <v>1614</v>
      </c>
      <c r="IL306">
        <v>1</v>
      </c>
      <c r="IM306">
        <v>27</v>
      </c>
      <c r="IN306">
        <v>198.7</v>
      </c>
      <c r="IO306">
        <v>198.8</v>
      </c>
      <c r="IP306">
        <v>0.239258</v>
      </c>
      <c r="IQ306">
        <v>2.70386</v>
      </c>
      <c r="IR306">
        <v>1.54785</v>
      </c>
      <c r="IS306">
        <v>2.30103</v>
      </c>
      <c r="IT306">
        <v>1.34644</v>
      </c>
      <c r="IU306">
        <v>2.40967</v>
      </c>
      <c r="IV306">
        <v>37.6504</v>
      </c>
      <c r="IW306">
        <v>24.2013</v>
      </c>
      <c r="IX306">
        <v>18</v>
      </c>
      <c r="IY306">
        <v>502.207</v>
      </c>
      <c r="IZ306">
        <v>399.761</v>
      </c>
      <c r="JA306">
        <v>23.9839</v>
      </c>
      <c r="JB306">
        <v>26.9902</v>
      </c>
      <c r="JC306">
        <v>30.0006</v>
      </c>
      <c r="JD306">
        <v>26.8875</v>
      </c>
      <c r="JE306">
        <v>26.8286</v>
      </c>
      <c r="JF306">
        <v>4.71198</v>
      </c>
      <c r="JG306">
        <v>25.2573</v>
      </c>
      <c r="JH306">
        <v>100</v>
      </c>
      <c r="JI306">
        <v>23.9719</v>
      </c>
      <c r="JJ306">
        <v>30.1075</v>
      </c>
      <c r="JK306">
        <v>24.3446</v>
      </c>
      <c r="JL306">
        <v>102.221</v>
      </c>
      <c r="JM306">
        <v>102.704</v>
      </c>
    </row>
    <row r="307" spans="1:273">
      <c r="A307">
        <v>291</v>
      </c>
      <c r="B307">
        <v>1510793742</v>
      </c>
      <c r="C307">
        <v>5021.40000009537</v>
      </c>
      <c r="D307" t="s">
        <v>995</v>
      </c>
      <c r="E307" t="s">
        <v>996</v>
      </c>
      <c r="F307">
        <v>5</v>
      </c>
      <c r="G307" t="s">
        <v>898</v>
      </c>
      <c r="H307" t="s">
        <v>406</v>
      </c>
      <c r="I307">
        <v>1510793734</v>
      </c>
      <c r="J307">
        <f>(K307)/1000</f>
        <v>0</v>
      </c>
      <c r="K307">
        <f>IF(CZ307, AN307, AH307)</f>
        <v>0</v>
      </c>
      <c r="L307">
        <f>IF(CZ307, AI307, AG307)</f>
        <v>0</v>
      </c>
      <c r="M307">
        <f>DB307 - IF(AU307&gt;1, L307*CV307*100.0/(AW307*DP307), 0)</f>
        <v>0</v>
      </c>
      <c r="N307">
        <f>((T307-J307/2)*M307-L307)/(T307+J307/2)</f>
        <v>0</v>
      </c>
      <c r="O307">
        <f>N307*(DI307+DJ307)/1000.0</f>
        <v>0</v>
      </c>
      <c r="P307">
        <f>(DB307 - IF(AU307&gt;1, L307*CV307*100.0/(AW307*DP307), 0))*(DI307+DJ307)/1000.0</f>
        <v>0</v>
      </c>
      <c r="Q307">
        <f>2.0/((1/S307-1/R307)+SIGN(S307)*SQRT((1/S307-1/R307)*(1/S307-1/R307) + 4*CW307/((CW307+1)*(CW307+1))*(2*1/S307*1/R307-1/R307*1/R307)))</f>
        <v>0</v>
      </c>
      <c r="R307">
        <f>IF(LEFT(CX307,1)&lt;&gt;"0",IF(LEFT(CX307,1)="1",3.0,CY307),$D$5+$E$5*(DP307*DI307/($K$5*1000))+$F$5*(DP307*DI307/($K$5*1000))*MAX(MIN(CV307,$J$5),$I$5)*MAX(MIN(CV307,$J$5),$I$5)+$G$5*MAX(MIN(CV307,$J$5),$I$5)*(DP307*DI307/($K$5*1000))+$H$5*(DP307*DI307/($K$5*1000))*(DP307*DI307/($K$5*1000)))</f>
        <v>0</v>
      </c>
      <c r="S307">
        <f>J307*(1000-(1000*0.61365*exp(17.502*W307/(240.97+W307))/(DI307+DJ307)+DD307)/2)/(1000*0.61365*exp(17.502*W307/(240.97+W307))/(DI307+DJ307)-DD307)</f>
        <v>0</v>
      </c>
      <c r="T307">
        <f>1/((CW307+1)/(Q307/1.6)+1/(R307/1.37)) + CW307/((CW307+1)/(Q307/1.6) + CW307/(R307/1.37))</f>
        <v>0</v>
      </c>
      <c r="U307">
        <f>(CR307*CU307)</f>
        <v>0</v>
      </c>
      <c r="V307">
        <f>(DK307+(U307+2*0.95*5.67E-8*(((DK307+$B$7)+273)^4-(DK307+273)^4)-44100*J307)/(1.84*29.3*R307+8*0.95*5.67E-8*(DK307+273)^3))</f>
        <v>0</v>
      </c>
      <c r="W307">
        <f>($C$7*DL307+$D$7*DM307+$E$7*V307)</f>
        <v>0</v>
      </c>
      <c r="X307">
        <f>0.61365*exp(17.502*W307/(240.97+W307))</f>
        <v>0</v>
      </c>
      <c r="Y307">
        <f>(Z307/AA307*100)</f>
        <v>0</v>
      </c>
      <c r="Z307">
        <f>DD307*(DI307+DJ307)/1000</f>
        <v>0</v>
      </c>
      <c r="AA307">
        <f>0.61365*exp(17.502*DK307/(240.97+DK307))</f>
        <v>0</v>
      </c>
      <c r="AB307">
        <f>(X307-DD307*(DI307+DJ307)/1000)</f>
        <v>0</v>
      </c>
      <c r="AC307">
        <f>(-J307*44100)</f>
        <v>0</v>
      </c>
      <c r="AD307">
        <f>2*29.3*R307*0.92*(DK307-W307)</f>
        <v>0</v>
      </c>
      <c r="AE307">
        <f>2*0.95*5.67E-8*(((DK307+$B$7)+273)^4-(W307+273)^4)</f>
        <v>0</v>
      </c>
      <c r="AF307">
        <f>U307+AE307+AC307+AD307</f>
        <v>0</v>
      </c>
      <c r="AG307">
        <f>DH307*AU307*(DC307-DB307*(1000-AU307*DE307)/(1000-AU307*DD307))/(100*CV307)</f>
        <v>0</v>
      </c>
      <c r="AH307">
        <f>1000*DH307*AU307*(DD307-DE307)/(100*CV307*(1000-AU307*DD307))</f>
        <v>0</v>
      </c>
      <c r="AI307">
        <f>(AJ307 - AK307 - DI307*1E3/(8.314*(DK307+273.15)) * AM307/DH307 * AL307) * DH307/(100*CV307) * (1000 - DE307)/1000</f>
        <v>0</v>
      </c>
      <c r="AJ307">
        <v>857.590236305512</v>
      </c>
      <c r="AK307">
        <v>852.074387878788</v>
      </c>
      <c r="AL307">
        <v>-0.192455413697339</v>
      </c>
      <c r="AM307">
        <v>64.2689805173575</v>
      </c>
      <c r="AN307">
        <f>(AP307 - AO307 + DI307*1E3/(8.314*(DK307+273.15)) * AR307/DH307 * AQ307) * DH307/(100*CV307) * 1000/(1000 - AP307)</f>
        <v>0</v>
      </c>
      <c r="AO307">
        <v>24.0720942685462</v>
      </c>
      <c r="AP307">
        <v>25.2353527272727</v>
      </c>
      <c r="AQ307">
        <v>-0.00681905205494239</v>
      </c>
      <c r="AR307">
        <v>116.423155096258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MAX(0,($B$13+$C$13*DP307)/(1+$D$13*DP307)*DI307/(DK307+273)*$E$13)</f>
        <v>0</v>
      </c>
      <c r="AX307" t="s">
        <v>407</v>
      </c>
      <c r="AY307" t="s">
        <v>407</v>
      </c>
      <c r="AZ307">
        <v>0</v>
      </c>
      <c r="BA307">
        <v>0</v>
      </c>
      <c r="BB307">
        <f>1-AZ307/BA307</f>
        <v>0</v>
      </c>
      <c r="BC307">
        <v>0</v>
      </c>
      <c r="BD307" t="s">
        <v>407</v>
      </c>
      <c r="BE307" t="s">
        <v>407</v>
      </c>
      <c r="BF307">
        <v>0</v>
      </c>
      <c r="BG307">
        <v>0</v>
      </c>
      <c r="BH307">
        <f>1-BF307/BG307</f>
        <v>0</v>
      </c>
      <c r="BI307">
        <v>0.5</v>
      </c>
      <c r="BJ307">
        <f>CS307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407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f>$B$11*DQ307+$C$11*DR307+$F$11*EC307*(1-EF307)</f>
        <v>0</v>
      </c>
      <c r="CS307">
        <f>CR307*CT307</f>
        <v>0</v>
      </c>
      <c r="CT307">
        <f>($B$11*$D$9+$C$11*$D$9+$F$11*((EP307+EH307)/MAX(EP307+EH307+EQ307, 0.1)*$I$9+EQ307/MAX(EP307+EH307+EQ307, 0.1)*$J$9))/($B$11+$C$11+$F$11)</f>
        <v>0</v>
      </c>
      <c r="CU307">
        <f>($B$11*$K$9+$C$11*$K$9+$F$11*((EP307+EH307)/MAX(EP307+EH307+EQ307, 0.1)*$P$9+EQ307/MAX(EP307+EH307+EQ307, 0.1)*$Q$9))/($B$11+$C$11+$F$11)</f>
        <v>0</v>
      </c>
      <c r="CV307">
        <v>2.7</v>
      </c>
      <c r="CW307">
        <v>0.5</v>
      </c>
      <c r="CX307" t="s">
        <v>408</v>
      </c>
      <c r="CY307">
        <v>2</v>
      </c>
      <c r="CZ307" t="b">
        <v>1</v>
      </c>
      <c r="DA307">
        <v>1510793734</v>
      </c>
      <c r="DB307">
        <v>831.911677419355</v>
      </c>
      <c r="DC307">
        <v>836.959354838709</v>
      </c>
      <c r="DD307">
        <v>25.2775419354839</v>
      </c>
      <c r="DE307">
        <v>24.1307838709677</v>
      </c>
      <c r="DF307">
        <v>822.862161290323</v>
      </c>
      <c r="DG307">
        <v>24.7401612903226</v>
      </c>
      <c r="DH307">
        <v>500.088419354839</v>
      </c>
      <c r="DI307">
        <v>90.7701580645161</v>
      </c>
      <c r="DJ307">
        <v>0.10005044516129</v>
      </c>
      <c r="DK307">
        <v>26.8415709677419</v>
      </c>
      <c r="DL307">
        <v>27.4878096774194</v>
      </c>
      <c r="DM307">
        <v>999.9</v>
      </c>
      <c r="DN307">
        <v>0</v>
      </c>
      <c r="DO307">
        <v>0</v>
      </c>
      <c r="DP307">
        <v>9992.42483870968</v>
      </c>
      <c r="DQ307">
        <v>0</v>
      </c>
      <c r="DR307">
        <v>8.71592</v>
      </c>
      <c r="DS307">
        <v>-5.04771580645161</v>
      </c>
      <c r="DT307">
        <v>853.48564516129</v>
      </c>
      <c r="DU307">
        <v>857.655193548387</v>
      </c>
      <c r="DV307">
        <v>1.14675387096774</v>
      </c>
      <c r="DW307">
        <v>836.959354838709</v>
      </c>
      <c r="DX307">
        <v>24.1307838709677</v>
      </c>
      <c r="DY307">
        <v>2.29444677419355</v>
      </c>
      <c r="DZ307">
        <v>2.19035483870968</v>
      </c>
      <c r="EA307">
        <v>19.6374516129032</v>
      </c>
      <c r="EB307">
        <v>18.8919322580645</v>
      </c>
      <c r="EC307">
        <v>1999.98612903226</v>
      </c>
      <c r="ED307">
        <v>0.980004709677419</v>
      </c>
      <c r="EE307">
        <v>0.0199954322580645</v>
      </c>
      <c r="EF307">
        <v>0</v>
      </c>
      <c r="EG307">
        <v>2.14247096774194</v>
      </c>
      <c r="EH307">
        <v>0</v>
      </c>
      <c r="EI307">
        <v>4082</v>
      </c>
      <c r="EJ307">
        <v>17300.0612903226</v>
      </c>
      <c r="EK307">
        <v>38.937</v>
      </c>
      <c r="EL307">
        <v>39.4532580645161</v>
      </c>
      <c r="EM307">
        <v>38.687</v>
      </c>
      <c r="EN307">
        <v>38.125</v>
      </c>
      <c r="EO307">
        <v>38.312</v>
      </c>
      <c r="EP307">
        <v>1959.99580645161</v>
      </c>
      <c r="EQ307">
        <v>39.9903225806452</v>
      </c>
      <c r="ER307">
        <v>0</v>
      </c>
      <c r="ES307">
        <v>1678817345.6</v>
      </c>
      <c r="ET307">
        <v>0</v>
      </c>
      <c r="EU307">
        <v>2.124656</v>
      </c>
      <c r="EV307">
        <v>0.138638472142099</v>
      </c>
      <c r="EW307">
        <v>-232.732308073694</v>
      </c>
      <c r="EX307">
        <v>4076.8308</v>
      </c>
      <c r="EY307">
        <v>15</v>
      </c>
      <c r="EZ307">
        <v>0</v>
      </c>
      <c r="FA307" t="s">
        <v>409</v>
      </c>
      <c r="FB307">
        <v>1510781724.6</v>
      </c>
      <c r="FC307">
        <v>1510781718.6</v>
      </c>
      <c r="FD307">
        <v>0</v>
      </c>
      <c r="FE307">
        <v>0.193</v>
      </c>
      <c r="FF307">
        <v>0.167</v>
      </c>
      <c r="FG307">
        <v>6.707</v>
      </c>
      <c r="FH307">
        <v>0.869</v>
      </c>
      <c r="FI307">
        <v>420</v>
      </c>
      <c r="FJ307">
        <v>32</v>
      </c>
      <c r="FK307">
        <v>0.3</v>
      </c>
      <c r="FL307">
        <v>0.13</v>
      </c>
      <c r="FM307">
        <v>1.14250390243902</v>
      </c>
      <c r="FN307">
        <v>0.0479857839721252</v>
      </c>
      <c r="FO307">
        <v>0.0187109871046267</v>
      </c>
      <c r="FP307">
        <v>1</v>
      </c>
      <c r="FQ307">
        <v>1</v>
      </c>
      <c r="FR307">
        <v>1</v>
      </c>
      <c r="FS307" t="s">
        <v>410</v>
      </c>
      <c r="FT307">
        <v>2.97284</v>
      </c>
      <c r="FU307">
        <v>2.754</v>
      </c>
      <c r="FV307">
        <v>0.147736</v>
      </c>
      <c r="FW307">
        <v>0.149553</v>
      </c>
      <c r="FX307">
        <v>0.107037</v>
      </c>
      <c r="FY307">
        <v>0.104727</v>
      </c>
      <c r="FZ307">
        <v>33164.2</v>
      </c>
      <c r="GA307">
        <v>36072.9</v>
      </c>
      <c r="GB307">
        <v>35264.6</v>
      </c>
      <c r="GC307">
        <v>38469.5</v>
      </c>
      <c r="GD307">
        <v>44607.2</v>
      </c>
      <c r="GE307">
        <v>49722.4</v>
      </c>
      <c r="GF307">
        <v>55077.4</v>
      </c>
      <c r="GG307">
        <v>61679.5</v>
      </c>
      <c r="GH307">
        <v>1.98315</v>
      </c>
      <c r="GI307">
        <v>1.82402</v>
      </c>
      <c r="GJ307">
        <v>0.0876933</v>
      </c>
      <c r="GK307">
        <v>0</v>
      </c>
      <c r="GL307">
        <v>26.0439</v>
      </c>
      <c r="GM307">
        <v>999.9</v>
      </c>
      <c r="GN307">
        <v>52.863</v>
      </c>
      <c r="GO307">
        <v>32.821</v>
      </c>
      <c r="GP307">
        <v>29.1285</v>
      </c>
      <c r="GQ307">
        <v>54.9858</v>
      </c>
      <c r="GR307">
        <v>49.5913</v>
      </c>
      <c r="GS307">
        <v>1</v>
      </c>
      <c r="GT307">
        <v>-0.00600356</v>
      </c>
      <c r="GU307">
        <v>0.881005</v>
      </c>
      <c r="GV307">
        <v>20.1127</v>
      </c>
      <c r="GW307">
        <v>5.19857</v>
      </c>
      <c r="GX307">
        <v>12.004</v>
      </c>
      <c r="GY307">
        <v>4.97555</v>
      </c>
      <c r="GZ307">
        <v>3.2932</v>
      </c>
      <c r="HA307">
        <v>9999</v>
      </c>
      <c r="HB307">
        <v>9999</v>
      </c>
      <c r="HC307">
        <v>9999</v>
      </c>
      <c r="HD307">
        <v>999.9</v>
      </c>
      <c r="HE307">
        <v>1.86325</v>
      </c>
      <c r="HF307">
        <v>1.86814</v>
      </c>
      <c r="HG307">
        <v>1.86793</v>
      </c>
      <c r="HH307">
        <v>1.86905</v>
      </c>
      <c r="HI307">
        <v>1.8699</v>
      </c>
      <c r="HJ307">
        <v>1.86598</v>
      </c>
      <c r="HK307">
        <v>1.86702</v>
      </c>
      <c r="HL307">
        <v>1.86834</v>
      </c>
      <c r="HM307">
        <v>5</v>
      </c>
      <c r="HN307">
        <v>0</v>
      </c>
      <c r="HO307">
        <v>0</v>
      </c>
      <c r="HP307">
        <v>0</v>
      </c>
      <c r="HQ307" t="s">
        <v>411</v>
      </c>
      <c r="HR307" t="s">
        <v>412</v>
      </c>
      <c r="HS307" t="s">
        <v>413</v>
      </c>
      <c r="HT307" t="s">
        <v>413</v>
      </c>
      <c r="HU307" t="s">
        <v>413</v>
      </c>
      <c r="HV307" t="s">
        <v>413</v>
      </c>
      <c r="HW307">
        <v>0</v>
      </c>
      <c r="HX307">
        <v>100</v>
      </c>
      <c r="HY307">
        <v>100</v>
      </c>
      <c r="HZ307">
        <v>9.041</v>
      </c>
      <c r="IA307">
        <v>0.5352</v>
      </c>
      <c r="IB307">
        <v>4.00718980108695</v>
      </c>
      <c r="IC307">
        <v>0.0057595372652325</v>
      </c>
      <c r="ID307">
        <v>9.86007892650461e-07</v>
      </c>
      <c r="IE307">
        <v>-6.54605500343952e-10</v>
      </c>
      <c r="IF307">
        <v>-0.00447537401453317</v>
      </c>
      <c r="IG307">
        <v>-0.0225030831772305</v>
      </c>
      <c r="IH307">
        <v>0.00251729176796863</v>
      </c>
      <c r="II307">
        <v>-2.92013266862578e-05</v>
      </c>
      <c r="IJ307">
        <v>-3</v>
      </c>
      <c r="IK307">
        <v>1614</v>
      </c>
      <c r="IL307">
        <v>1</v>
      </c>
      <c r="IM307">
        <v>27</v>
      </c>
      <c r="IN307">
        <v>200.3</v>
      </c>
      <c r="IO307">
        <v>200.4</v>
      </c>
      <c r="IP307">
        <v>1.80298</v>
      </c>
      <c r="IQ307">
        <v>2.63672</v>
      </c>
      <c r="IR307">
        <v>1.54785</v>
      </c>
      <c r="IS307">
        <v>2.30225</v>
      </c>
      <c r="IT307">
        <v>1.34644</v>
      </c>
      <c r="IU307">
        <v>2.46338</v>
      </c>
      <c r="IV307">
        <v>37.6022</v>
      </c>
      <c r="IW307">
        <v>24.2101</v>
      </c>
      <c r="IX307">
        <v>18</v>
      </c>
      <c r="IY307">
        <v>502.396</v>
      </c>
      <c r="IZ307">
        <v>401.15</v>
      </c>
      <c r="JA307">
        <v>24.0272</v>
      </c>
      <c r="JB307">
        <v>27.0984</v>
      </c>
      <c r="JC307">
        <v>30.0005</v>
      </c>
      <c r="JD307">
        <v>26.9886</v>
      </c>
      <c r="JE307">
        <v>26.9291</v>
      </c>
      <c r="JF307">
        <v>36.1835</v>
      </c>
      <c r="JG307">
        <v>26.4293</v>
      </c>
      <c r="JH307">
        <v>100</v>
      </c>
      <c r="JI307">
        <v>24.0288</v>
      </c>
      <c r="JJ307">
        <v>843.744</v>
      </c>
      <c r="JK307">
        <v>24.0637</v>
      </c>
      <c r="JL307">
        <v>102.204</v>
      </c>
      <c r="JM307">
        <v>102.682</v>
      </c>
    </row>
    <row r="308" spans="1:273">
      <c r="A308">
        <v>292</v>
      </c>
      <c r="B308">
        <v>1510793747</v>
      </c>
      <c r="C308">
        <v>5026.40000009537</v>
      </c>
      <c r="D308" t="s">
        <v>997</v>
      </c>
      <c r="E308" t="s">
        <v>998</v>
      </c>
      <c r="F308">
        <v>5</v>
      </c>
      <c r="G308" t="s">
        <v>898</v>
      </c>
      <c r="H308" t="s">
        <v>406</v>
      </c>
      <c r="I308">
        <v>1510793739.15517</v>
      </c>
      <c r="J308">
        <f>(K308)/1000</f>
        <v>0</v>
      </c>
      <c r="K308">
        <f>IF(CZ308, AN308, AH308)</f>
        <v>0</v>
      </c>
      <c r="L308">
        <f>IF(CZ308, AI308, AG308)</f>
        <v>0</v>
      </c>
      <c r="M308">
        <f>DB308 - IF(AU308&gt;1, L308*CV308*100.0/(AW308*DP308), 0)</f>
        <v>0</v>
      </c>
      <c r="N308">
        <f>((T308-J308/2)*M308-L308)/(T308+J308/2)</f>
        <v>0</v>
      </c>
      <c r="O308">
        <f>N308*(DI308+DJ308)/1000.0</f>
        <v>0</v>
      </c>
      <c r="P308">
        <f>(DB308 - IF(AU308&gt;1, L308*CV308*100.0/(AW308*DP308), 0))*(DI308+DJ308)/1000.0</f>
        <v>0</v>
      </c>
      <c r="Q308">
        <f>2.0/((1/S308-1/R308)+SIGN(S308)*SQRT((1/S308-1/R308)*(1/S308-1/R308) + 4*CW308/((CW308+1)*(CW308+1))*(2*1/S308*1/R308-1/R308*1/R308)))</f>
        <v>0</v>
      </c>
      <c r="R308">
        <f>IF(LEFT(CX308,1)&lt;&gt;"0",IF(LEFT(CX308,1)="1",3.0,CY308),$D$5+$E$5*(DP308*DI308/($K$5*1000))+$F$5*(DP308*DI308/($K$5*1000))*MAX(MIN(CV308,$J$5),$I$5)*MAX(MIN(CV308,$J$5),$I$5)+$G$5*MAX(MIN(CV308,$J$5),$I$5)*(DP308*DI308/($K$5*1000))+$H$5*(DP308*DI308/($K$5*1000))*(DP308*DI308/($K$5*1000)))</f>
        <v>0</v>
      </c>
      <c r="S308">
        <f>J308*(1000-(1000*0.61365*exp(17.502*W308/(240.97+W308))/(DI308+DJ308)+DD308)/2)/(1000*0.61365*exp(17.502*W308/(240.97+W308))/(DI308+DJ308)-DD308)</f>
        <v>0</v>
      </c>
      <c r="T308">
        <f>1/((CW308+1)/(Q308/1.6)+1/(R308/1.37)) + CW308/((CW308+1)/(Q308/1.6) + CW308/(R308/1.37))</f>
        <v>0</v>
      </c>
      <c r="U308">
        <f>(CR308*CU308)</f>
        <v>0</v>
      </c>
      <c r="V308">
        <f>(DK308+(U308+2*0.95*5.67E-8*(((DK308+$B$7)+273)^4-(DK308+273)^4)-44100*J308)/(1.84*29.3*R308+8*0.95*5.67E-8*(DK308+273)^3))</f>
        <v>0</v>
      </c>
      <c r="W308">
        <f>($C$7*DL308+$D$7*DM308+$E$7*V308)</f>
        <v>0</v>
      </c>
      <c r="X308">
        <f>0.61365*exp(17.502*W308/(240.97+W308))</f>
        <v>0</v>
      </c>
      <c r="Y308">
        <f>(Z308/AA308*100)</f>
        <v>0</v>
      </c>
      <c r="Z308">
        <f>DD308*(DI308+DJ308)/1000</f>
        <v>0</v>
      </c>
      <c r="AA308">
        <f>0.61365*exp(17.502*DK308/(240.97+DK308))</f>
        <v>0</v>
      </c>
      <c r="AB308">
        <f>(X308-DD308*(DI308+DJ308)/1000)</f>
        <v>0</v>
      </c>
      <c r="AC308">
        <f>(-J308*44100)</f>
        <v>0</v>
      </c>
      <c r="AD308">
        <f>2*29.3*R308*0.92*(DK308-W308)</f>
        <v>0</v>
      </c>
      <c r="AE308">
        <f>2*0.95*5.67E-8*(((DK308+$B$7)+273)^4-(W308+273)^4)</f>
        <v>0</v>
      </c>
      <c r="AF308">
        <f>U308+AE308+AC308+AD308</f>
        <v>0</v>
      </c>
      <c r="AG308">
        <f>DH308*AU308*(DC308-DB308*(1000-AU308*DE308)/(1000-AU308*DD308))/(100*CV308)</f>
        <v>0</v>
      </c>
      <c r="AH308">
        <f>1000*DH308*AU308*(DD308-DE308)/(100*CV308*(1000-AU308*DD308))</f>
        <v>0</v>
      </c>
      <c r="AI308">
        <f>(AJ308 - AK308 - DI308*1E3/(8.314*(DK308+273.15)) * AM308/DH308 * AL308) * DH308/(100*CV308) * (1000 - DE308)/1000</f>
        <v>0</v>
      </c>
      <c r="AJ308">
        <v>857.558178890894</v>
      </c>
      <c r="AK308">
        <v>851.381490909091</v>
      </c>
      <c r="AL308">
        <v>-0.117248667216498</v>
      </c>
      <c r="AM308">
        <v>64.2689805173575</v>
      </c>
      <c r="AN308">
        <f>(AP308 - AO308 + DI308*1E3/(8.314*(DK308+273.15)) * AR308/DH308 * AQ308) * DH308/(100*CV308) * 1000/(1000 - AP308)</f>
        <v>0</v>
      </c>
      <c r="AO308">
        <v>24.0469130307757</v>
      </c>
      <c r="AP308">
        <v>25.1979127272727</v>
      </c>
      <c r="AQ308">
        <v>-0.0070079979286159</v>
      </c>
      <c r="AR308">
        <v>116.423155096258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MAX(0,($B$13+$C$13*DP308)/(1+$D$13*DP308)*DI308/(DK308+273)*$E$13)</f>
        <v>0</v>
      </c>
      <c r="AX308" t="s">
        <v>407</v>
      </c>
      <c r="AY308" t="s">
        <v>407</v>
      </c>
      <c r="AZ308">
        <v>0</v>
      </c>
      <c r="BA308">
        <v>0</v>
      </c>
      <c r="BB308">
        <f>1-AZ308/BA308</f>
        <v>0</v>
      </c>
      <c r="BC308">
        <v>0</v>
      </c>
      <c r="BD308" t="s">
        <v>407</v>
      </c>
      <c r="BE308" t="s">
        <v>407</v>
      </c>
      <c r="BF308">
        <v>0</v>
      </c>
      <c r="BG308">
        <v>0</v>
      </c>
      <c r="BH308">
        <f>1-BF308/BG308</f>
        <v>0</v>
      </c>
      <c r="BI308">
        <v>0.5</v>
      </c>
      <c r="BJ308">
        <f>CS308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407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f>$B$11*DQ308+$C$11*DR308+$F$11*EC308*(1-EF308)</f>
        <v>0</v>
      </c>
      <c r="CS308">
        <f>CR308*CT308</f>
        <v>0</v>
      </c>
      <c r="CT308">
        <f>($B$11*$D$9+$C$11*$D$9+$F$11*((EP308+EH308)/MAX(EP308+EH308+EQ308, 0.1)*$I$9+EQ308/MAX(EP308+EH308+EQ308, 0.1)*$J$9))/($B$11+$C$11+$F$11)</f>
        <v>0</v>
      </c>
      <c r="CU308">
        <f>($B$11*$K$9+$C$11*$K$9+$F$11*((EP308+EH308)/MAX(EP308+EH308+EQ308, 0.1)*$P$9+EQ308/MAX(EP308+EH308+EQ308, 0.1)*$Q$9))/($B$11+$C$11+$F$11)</f>
        <v>0</v>
      </c>
      <c r="CV308">
        <v>2.7</v>
      </c>
      <c r="CW308">
        <v>0.5</v>
      </c>
      <c r="CX308" t="s">
        <v>408</v>
      </c>
      <c r="CY308">
        <v>2</v>
      </c>
      <c r="CZ308" t="b">
        <v>1</v>
      </c>
      <c r="DA308">
        <v>1510793739.15517</v>
      </c>
      <c r="DB308">
        <v>831.015896551724</v>
      </c>
      <c r="DC308">
        <v>837.09</v>
      </c>
      <c r="DD308">
        <v>25.2449827586207</v>
      </c>
      <c r="DE308">
        <v>24.0975137931034</v>
      </c>
      <c r="DF308">
        <v>821.97175862069</v>
      </c>
      <c r="DG308">
        <v>24.7091034482759</v>
      </c>
      <c r="DH308">
        <v>500.085689655172</v>
      </c>
      <c r="DI308">
        <v>90.7699689655173</v>
      </c>
      <c r="DJ308">
        <v>0.0999440620689655</v>
      </c>
      <c r="DK308">
        <v>26.8427931034483</v>
      </c>
      <c r="DL308">
        <v>27.4894</v>
      </c>
      <c r="DM308">
        <v>999.9</v>
      </c>
      <c r="DN308">
        <v>0</v>
      </c>
      <c r="DO308">
        <v>0</v>
      </c>
      <c r="DP308">
        <v>10000.7924137931</v>
      </c>
      <c r="DQ308">
        <v>0</v>
      </c>
      <c r="DR308">
        <v>8.71592</v>
      </c>
      <c r="DS308">
        <v>-6.0740524137931</v>
      </c>
      <c r="DT308">
        <v>852.538172413793</v>
      </c>
      <c r="DU308">
        <v>857.759724137931</v>
      </c>
      <c r="DV308">
        <v>1.14746862068966</v>
      </c>
      <c r="DW308">
        <v>837.09</v>
      </c>
      <c r="DX308">
        <v>24.0975137931034</v>
      </c>
      <c r="DY308">
        <v>2.29148620689655</v>
      </c>
      <c r="DZ308">
        <v>2.18733034482759</v>
      </c>
      <c r="EA308">
        <v>19.6166689655172</v>
      </c>
      <c r="EB308">
        <v>18.8698</v>
      </c>
      <c r="EC308">
        <v>2000.02379310345</v>
      </c>
      <c r="ED308">
        <v>0.980005172413793</v>
      </c>
      <c r="EE308">
        <v>0.0199950620689655</v>
      </c>
      <c r="EF308">
        <v>0</v>
      </c>
      <c r="EG308">
        <v>2.15211724137931</v>
      </c>
      <c r="EH308">
        <v>0</v>
      </c>
      <c r="EI308">
        <v>4066.35103448276</v>
      </c>
      <c r="EJ308">
        <v>17300.3827586207</v>
      </c>
      <c r="EK308">
        <v>38.937</v>
      </c>
      <c r="EL308">
        <v>39.4456896551724</v>
      </c>
      <c r="EM308">
        <v>38.687</v>
      </c>
      <c r="EN308">
        <v>38.125</v>
      </c>
      <c r="EO308">
        <v>38.312</v>
      </c>
      <c r="EP308">
        <v>1960.03344827586</v>
      </c>
      <c r="EQ308">
        <v>39.9903448275862</v>
      </c>
      <c r="ER308">
        <v>0</v>
      </c>
      <c r="ES308">
        <v>1678817350.4</v>
      </c>
      <c r="ET308">
        <v>0</v>
      </c>
      <c r="EU308">
        <v>2.169108</v>
      </c>
      <c r="EV308">
        <v>1.24463847501695</v>
      </c>
      <c r="EW308">
        <v>-42.4869230466913</v>
      </c>
      <c r="EX308">
        <v>4065.5236</v>
      </c>
      <c r="EY308">
        <v>15</v>
      </c>
      <c r="EZ308">
        <v>0</v>
      </c>
      <c r="FA308" t="s">
        <v>409</v>
      </c>
      <c r="FB308">
        <v>1510781724.6</v>
      </c>
      <c r="FC308">
        <v>1510781718.6</v>
      </c>
      <c r="FD308">
        <v>0</v>
      </c>
      <c r="FE308">
        <v>0.193</v>
      </c>
      <c r="FF308">
        <v>0.167</v>
      </c>
      <c r="FG308">
        <v>6.707</v>
      </c>
      <c r="FH308">
        <v>0.869</v>
      </c>
      <c r="FI308">
        <v>420</v>
      </c>
      <c r="FJ308">
        <v>32</v>
      </c>
      <c r="FK308">
        <v>0.3</v>
      </c>
      <c r="FL308">
        <v>0.13</v>
      </c>
      <c r="FM308">
        <v>1.15106658536585</v>
      </c>
      <c r="FN308">
        <v>0.0248573519163763</v>
      </c>
      <c r="FO308">
        <v>0.0157492137797967</v>
      </c>
      <c r="FP308">
        <v>1</v>
      </c>
      <c r="FQ308">
        <v>1</v>
      </c>
      <c r="FR308">
        <v>1</v>
      </c>
      <c r="FS308" t="s">
        <v>410</v>
      </c>
      <c r="FT308">
        <v>2.9728</v>
      </c>
      <c r="FU308">
        <v>2.75401</v>
      </c>
      <c r="FV308">
        <v>0.147675</v>
      </c>
      <c r="FW308">
        <v>0.149906</v>
      </c>
      <c r="FX308">
        <v>0.106928</v>
      </c>
      <c r="FY308">
        <v>0.104693</v>
      </c>
      <c r="FZ308">
        <v>33166.9</v>
      </c>
      <c r="GA308">
        <v>36057.5</v>
      </c>
      <c r="GB308">
        <v>35264.9</v>
      </c>
      <c r="GC308">
        <v>38469.1</v>
      </c>
      <c r="GD308">
        <v>44613</v>
      </c>
      <c r="GE308">
        <v>49724.1</v>
      </c>
      <c r="GF308">
        <v>55077.7</v>
      </c>
      <c r="GG308">
        <v>61679.2</v>
      </c>
      <c r="GH308">
        <v>1.983</v>
      </c>
      <c r="GI308">
        <v>1.82385</v>
      </c>
      <c r="GJ308">
        <v>0.0887923</v>
      </c>
      <c r="GK308">
        <v>0</v>
      </c>
      <c r="GL308">
        <v>26.0461</v>
      </c>
      <c r="GM308">
        <v>999.9</v>
      </c>
      <c r="GN308">
        <v>52.863</v>
      </c>
      <c r="GO308">
        <v>32.821</v>
      </c>
      <c r="GP308">
        <v>29.1302</v>
      </c>
      <c r="GQ308">
        <v>54.7858</v>
      </c>
      <c r="GR308">
        <v>49.5793</v>
      </c>
      <c r="GS308">
        <v>1</v>
      </c>
      <c r="GT308">
        <v>-0.00532774</v>
      </c>
      <c r="GU308">
        <v>0.855558</v>
      </c>
      <c r="GV308">
        <v>20.1127</v>
      </c>
      <c r="GW308">
        <v>5.19707</v>
      </c>
      <c r="GX308">
        <v>12.004</v>
      </c>
      <c r="GY308">
        <v>4.97525</v>
      </c>
      <c r="GZ308">
        <v>3.2931</v>
      </c>
      <c r="HA308">
        <v>9999</v>
      </c>
      <c r="HB308">
        <v>9999</v>
      </c>
      <c r="HC308">
        <v>9999</v>
      </c>
      <c r="HD308">
        <v>999.9</v>
      </c>
      <c r="HE308">
        <v>1.86325</v>
      </c>
      <c r="HF308">
        <v>1.86815</v>
      </c>
      <c r="HG308">
        <v>1.86792</v>
      </c>
      <c r="HH308">
        <v>1.86905</v>
      </c>
      <c r="HI308">
        <v>1.86985</v>
      </c>
      <c r="HJ308">
        <v>1.86599</v>
      </c>
      <c r="HK308">
        <v>1.86701</v>
      </c>
      <c r="HL308">
        <v>1.86834</v>
      </c>
      <c r="HM308">
        <v>5</v>
      </c>
      <c r="HN308">
        <v>0</v>
      </c>
      <c r="HO308">
        <v>0</v>
      </c>
      <c r="HP308">
        <v>0</v>
      </c>
      <c r="HQ308" t="s">
        <v>411</v>
      </c>
      <c r="HR308" t="s">
        <v>412</v>
      </c>
      <c r="HS308" t="s">
        <v>413</v>
      </c>
      <c r="HT308" t="s">
        <v>413</v>
      </c>
      <c r="HU308" t="s">
        <v>413</v>
      </c>
      <c r="HV308" t="s">
        <v>413</v>
      </c>
      <c r="HW308">
        <v>0</v>
      </c>
      <c r="HX308">
        <v>100</v>
      </c>
      <c r="HY308">
        <v>100</v>
      </c>
      <c r="HZ308">
        <v>9.038</v>
      </c>
      <c r="IA308">
        <v>0.5335</v>
      </c>
      <c r="IB308">
        <v>4.00718980108695</v>
      </c>
      <c r="IC308">
        <v>0.0057595372652325</v>
      </c>
      <c r="ID308">
        <v>9.86007892650461e-07</v>
      </c>
      <c r="IE308">
        <v>-6.54605500343952e-10</v>
      </c>
      <c r="IF308">
        <v>-0.00447537401453317</v>
      </c>
      <c r="IG308">
        <v>-0.0225030831772305</v>
      </c>
      <c r="IH308">
        <v>0.00251729176796863</v>
      </c>
      <c r="II308">
        <v>-2.92013266862578e-05</v>
      </c>
      <c r="IJ308">
        <v>-3</v>
      </c>
      <c r="IK308">
        <v>1614</v>
      </c>
      <c r="IL308">
        <v>1</v>
      </c>
      <c r="IM308">
        <v>27</v>
      </c>
      <c r="IN308">
        <v>200.4</v>
      </c>
      <c r="IO308">
        <v>200.5</v>
      </c>
      <c r="IP308">
        <v>1.82983</v>
      </c>
      <c r="IQ308">
        <v>2.63672</v>
      </c>
      <c r="IR308">
        <v>1.54785</v>
      </c>
      <c r="IS308">
        <v>2.30103</v>
      </c>
      <c r="IT308">
        <v>1.34644</v>
      </c>
      <c r="IU308">
        <v>2.4292</v>
      </c>
      <c r="IV308">
        <v>37.6022</v>
      </c>
      <c r="IW308">
        <v>24.2101</v>
      </c>
      <c r="IX308">
        <v>18</v>
      </c>
      <c r="IY308">
        <v>502.349</v>
      </c>
      <c r="IZ308">
        <v>401.094</v>
      </c>
      <c r="JA308">
        <v>24.0362</v>
      </c>
      <c r="JB308">
        <v>27.1037</v>
      </c>
      <c r="JC308">
        <v>30.0006</v>
      </c>
      <c r="JD308">
        <v>26.9945</v>
      </c>
      <c r="JE308">
        <v>26.9348</v>
      </c>
      <c r="JF308">
        <v>36.6816</v>
      </c>
      <c r="JG308">
        <v>26.4293</v>
      </c>
      <c r="JH308">
        <v>100</v>
      </c>
      <c r="JI308">
        <v>24.0409</v>
      </c>
      <c r="JJ308">
        <v>857.201</v>
      </c>
      <c r="JK308">
        <v>24.0778</v>
      </c>
      <c r="JL308">
        <v>102.205</v>
      </c>
      <c r="JM308">
        <v>102.681</v>
      </c>
    </row>
    <row r="309" spans="1:273">
      <c r="A309">
        <v>293</v>
      </c>
      <c r="B309">
        <v>1510793752</v>
      </c>
      <c r="C309">
        <v>5031.40000009537</v>
      </c>
      <c r="D309" t="s">
        <v>999</v>
      </c>
      <c r="E309" t="s">
        <v>1000</v>
      </c>
      <c r="F309">
        <v>5</v>
      </c>
      <c r="G309" t="s">
        <v>898</v>
      </c>
      <c r="H309" t="s">
        <v>406</v>
      </c>
      <c r="I309">
        <v>1510793744.23214</v>
      </c>
      <c r="J309">
        <f>(K309)/1000</f>
        <v>0</v>
      </c>
      <c r="K309">
        <f>IF(CZ309, AN309, AH309)</f>
        <v>0</v>
      </c>
      <c r="L309">
        <f>IF(CZ309, AI309, AG309)</f>
        <v>0</v>
      </c>
      <c r="M309">
        <f>DB309 - IF(AU309&gt;1, L309*CV309*100.0/(AW309*DP309), 0)</f>
        <v>0</v>
      </c>
      <c r="N309">
        <f>((T309-J309/2)*M309-L309)/(T309+J309/2)</f>
        <v>0</v>
      </c>
      <c r="O309">
        <f>N309*(DI309+DJ309)/1000.0</f>
        <v>0</v>
      </c>
      <c r="P309">
        <f>(DB309 - IF(AU309&gt;1, L309*CV309*100.0/(AW309*DP309), 0))*(DI309+DJ309)/1000.0</f>
        <v>0</v>
      </c>
      <c r="Q309">
        <f>2.0/((1/S309-1/R309)+SIGN(S309)*SQRT((1/S309-1/R309)*(1/S309-1/R309) + 4*CW309/((CW309+1)*(CW309+1))*(2*1/S309*1/R309-1/R309*1/R309)))</f>
        <v>0</v>
      </c>
      <c r="R309">
        <f>IF(LEFT(CX309,1)&lt;&gt;"0",IF(LEFT(CX309,1)="1",3.0,CY309),$D$5+$E$5*(DP309*DI309/($K$5*1000))+$F$5*(DP309*DI309/($K$5*1000))*MAX(MIN(CV309,$J$5),$I$5)*MAX(MIN(CV309,$J$5),$I$5)+$G$5*MAX(MIN(CV309,$J$5),$I$5)*(DP309*DI309/($K$5*1000))+$H$5*(DP309*DI309/($K$5*1000))*(DP309*DI309/($K$5*1000)))</f>
        <v>0</v>
      </c>
      <c r="S309">
        <f>J309*(1000-(1000*0.61365*exp(17.502*W309/(240.97+W309))/(DI309+DJ309)+DD309)/2)/(1000*0.61365*exp(17.502*W309/(240.97+W309))/(DI309+DJ309)-DD309)</f>
        <v>0</v>
      </c>
      <c r="T309">
        <f>1/((CW309+1)/(Q309/1.6)+1/(R309/1.37)) + CW309/((CW309+1)/(Q309/1.6) + CW309/(R309/1.37))</f>
        <v>0</v>
      </c>
      <c r="U309">
        <f>(CR309*CU309)</f>
        <v>0</v>
      </c>
      <c r="V309">
        <f>(DK309+(U309+2*0.95*5.67E-8*(((DK309+$B$7)+273)^4-(DK309+273)^4)-44100*J309)/(1.84*29.3*R309+8*0.95*5.67E-8*(DK309+273)^3))</f>
        <v>0</v>
      </c>
      <c r="W309">
        <f>($C$7*DL309+$D$7*DM309+$E$7*V309)</f>
        <v>0</v>
      </c>
      <c r="X309">
        <f>0.61365*exp(17.502*W309/(240.97+W309))</f>
        <v>0</v>
      </c>
      <c r="Y309">
        <f>(Z309/AA309*100)</f>
        <v>0</v>
      </c>
      <c r="Z309">
        <f>DD309*(DI309+DJ309)/1000</f>
        <v>0</v>
      </c>
      <c r="AA309">
        <f>0.61365*exp(17.502*DK309/(240.97+DK309))</f>
        <v>0</v>
      </c>
      <c r="AB309">
        <f>(X309-DD309*(DI309+DJ309)/1000)</f>
        <v>0</v>
      </c>
      <c r="AC309">
        <f>(-J309*44100)</f>
        <v>0</v>
      </c>
      <c r="AD309">
        <f>2*29.3*R309*0.92*(DK309-W309)</f>
        <v>0</v>
      </c>
      <c r="AE309">
        <f>2*0.95*5.67E-8*(((DK309+$B$7)+273)^4-(W309+273)^4)</f>
        <v>0</v>
      </c>
      <c r="AF309">
        <f>U309+AE309+AC309+AD309</f>
        <v>0</v>
      </c>
      <c r="AG309">
        <f>DH309*AU309*(DC309-DB309*(1000-AU309*DE309)/(1000-AU309*DD309))/(100*CV309)</f>
        <v>0</v>
      </c>
      <c r="AH309">
        <f>1000*DH309*AU309*(DD309-DE309)/(100*CV309*(1000-AU309*DD309))</f>
        <v>0</v>
      </c>
      <c r="AI309">
        <f>(AJ309 - AK309 - DI309*1E3/(8.314*(DK309+273.15)) * AM309/DH309 * AL309) * DH309/(100*CV309) * (1000 - DE309)/1000</f>
        <v>0</v>
      </c>
      <c r="AJ309">
        <v>866.871173643591</v>
      </c>
      <c r="AK309">
        <v>854.927436363636</v>
      </c>
      <c r="AL309">
        <v>0.967981495935245</v>
      </c>
      <c r="AM309">
        <v>64.2689805173575</v>
      </c>
      <c r="AN309">
        <f>(AP309 - AO309 + DI309*1E3/(8.314*(DK309+273.15)) * AR309/DH309 * AQ309) * DH309/(100*CV309) * 1000/(1000 - AP309)</f>
        <v>0</v>
      </c>
      <c r="AO309">
        <v>24.0430023673314</v>
      </c>
      <c r="AP309">
        <v>25.1768842424242</v>
      </c>
      <c r="AQ309">
        <v>-0.00138518035083178</v>
      </c>
      <c r="AR309">
        <v>116.423155096258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MAX(0,($B$13+$C$13*DP309)/(1+$D$13*DP309)*DI309/(DK309+273)*$E$13)</f>
        <v>0</v>
      </c>
      <c r="AX309" t="s">
        <v>407</v>
      </c>
      <c r="AY309" t="s">
        <v>407</v>
      </c>
      <c r="AZ309">
        <v>0</v>
      </c>
      <c r="BA309">
        <v>0</v>
      </c>
      <c r="BB309">
        <f>1-AZ309/BA309</f>
        <v>0</v>
      </c>
      <c r="BC309">
        <v>0</v>
      </c>
      <c r="BD309" t="s">
        <v>407</v>
      </c>
      <c r="BE309" t="s">
        <v>407</v>
      </c>
      <c r="BF309">
        <v>0</v>
      </c>
      <c r="BG309">
        <v>0</v>
      </c>
      <c r="BH309">
        <f>1-BF309/BG309</f>
        <v>0</v>
      </c>
      <c r="BI309">
        <v>0.5</v>
      </c>
      <c r="BJ309">
        <f>CS309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407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f>$B$11*DQ309+$C$11*DR309+$F$11*EC309*(1-EF309)</f>
        <v>0</v>
      </c>
      <c r="CS309">
        <f>CR309*CT309</f>
        <v>0</v>
      </c>
      <c r="CT309">
        <f>($B$11*$D$9+$C$11*$D$9+$F$11*((EP309+EH309)/MAX(EP309+EH309+EQ309, 0.1)*$I$9+EQ309/MAX(EP309+EH309+EQ309, 0.1)*$J$9))/($B$11+$C$11+$F$11)</f>
        <v>0</v>
      </c>
      <c r="CU309">
        <f>($B$11*$K$9+$C$11*$K$9+$F$11*((EP309+EH309)/MAX(EP309+EH309+EQ309, 0.1)*$P$9+EQ309/MAX(EP309+EH309+EQ309, 0.1)*$Q$9))/($B$11+$C$11+$F$11)</f>
        <v>0</v>
      </c>
      <c r="CV309">
        <v>2.7</v>
      </c>
      <c r="CW309">
        <v>0.5</v>
      </c>
      <c r="CX309" t="s">
        <v>408</v>
      </c>
      <c r="CY309">
        <v>2</v>
      </c>
      <c r="CZ309" t="b">
        <v>1</v>
      </c>
      <c r="DA309">
        <v>1510793744.23214</v>
      </c>
      <c r="DB309">
        <v>830.832214285714</v>
      </c>
      <c r="DC309">
        <v>840.245142857143</v>
      </c>
      <c r="DD309">
        <v>25.2161678571429</v>
      </c>
      <c r="DE309">
        <v>24.0659607142857</v>
      </c>
      <c r="DF309">
        <v>821.78925</v>
      </c>
      <c r="DG309">
        <v>24.681625</v>
      </c>
      <c r="DH309">
        <v>500.087071428571</v>
      </c>
      <c r="DI309">
        <v>90.76935</v>
      </c>
      <c r="DJ309">
        <v>0.09995655</v>
      </c>
      <c r="DK309">
        <v>26.8440928571429</v>
      </c>
      <c r="DL309">
        <v>27.4909678571429</v>
      </c>
      <c r="DM309">
        <v>999.9</v>
      </c>
      <c r="DN309">
        <v>0</v>
      </c>
      <c r="DO309">
        <v>0</v>
      </c>
      <c r="DP309">
        <v>10010.9525</v>
      </c>
      <c r="DQ309">
        <v>0</v>
      </c>
      <c r="DR309">
        <v>8.71592</v>
      </c>
      <c r="DS309">
        <v>-9.41294821428571</v>
      </c>
      <c r="DT309">
        <v>852.324642857143</v>
      </c>
      <c r="DU309">
        <v>860.965</v>
      </c>
      <c r="DV309">
        <v>1.1502075</v>
      </c>
      <c r="DW309">
        <v>840.245142857143</v>
      </c>
      <c r="DX309">
        <v>24.0659607142857</v>
      </c>
      <c r="DY309">
        <v>2.28885571428571</v>
      </c>
      <c r="DZ309">
        <v>2.18445142857143</v>
      </c>
      <c r="EA309">
        <v>19.5981714285714</v>
      </c>
      <c r="EB309">
        <v>18.8487285714286</v>
      </c>
      <c r="EC309">
        <v>2000.01035714286</v>
      </c>
      <c r="ED309">
        <v>0.980005</v>
      </c>
      <c r="EE309">
        <v>0.0199952</v>
      </c>
      <c r="EF309">
        <v>0</v>
      </c>
      <c r="EG309">
        <v>2.23792142857143</v>
      </c>
      <c r="EH309">
        <v>0</v>
      </c>
      <c r="EI309">
        <v>4065.92</v>
      </c>
      <c r="EJ309">
        <v>17300.2678571429</v>
      </c>
      <c r="EK309">
        <v>38.937</v>
      </c>
      <c r="EL309">
        <v>39.4415</v>
      </c>
      <c r="EM309">
        <v>38.687</v>
      </c>
      <c r="EN309">
        <v>38.125</v>
      </c>
      <c r="EO309">
        <v>38.312</v>
      </c>
      <c r="EP309">
        <v>1960.02</v>
      </c>
      <c r="EQ309">
        <v>39.9903571428571</v>
      </c>
      <c r="ER309">
        <v>0</v>
      </c>
      <c r="ES309">
        <v>1678817355.2</v>
      </c>
      <c r="ET309">
        <v>0</v>
      </c>
      <c r="EU309">
        <v>2.266552</v>
      </c>
      <c r="EV309">
        <v>1.38927693391152</v>
      </c>
      <c r="EW309">
        <v>74.712307665903</v>
      </c>
      <c r="EX309">
        <v>4066.1548</v>
      </c>
      <c r="EY309">
        <v>15</v>
      </c>
      <c r="EZ309">
        <v>0</v>
      </c>
      <c r="FA309" t="s">
        <v>409</v>
      </c>
      <c r="FB309">
        <v>1510781724.6</v>
      </c>
      <c r="FC309">
        <v>1510781718.6</v>
      </c>
      <c r="FD309">
        <v>0</v>
      </c>
      <c r="FE309">
        <v>0.193</v>
      </c>
      <c r="FF309">
        <v>0.167</v>
      </c>
      <c r="FG309">
        <v>6.707</v>
      </c>
      <c r="FH309">
        <v>0.869</v>
      </c>
      <c r="FI309">
        <v>420</v>
      </c>
      <c r="FJ309">
        <v>32</v>
      </c>
      <c r="FK309">
        <v>0.3</v>
      </c>
      <c r="FL309">
        <v>0.13</v>
      </c>
      <c r="FM309">
        <v>1.14643268292683</v>
      </c>
      <c r="FN309">
        <v>0.0405727526132399</v>
      </c>
      <c r="FO309">
        <v>0.0152931768660263</v>
      </c>
      <c r="FP309">
        <v>1</v>
      </c>
      <c r="FQ309">
        <v>1</v>
      </c>
      <c r="FR309">
        <v>1</v>
      </c>
      <c r="FS309" t="s">
        <v>410</v>
      </c>
      <c r="FT309">
        <v>2.97296</v>
      </c>
      <c r="FU309">
        <v>2.754</v>
      </c>
      <c r="FV309">
        <v>0.148167</v>
      </c>
      <c r="FW309">
        <v>0.151625</v>
      </c>
      <c r="FX309">
        <v>0.106869</v>
      </c>
      <c r="FY309">
        <v>0.104679</v>
      </c>
      <c r="FZ309">
        <v>33147.3</v>
      </c>
      <c r="GA309">
        <v>35984.3</v>
      </c>
      <c r="GB309">
        <v>35264.4</v>
      </c>
      <c r="GC309">
        <v>38468.7</v>
      </c>
      <c r="GD309">
        <v>44615.6</v>
      </c>
      <c r="GE309">
        <v>49724.5</v>
      </c>
      <c r="GF309">
        <v>55077.2</v>
      </c>
      <c r="GG309">
        <v>61678.7</v>
      </c>
      <c r="GH309">
        <v>1.98305</v>
      </c>
      <c r="GI309">
        <v>1.82377</v>
      </c>
      <c r="GJ309">
        <v>0.0883192</v>
      </c>
      <c r="GK309">
        <v>0</v>
      </c>
      <c r="GL309">
        <v>26.0461</v>
      </c>
      <c r="GM309">
        <v>999.9</v>
      </c>
      <c r="GN309">
        <v>52.863</v>
      </c>
      <c r="GO309">
        <v>32.821</v>
      </c>
      <c r="GP309">
        <v>29.129</v>
      </c>
      <c r="GQ309">
        <v>55.0658</v>
      </c>
      <c r="GR309">
        <v>49.1907</v>
      </c>
      <c r="GS309">
        <v>1</v>
      </c>
      <c r="GT309">
        <v>-0.0050127</v>
      </c>
      <c r="GU309">
        <v>0.883028</v>
      </c>
      <c r="GV309">
        <v>20.1128</v>
      </c>
      <c r="GW309">
        <v>5.19797</v>
      </c>
      <c r="GX309">
        <v>12.004</v>
      </c>
      <c r="GY309">
        <v>4.9755</v>
      </c>
      <c r="GZ309">
        <v>3.29325</v>
      </c>
      <c r="HA309">
        <v>9999</v>
      </c>
      <c r="HB309">
        <v>9999</v>
      </c>
      <c r="HC309">
        <v>9999</v>
      </c>
      <c r="HD309">
        <v>999.9</v>
      </c>
      <c r="HE309">
        <v>1.86325</v>
      </c>
      <c r="HF309">
        <v>1.86815</v>
      </c>
      <c r="HG309">
        <v>1.86792</v>
      </c>
      <c r="HH309">
        <v>1.86905</v>
      </c>
      <c r="HI309">
        <v>1.86988</v>
      </c>
      <c r="HJ309">
        <v>1.86599</v>
      </c>
      <c r="HK309">
        <v>1.86702</v>
      </c>
      <c r="HL309">
        <v>1.86836</v>
      </c>
      <c r="HM309">
        <v>5</v>
      </c>
      <c r="HN309">
        <v>0</v>
      </c>
      <c r="HO309">
        <v>0</v>
      </c>
      <c r="HP309">
        <v>0</v>
      </c>
      <c r="HQ309" t="s">
        <v>411</v>
      </c>
      <c r="HR309" t="s">
        <v>412</v>
      </c>
      <c r="HS309" t="s">
        <v>413</v>
      </c>
      <c r="HT309" t="s">
        <v>413</v>
      </c>
      <c r="HU309" t="s">
        <v>413</v>
      </c>
      <c r="HV309" t="s">
        <v>413</v>
      </c>
      <c r="HW309">
        <v>0</v>
      </c>
      <c r="HX309">
        <v>100</v>
      </c>
      <c r="HY309">
        <v>100</v>
      </c>
      <c r="HZ309">
        <v>9.063</v>
      </c>
      <c r="IA309">
        <v>0.5327</v>
      </c>
      <c r="IB309">
        <v>4.00718980108695</v>
      </c>
      <c r="IC309">
        <v>0.0057595372652325</v>
      </c>
      <c r="ID309">
        <v>9.86007892650461e-07</v>
      </c>
      <c r="IE309">
        <v>-6.54605500343952e-10</v>
      </c>
      <c r="IF309">
        <v>-0.00447537401453317</v>
      </c>
      <c r="IG309">
        <v>-0.0225030831772305</v>
      </c>
      <c r="IH309">
        <v>0.00251729176796863</v>
      </c>
      <c r="II309">
        <v>-2.92013266862578e-05</v>
      </c>
      <c r="IJ309">
        <v>-3</v>
      </c>
      <c r="IK309">
        <v>1614</v>
      </c>
      <c r="IL309">
        <v>1</v>
      </c>
      <c r="IM309">
        <v>27</v>
      </c>
      <c r="IN309">
        <v>200.5</v>
      </c>
      <c r="IO309">
        <v>200.6</v>
      </c>
      <c r="IP309">
        <v>1.85669</v>
      </c>
      <c r="IQ309">
        <v>2.6416</v>
      </c>
      <c r="IR309">
        <v>1.54785</v>
      </c>
      <c r="IS309">
        <v>2.30103</v>
      </c>
      <c r="IT309">
        <v>1.34644</v>
      </c>
      <c r="IU309">
        <v>2.38403</v>
      </c>
      <c r="IV309">
        <v>37.5781</v>
      </c>
      <c r="IW309">
        <v>24.2101</v>
      </c>
      <c r="IX309">
        <v>18</v>
      </c>
      <c r="IY309">
        <v>502.431</v>
      </c>
      <c r="IZ309">
        <v>401.087</v>
      </c>
      <c r="JA309">
        <v>24.0454</v>
      </c>
      <c r="JB309">
        <v>27.1093</v>
      </c>
      <c r="JC309">
        <v>30.0005</v>
      </c>
      <c r="JD309">
        <v>26.9998</v>
      </c>
      <c r="JE309">
        <v>26.9397</v>
      </c>
      <c r="JF309">
        <v>37.2882</v>
      </c>
      <c r="JG309">
        <v>26.4293</v>
      </c>
      <c r="JH309">
        <v>100</v>
      </c>
      <c r="JI309">
        <v>24.0443</v>
      </c>
      <c r="JJ309">
        <v>877.323</v>
      </c>
      <c r="JK309">
        <v>24.0778</v>
      </c>
      <c r="JL309">
        <v>102.204</v>
      </c>
      <c r="JM309">
        <v>102.68</v>
      </c>
    </row>
    <row r="310" spans="1:273">
      <c r="A310">
        <v>294</v>
      </c>
      <c r="B310">
        <v>1510793757</v>
      </c>
      <c r="C310">
        <v>5036.40000009537</v>
      </c>
      <c r="D310" t="s">
        <v>1001</v>
      </c>
      <c r="E310" t="s">
        <v>1002</v>
      </c>
      <c r="F310">
        <v>5</v>
      </c>
      <c r="G310" t="s">
        <v>898</v>
      </c>
      <c r="H310" t="s">
        <v>406</v>
      </c>
      <c r="I310">
        <v>1510793749.5</v>
      </c>
      <c r="J310">
        <f>(K310)/1000</f>
        <v>0</v>
      </c>
      <c r="K310">
        <f>IF(CZ310, AN310, AH310)</f>
        <v>0</v>
      </c>
      <c r="L310">
        <f>IF(CZ310, AI310, AG310)</f>
        <v>0</v>
      </c>
      <c r="M310">
        <f>DB310 - IF(AU310&gt;1, L310*CV310*100.0/(AW310*DP310), 0)</f>
        <v>0</v>
      </c>
      <c r="N310">
        <f>((T310-J310/2)*M310-L310)/(T310+J310/2)</f>
        <v>0</v>
      </c>
      <c r="O310">
        <f>N310*(DI310+DJ310)/1000.0</f>
        <v>0</v>
      </c>
      <c r="P310">
        <f>(DB310 - IF(AU310&gt;1, L310*CV310*100.0/(AW310*DP310), 0))*(DI310+DJ310)/1000.0</f>
        <v>0</v>
      </c>
      <c r="Q310">
        <f>2.0/((1/S310-1/R310)+SIGN(S310)*SQRT((1/S310-1/R310)*(1/S310-1/R310) + 4*CW310/((CW310+1)*(CW310+1))*(2*1/S310*1/R310-1/R310*1/R310)))</f>
        <v>0</v>
      </c>
      <c r="R310">
        <f>IF(LEFT(CX310,1)&lt;&gt;"0",IF(LEFT(CX310,1)="1",3.0,CY310),$D$5+$E$5*(DP310*DI310/($K$5*1000))+$F$5*(DP310*DI310/($K$5*1000))*MAX(MIN(CV310,$J$5),$I$5)*MAX(MIN(CV310,$J$5),$I$5)+$G$5*MAX(MIN(CV310,$J$5),$I$5)*(DP310*DI310/($K$5*1000))+$H$5*(DP310*DI310/($K$5*1000))*(DP310*DI310/($K$5*1000)))</f>
        <v>0</v>
      </c>
      <c r="S310">
        <f>J310*(1000-(1000*0.61365*exp(17.502*W310/(240.97+W310))/(DI310+DJ310)+DD310)/2)/(1000*0.61365*exp(17.502*W310/(240.97+W310))/(DI310+DJ310)-DD310)</f>
        <v>0</v>
      </c>
      <c r="T310">
        <f>1/((CW310+1)/(Q310/1.6)+1/(R310/1.37)) + CW310/((CW310+1)/(Q310/1.6) + CW310/(R310/1.37))</f>
        <v>0</v>
      </c>
      <c r="U310">
        <f>(CR310*CU310)</f>
        <v>0</v>
      </c>
      <c r="V310">
        <f>(DK310+(U310+2*0.95*5.67E-8*(((DK310+$B$7)+273)^4-(DK310+273)^4)-44100*J310)/(1.84*29.3*R310+8*0.95*5.67E-8*(DK310+273)^3))</f>
        <v>0</v>
      </c>
      <c r="W310">
        <f>($C$7*DL310+$D$7*DM310+$E$7*V310)</f>
        <v>0</v>
      </c>
      <c r="X310">
        <f>0.61365*exp(17.502*W310/(240.97+W310))</f>
        <v>0</v>
      </c>
      <c r="Y310">
        <f>(Z310/AA310*100)</f>
        <v>0</v>
      </c>
      <c r="Z310">
        <f>DD310*(DI310+DJ310)/1000</f>
        <v>0</v>
      </c>
      <c r="AA310">
        <f>0.61365*exp(17.502*DK310/(240.97+DK310))</f>
        <v>0</v>
      </c>
      <c r="AB310">
        <f>(X310-DD310*(DI310+DJ310)/1000)</f>
        <v>0</v>
      </c>
      <c r="AC310">
        <f>(-J310*44100)</f>
        <v>0</v>
      </c>
      <c r="AD310">
        <f>2*29.3*R310*0.92*(DK310-W310)</f>
        <v>0</v>
      </c>
      <c r="AE310">
        <f>2*0.95*5.67E-8*(((DK310+$B$7)+273)^4-(W310+273)^4)</f>
        <v>0</v>
      </c>
      <c r="AF310">
        <f>U310+AE310+AC310+AD310</f>
        <v>0</v>
      </c>
      <c r="AG310">
        <f>DH310*AU310*(DC310-DB310*(1000-AU310*DE310)/(1000-AU310*DD310))/(100*CV310)</f>
        <v>0</v>
      </c>
      <c r="AH310">
        <f>1000*DH310*AU310*(DD310-DE310)/(100*CV310*(1000-AU310*DD310))</f>
        <v>0</v>
      </c>
      <c r="AI310">
        <f>(AJ310 - AK310 - DI310*1E3/(8.314*(DK310+273.15)) * AM310/DH310 * AL310) * DH310/(100*CV310) * (1000 - DE310)/1000</f>
        <v>0</v>
      </c>
      <c r="AJ310">
        <v>883.342615696124</v>
      </c>
      <c r="AK310">
        <v>865.309024242424</v>
      </c>
      <c r="AL310">
        <v>2.25710402790725</v>
      </c>
      <c r="AM310">
        <v>64.2689805173575</v>
      </c>
      <c r="AN310">
        <f>(AP310 - AO310 + DI310*1E3/(8.314*(DK310+273.15)) * AR310/DH310 * AQ310) * DH310/(100*CV310) * 1000/(1000 - AP310)</f>
        <v>0</v>
      </c>
      <c r="AO310">
        <v>24.0401407751476</v>
      </c>
      <c r="AP310">
        <v>25.1609278787879</v>
      </c>
      <c r="AQ310">
        <v>-0.00055199930953583</v>
      </c>
      <c r="AR310">
        <v>116.423155096258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MAX(0,($B$13+$C$13*DP310)/(1+$D$13*DP310)*DI310/(DK310+273)*$E$13)</f>
        <v>0</v>
      </c>
      <c r="AX310" t="s">
        <v>407</v>
      </c>
      <c r="AY310" t="s">
        <v>407</v>
      </c>
      <c r="AZ310">
        <v>0</v>
      </c>
      <c r="BA310">
        <v>0</v>
      </c>
      <c r="BB310">
        <f>1-AZ310/BA310</f>
        <v>0</v>
      </c>
      <c r="BC310">
        <v>0</v>
      </c>
      <c r="BD310" t="s">
        <v>407</v>
      </c>
      <c r="BE310" t="s">
        <v>407</v>
      </c>
      <c r="BF310">
        <v>0</v>
      </c>
      <c r="BG310">
        <v>0</v>
      </c>
      <c r="BH310">
        <f>1-BF310/BG310</f>
        <v>0</v>
      </c>
      <c r="BI310">
        <v>0.5</v>
      </c>
      <c r="BJ310">
        <f>CS310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407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f>$B$11*DQ310+$C$11*DR310+$F$11*EC310*(1-EF310)</f>
        <v>0</v>
      </c>
      <c r="CS310">
        <f>CR310*CT310</f>
        <v>0</v>
      </c>
      <c r="CT310">
        <f>($B$11*$D$9+$C$11*$D$9+$F$11*((EP310+EH310)/MAX(EP310+EH310+EQ310, 0.1)*$I$9+EQ310/MAX(EP310+EH310+EQ310, 0.1)*$J$9))/($B$11+$C$11+$F$11)</f>
        <v>0</v>
      </c>
      <c r="CU310">
        <f>($B$11*$K$9+$C$11*$K$9+$F$11*((EP310+EH310)/MAX(EP310+EH310+EQ310, 0.1)*$P$9+EQ310/MAX(EP310+EH310+EQ310, 0.1)*$Q$9))/($B$11+$C$11+$F$11)</f>
        <v>0</v>
      </c>
      <c r="CV310">
        <v>2.7</v>
      </c>
      <c r="CW310">
        <v>0.5</v>
      </c>
      <c r="CX310" t="s">
        <v>408</v>
      </c>
      <c r="CY310">
        <v>2</v>
      </c>
      <c r="CZ310" t="b">
        <v>1</v>
      </c>
      <c r="DA310">
        <v>1510793749.5</v>
      </c>
      <c r="DB310">
        <v>833.518111111111</v>
      </c>
      <c r="DC310">
        <v>848.994518518519</v>
      </c>
      <c r="DD310">
        <v>25.1876666666667</v>
      </c>
      <c r="DE310">
        <v>24.0448037037037</v>
      </c>
      <c r="DF310">
        <v>824.459074074074</v>
      </c>
      <c r="DG310">
        <v>24.6544444444444</v>
      </c>
      <c r="DH310">
        <v>500.094481481481</v>
      </c>
      <c r="DI310">
        <v>90.7689333333334</v>
      </c>
      <c r="DJ310">
        <v>0.0999554925925926</v>
      </c>
      <c r="DK310">
        <v>26.8452296296296</v>
      </c>
      <c r="DL310">
        <v>27.4953555555556</v>
      </c>
      <c r="DM310">
        <v>999.9</v>
      </c>
      <c r="DN310">
        <v>0</v>
      </c>
      <c r="DO310">
        <v>0</v>
      </c>
      <c r="DP310">
        <v>10015.0588888889</v>
      </c>
      <c r="DQ310">
        <v>0</v>
      </c>
      <c r="DR310">
        <v>8.71592</v>
      </c>
      <c r="DS310">
        <v>-15.476377037037</v>
      </c>
      <c r="DT310">
        <v>855.054962962963</v>
      </c>
      <c r="DU310">
        <v>869.911333333333</v>
      </c>
      <c r="DV310">
        <v>1.14287</v>
      </c>
      <c r="DW310">
        <v>848.994518518519</v>
      </c>
      <c r="DX310">
        <v>24.0448037037037</v>
      </c>
      <c r="DY310">
        <v>2.28625888888889</v>
      </c>
      <c r="DZ310">
        <v>2.18252074074074</v>
      </c>
      <c r="EA310">
        <v>19.5798962962963</v>
      </c>
      <c r="EB310">
        <v>18.8345925925926</v>
      </c>
      <c r="EC310">
        <v>2000.01703703704</v>
      </c>
      <c r="ED310">
        <v>0.980004814814815</v>
      </c>
      <c r="EE310">
        <v>0.0199953481481481</v>
      </c>
      <c r="EF310">
        <v>0</v>
      </c>
      <c r="EG310">
        <v>2.26844074074074</v>
      </c>
      <c r="EH310">
        <v>0</v>
      </c>
      <c r="EI310">
        <v>4073.38</v>
      </c>
      <c r="EJ310">
        <v>17300.3259259259</v>
      </c>
      <c r="EK310">
        <v>38.937</v>
      </c>
      <c r="EL310">
        <v>39.437</v>
      </c>
      <c r="EM310">
        <v>38.687</v>
      </c>
      <c r="EN310">
        <v>38.1387777777778</v>
      </c>
      <c r="EO310">
        <v>38.312</v>
      </c>
      <c r="EP310">
        <v>1960.02592592593</v>
      </c>
      <c r="EQ310">
        <v>39.9911111111111</v>
      </c>
      <c r="ER310">
        <v>0</v>
      </c>
      <c r="ES310">
        <v>1678817360.6</v>
      </c>
      <c r="ET310">
        <v>0</v>
      </c>
      <c r="EU310">
        <v>2.26773846153846</v>
      </c>
      <c r="EV310">
        <v>-0.733299138576824</v>
      </c>
      <c r="EW310">
        <v>111.553162385959</v>
      </c>
      <c r="EX310">
        <v>4073.80884615385</v>
      </c>
      <c r="EY310">
        <v>15</v>
      </c>
      <c r="EZ310">
        <v>0</v>
      </c>
      <c r="FA310" t="s">
        <v>409</v>
      </c>
      <c r="FB310">
        <v>1510781724.6</v>
      </c>
      <c r="FC310">
        <v>1510781718.6</v>
      </c>
      <c r="FD310">
        <v>0</v>
      </c>
      <c r="FE310">
        <v>0.193</v>
      </c>
      <c r="FF310">
        <v>0.167</v>
      </c>
      <c r="FG310">
        <v>6.707</v>
      </c>
      <c r="FH310">
        <v>0.869</v>
      </c>
      <c r="FI310">
        <v>420</v>
      </c>
      <c r="FJ310">
        <v>32</v>
      </c>
      <c r="FK310">
        <v>0.3</v>
      </c>
      <c r="FL310">
        <v>0.13</v>
      </c>
      <c r="FM310">
        <v>1.14453634146341</v>
      </c>
      <c r="FN310">
        <v>-0.0459503832752629</v>
      </c>
      <c r="FO310">
        <v>0.0166848765691361</v>
      </c>
      <c r="FP310">
        <v>1</v>
      </c>
      <c r="FQ310">
        <v>1</v>
      </c>
      <c r="FR310">
        <v>1</v>
      </c>
      <c r="FS310" t="s">
        <v>410</v>
      </c>
      <c r="FT310">
        <v>2.97289</v>
      </c>
      <c r="FU310">
        <v>2.75376</v>
      </c>
      <c r="FV310">
        <v>0.149416</v>
      </c>
      <c r="FW310">
        <v>0.153539</v>
      </c>
      <c r="FX310">
        <v>0.106825</v>
      </c>
      <c r="FY310">
        <v>0.10467</v>
      </c>
      <c r="FZ310">
        <v>33098.3</v>
      </c>
      <c r="GA310">
        <v>35902.4</v>
      </c>
      <c r="GB310">
        <v>35264.1</v>
      </c>
      <c r="GC310">
        <v>38467.9</v>
      </c>
      <c r="GD310">
        <v>44617.5</v>
      </c>
      <c r="GE310">
        <v>49724.1</v>
      </c>
      <c r="GF310">
        <v>55076.7</v>
      </c>
      <c r="GG310">
        <v>61677.5</v>
      </c>
      <c r="GH310">
        <v>1.98277</v>
      </c>
      <c r="GI310">
        <v>1.82388</v>
      </c>
      <c r="GJ310">
        <v>0.0897236</v>
      </c>
      <c r="GK310">
        <v>0</v>
      </c>
      <c r="GL310">
        <v>26.0479</v>
      </c>
      <c r="GM310">
        <v>999.9</v>
      </c>
      <c r="GN310">
        <v>52.887</v>
      </c>
      <c r="GO310">
        <v>32.821</v>
      </c>
      <c r="GP310">
        <v>29.1416</v>
      </c>
      <c r="GQ310">
        <v>55.1058</v>
      </c>
      <c r="GR310">
        <v>49.3109</v>
      </c>
      <c r="GS310">
        <v>1</v>
      </c>
      <c r="GT310">
        <v>-0.00462652</v>
      </c>
      <c r="GU310">
        <v>0.888546</v>
      </c>
      <c r="GV310">
        <v>20.1126</v>
      </c>
      <c r="GW310">
        <v>5.19752</v>
      </c>
      <c r="GX310">
        <v>12.0041</v>
      </c>
      <c r="GY310">
        <v>4.9755</v>
      </c>
      <c r="GZ310">
        <v>3.2932</v>
      </c>
      <c r="HA310">
        <v>9999</v>
      </c>
      <c r="HB310">
        <v>9999</v>
      </c>
      <c r="HC310">
        <v>9999</v>
      </c>
      <c r="HD310">
        <v>999.9</v>
      </c>
      <c r="HE310">
        <v>1.86326</v>
      </c>
      <c r="HF310">
        <v>1.86813</v>
      </c>
      <c r="HG310">
        <v>1.86793</v>
      </c>
      <c r="HH310">
        <v>1.86905</v>
      </c>
      <c r="HI310">
        <v>1.86986</v>
      </c>
      <c r="HJ310">
        <v>1.86598</v>
      </c>
      <c r="HK310">
        <v>1.867</v>
      </c>
      <c r="HL310">
        <v>1.86834</v>
      </c>
      <c r="HM310">
        <v>5</v>
      </c>
      <c r="HN310">
        <v>0</v>
      </c>
      <c r="HO310">
        <v>0</v>
      </c>
      <c r="HP310">
        <v>0</v>
      </c>
      <c r="HQ310" t="s">
        <v>411</v>
      </c>
      <c r="HR310" t="s">
        <v>412</v>
      </c>
      <c r="HS310" t="s">
        <v>413</v>
      </c>
      <c r="HT310" t="s">
        <v>413</v>
      </c>
      <c r="HU310" t="s">
        <v>413</v>
      </c>
      <c r="HV310" t="s">
        <v>413</v>
      </c>
      <c r="HW310">
        <v>0</v>
      </c>
      <c r="HX310">
        <v>100</v>
      </c>
      <c r="HY310">
        <v>100</v>
      </c>
      <c r="HZ310">
        <v>9.127</v>
      </c>
      <c r="IA310">
        <v>0.5319</v>
      </c>
      <c r="IB310">
        <v>4.00718980108695</v>
      </c>
      <c r="IC310">
        <v>0.0057595372652325</v>
      </c>
      <c r="ID310">
        <v>9.86007892650461e-07</v>
      </c>
      <c r="IE310">
        <v>-6.54605500343952e-10</v>
      </c>
      <c r="IF310">
        <v>-0.00447537401453317</v>
      </c>
      <c r="IG310">
        <v>-0.0225030831772305</v>
      </c>
      <c r="IH310">
        <v>0.00251729176796863</v>
      </c>
      <c r="II310">
        <v>-2.92013266862578e-05</v>
      </c>
      <c r="IJ310">
        <v>-3</v>
      </c>
      <c r="IK310">
        <v>1614</v>
      </c>
      <c r="IL310">
        <v>1</v>
      </c>
      <c r="IM310">
        <v>27</v>
      </c>
      <c r="IN310">
        <v>200.5</v>
      </c>
      <c r="IO310">
        <v>200.6</v>
      </c>
      <c r="IP310">
        <v>1.88843</v>
      </c>
      <c r="IQ310">
        <v>2.6416</v>
      </c>
      <c r="IR310">
        <v>1.54785</v>
      </c>
      <c r="IS310">
        <v>2.30103</v>
      </c>
      <c r="IT310">
        <v>1.34644</v>
      </c>
      <c r="IU310">
        <v>2.31934</v>
      </c>
      <c r="IV310">
        <v>37.5781</v>
      </c>
      <c r="IW310">
        <v>24.2101</v>
      </c>
      <c r="IX310">
        <v>18</v>
      </c>
      <c r="IY310">
        <v>502.293</v>
      </c>
      <c r="IZ310">
        <v>401.18</v>
      </c>
      <c r="JA310">
        <v>24.0492</v>
      </c>
      <c r="JB310">
        <v>27.1152</v>
      </c>
      <c r="JC310">
        <v>30.0004</v>
      </c>
      <c r="JD310">
        <v>27.0047</v>
      </c>
      <c r="JE310">
        <v>26.945</v>
      </c>
      <c r="JF310">
        <v>37.8406</v>
      </c>
      <c r="JG310">
        <v>26.4293</v>
      </c>
      <c r="JH310">
        <v>100</v>
      </c>
      <c r="JI310">
        <v>24.0483</v>
      </c>
      <c r="JJ310">
        <v>890.78</v>
      </c>
      <c r="JK310">
        <v>24.0778</v>
      </c>
      <c r="JL310">
        <v>102.203</v>
      </c>
      <c r="JM310">
        <v>102.678</v>
      </c>
    </row>
    <row r="311" spans="1:273">
      <c r="A311">
        <v>295</v>
      </c>
      <c r="B311">
        <v>1510793762</v>
      </c>
      <c r="C311">
        <v>5041.40000009537</v>
      </c>
      <c r="D311" t="s">
        <v>1003</v>
      </c>
      <c r="E311" t="s">
        <v>1004</v>
      </c>
      <c r="F311">
        <v>5</v>
      </c>
      <c r="G311" t="s">
        <v>898</v>
      </c>
      <c r="H311" t="s">
        <v>406</v>
      </c>
      <c r="I311">
        <v>1510793754.21429</v>
      </c>
      <c r="J311">
        <f>(K311)/1000</f>
        <v>0</v>
      </c>
      <c r="K311">
        <f>IF(CZ311, AN311, AH311)</f>
        <v>0</v>
      </c>
      <c r="L311">
        <f>IF(CZ311, AI311, AG311)</f>
        <v>0</v>
      </c>
      <c r="M311">
        <f>DB311 - IF(AU311&gt;1, L311*CV311*100.0/(AW311*DP311), 0)</f>
        <v>0</v>
      </c>
      <c r="N311">
        <f>((T311-J311/2)*M311-L311)/(T311+J311/2)</f>
        <v>0</v>
      </c>
      <c r="O311">
        <f>N311*(DI311+DJ311)/1000.0</f>
        <v>0</v>
      </c>
      <c r="P311">
        <f>(DB311 - IF(AU311&gt;1, L311*CV311*100.0/(AW311*DP311), 0))*(DI311+DJ311)/1000.0</f>
        <v>0</v>
      </c>
      <c r="Q311">
        <f>2.0/((1/S311-1/R311)+SIGN(S311)*SQRT((1/S311-1/R311)*(1/S311-1/R311) + 4*CW311/((CW311+1)*(CW311+1))*(2*1/S311*1/R311-1/R311*1/R311)))</f>
        <v>0</v>
      </c>
      <c r="R311">
        <f>IF(LEFT(CX311,1)&lt;&gt;"0",IF(LEFT(CX311,1)="1",3.0,CY311),$D$5+$E$5*(DP311*DI311/($K$5*1000))+$F$5*(DP311*DI311/($K$5*1000))*MAX(MIN(CV311,$J$5),$I$5)*MAX(MIN(CV311,$J$5),$I$5)+$G$5*MAX(MIN(CV311,$J$5),$I$5)*(DP311*DI311/($K$5*1000))+$H$5*(DP311*DI311/($K$5*1000))*(DP311*DI311/($K$5*1000)))</f>
        <v>0</v>
      </c>
      <c r="S311">
        <f>J311*(1000-(1000*0.61365*exp(17.502*W311/(240.97+W311))/(DI311+DJ311)+DD311)/2)/(1000*0.61365*exp(17.502*W311/(240.97+W311))/(DI311+DJ311)-DD311)</f>
        <v>0</v>
      </c>
      <c r="T311">
        <f>1/((CW311+1)/(Q311/1.6)+1/(R311/1.37)) + CW311/((CW311+1)/(Q311/1.6) + CW311/(R311/1.37))</f>
        <v>0</v>
      </c>
      <c r="U311">
        <f>(CR311*CU311)</f>
        <v>0</v>
      </c>
      <c r="V311">
        <f>(DK311+(U311+2*0.95*5.67E-8*(((DK311+$B$7)+273)^4-(DK311+273)^4)-44100*J311)/(1.84*29.3*R311+8*0.95*5.67E-8*(DK311+273)^3))</f>
        <v>0</v>
      </c>
      <c r="W311">
        <f>($C$7*DL311+$D$7*DM311+$E$7*V311)</f>
        <v>0</v>
      </c>
      <c r="X311">
        <f>0.61365*exp(17.502*W311/(240.97+W311))</f>
        <v>0</v>
      </c>
      <c r="Y311">
        <f>(Z311/AA311*100)</f>
        <v>0</v>
      </c>
      <c r="Z311">
        <f>DD311*(DI311+DJ311)/1000</f>
        <v>0</v>
      </c>
      <c r="AA311">
        <f>0.61365*exp(17.502*DK311/(240.97+DK311))</f>
        <v>0</v>
      </c>
      <c r="AB311">
        <f>(X311-DD311*(DI311+DJ311)/1000)</f>
        <v>0</v>
      </c>
      <c r="AC311">
        <f>(-J311*44100)</f>
        <v>0</v>
      </c>
      <c r="AD311">
        <f>2*29.3*R311*0.92*(DK311-W311)</f>
        <v>0</v>
      </c>
      <c r="AE311">
        <f>2*0.95*5.67E-8*(((DK311+$B$7)+273)^4-(W311+273)^4)</f>
        <v>0</v>
      </c>
      <c r="AF311">
        <f>U311+AE311+AC311+AD311</f>
        <v>0</v>
      </c>
      <c r="AG311">
        <f>DH311*AU311*(DC311-DB311*(1000-AU311*DE311)/(1000-AU311*DD311))/(100*CV311)</f>
        <v>0</v>
      </c>
      <c r="AH311">
        <f>1000*DH311*AU311*(DD311-DE311)/(100*CV311*(1000-AU311*DD311))</f>
        <v>0</v>
      </c>
      <c r="AI311">
        <f>(AJ311 - AK311 - DI311*1E3/(8.314*(DK311+273.15)) * AM311/DH311 * AL311) * DH311/(100*CV311) * (1000 - DE311)/1000</f>
        <v>0</v>
      </c>
      <c r="AJ311">
        <v>900.595957557578</v>
      </c>
      <c r="AK311">
        <v>879.492866666667</v>
      </c>
      <c r="AL311">
        <v>2.92172247865271</v>
      </c>
      <c r="AM311">
        <v>64.2689805173575</v>
      </c>
      <c r="AN311">
        <f>(AP311 - AO311 + DI311*1E3/(8.314*(DK311+273.15)) * AR311/DH311 * AQ311) * DH311/(100*CV311) * 1000/(1000 - AP311)</f>
        <v>0</v>
      </c>
      <c r="AO311">
        <v>24.0383503701339</v>
      </c>
      <c r="AP311">
        <v>25.1521515151515</v>
      </c>
      <c r="AQ311">
        <v>-0.000316992143406691</v>
      </c>
      <c r="AR311">
        <v>116.423155096258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MAX(0,($B$13+$C$13*DP311)/(1+$D$13*DP311)*DI311/(DK311+273)*$E$13)</f>
        <v>0</v>
      </c>
      <c r="AX311" t="s">
        <v>407</v>
      </c>
      <c r="AY311" t="s">
        <v>407</v>
      </c>
      <c r="AZ311">
        <v>0</v>
      </c>
      <c r="BA311">
        <v>0</v>
      </c>
      <c r="BB311">
        <f>1-AZ311/BA311</f>
        <v>0</v>
      </c>
      <c r="BC311">
        <v>0</v>
      </c>
      <c r="BD311" t="s">
        <v>407</v>
      </c>
      <c r="BE311" t="s">
        <v>407</v>
      </c>
      <c r="BF311">
        <v>0</v>
      </c>
      <c r="BG311">
        <v>0</v>
      </c>
      <c r="BH311">
        <f>1-BF311/BG311</f>
        <v>0</v>
      </c>
      <c r="BI311">
        <v>0.5</v>
      </c>
      <c r="BJ311">
        <f>CS311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407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f>$B$11*DQ311+$C$11*DR311+$F$11*EC311*(1-EF311)</f>
        <v>0</v>
      </c>
      <c r="CS311">
        <f>CR311*CT311</f>
        <v>0</v>
      </c>
      <c r="CT311">
        <f>($B$11*$D$9+$C$11*$D$9+$F$11*((EP311+EH311)/MAX(EP311+EH311+EQ311, 0.1)*$I$9+EQ311/MAX(EP311+EH311+EQ311, 0.1)*$J$9))/($B$11+$C$11+$F$11)</f>
        <v>0</v>
      </c>
      <c r="CU311">
        <f>($B$11*$K$9+$C$11*$K$9+$F$11*((EP311+EH311)/MAX(EP311+EH311+EQ311, 0.1)*$P$9+EQ311/MAX(EP311+EH311+EQ311, 0.1)*$Q$9))/($B$11+$C$11+$F$11)</f>
        <v>0</v>
      </c>
      <c r="CV311">
        <v>2.7</v>
      </c>
      <c r="CW311">
        <v>0.5</v>
      </c>
      <c r="CX311" t="s">
        <v>408</v>
      </c>
      <c r="CY311">
        <v>2</v>
      </c>
      <c r="CZ311" t="b">
        <v>1</v>
      </c>
      <c r="DA311">
        <v>1510793754.21429</v>
      </c>
      <c r="DB311">
        <v>840.303464285714</v>
      </c>
      <c r="DC311">
        <v>862.189821428571</v>
      </c>
      <c r="DD311">
        <v>25.1700785714286</v>
      </c>
      <c r="DE311">
        <v>24.0415642857143</v>
      </c>
      <c r="DF311">
        <v>831.203714285714</v>
      </c>
      <c r="DG311">
        <v>24.6376607142857</v>
      </c>
      <c r="DH311">
        <v>500.101642857143</v>
      </c>
      <c r="DI311">
        <v>90.7685</v>
      </c>
      <c r="DJ311">
        <v>0.100076575</v>
      </c>
      <c r="DK311">
        <v>26.8466035714286</v>
      </c>
      <c r="DL311">
        <v>27.5043178571429</v>
      </c>
      <c r="DM311">
        <v>999.9</v>
      </c>
      <c r="DN311">
        <v>0</v>
      </c>
      <c r="DO311">
        <v>0</v>
      </c>
      <c r="DP311">
        <v>9994.90535714286</v>
      </c>
      <c r="DQ311">
        <v>0</v>
      </c>
      <c r="DR311">
        <v>8.70789142857143</v>
      </c>
      <c r="DS311">
        <v>-21.8863021428571</v>
      </c>
      <c r="DT311">
        <v>862.000035714286</v>
      </c>
      <c r="DU311">
        <v>883.428821428571</v>
      </c>
      <c r="DV311">
        <v>1.12850928571429</v>
      </c>
      <c r="DW311">
        <v>862.189821428571</v>
      </c>
      <c r="DX311">
        <v>24.0415642857143</v>
      </c>
      <c r="DY311">
        <v>2.28465107142857</v>
      </c>
      <c r="DZ311">
        <v>2.18221714285714</v>
      </c>
      <c r="EA311">
        <v>19.5685642857143</v>
      </c>
      <c r="EB311">
        <v>18.8323678571429</v>
      </c>
      <c r="EC311">
        <v>1999.99642857143</v>
      </c>
      <c r="ED311">
        <v>0.980004714285714</v>
      </c>
      <c r="EE311">
        <v>0.0199954285714286</v>
      </c>
      <c r="EF311">
        <v>0</v>
      </c>
      <c r="EG311">
        <v>2.25692857142857</v>
      </c>
      <c r="EH311">
        <v>0</v>
      </c>
      <c r="EI311">
        <v>4081.86</v>
      </c>
      <c r="EJ311">
        <v>17300.15</v>
      </c>
      <c r="EK311">
        <v>38.937</v>
      </c>
      <c r="EL311">
        <v>39.437</v>
      </c>
      <c r="EM311">
        <v>38.6737142857143</v>
      </c>
      <c r="EN311">
        <v>38.1582142857143</v>
      </c>
      <c r="EO311">
        <v>38.312</v>
      </c>
      <c r="EP311">
        <v>1960.00571428571</v>
      </c>
      <c r="EQ311">
        <v>39.9907142857143</v>
      </c>
      <c r="ER311">
        <v>0</v>
      </c>
      <c r="ES311">
        <v>1678817365.4</v>
      </c>
      <c r="ET311">
        <v>0</v>
      </c>
      <c r="EU311">
        <v>2.27271538461538</v>
      </c>
      <c r="EV311">
        <v>-0.348567516167849</v>
      </c>
      <c r="EW311">
        <v>107.570940175255</v>
      </c>
      <c r="EX311">
        <v>4082.43884615385</v>
      </c>
      <c r="EY311">
        <v>15</v>
      </c>
      <c r="EZ311">
        <v>0</v>
      </c>
      <c r="FA311" t="s">
        <v>409</v>
      </c>
      <c r="FB311">
        <v>1510781724.6</v>
      </c>
      <c r="FC311">
        <v>1510781718.6</v>
      </c>
      <c r="FD311">
        <v>0</v>
      </c>
      <c r="FE311">
        <v>0.193</v>
      </c>
      <c r="FF311">
        <v>0.167</v>
      </c>
      <c r="FG311">
        <v>6.707</v>
      </c>
      <c r="FH311">
        <v>0.869</v>
      </c>
      <c r="FI311">
        <v>420</v>
      </c>
      <c r="FJ311">
        <v>32</v>
      </c>
      <c r="FK311">
        <v>0.3</v>
      </c>
      <c r="FL311">
        <v>0.13</v>
      </c>
      <c r="FM311">
        <v>1.13807951219512</v>
      </c>
      <c r="FN311">
        <v>-0.18579344947735</v>
      </c>
      <c r="FO311">
        <v>0.0187833766609318</v>
      </c>
      <c r="FP311">
        <v>1</v>
      </c>
      <c r="FQ311">
        <v>1</v>
      </c>
      <c r="FR311">
        <v>1</v>
      </c>
      <c r="FS311" t="s">
        <v>410</v>
      </c>
      <c r="FT311">
        <v>2.97283</v>
      </c>
      <c r="FU311">
        <v>2.75363</v>
      </c>
      <c r="FV311">
        <v>0.151048</v>
      </c>
      <c r="FW311">
        <v>0.155419</v>
      </c>
      <c r="FX311">
        <v>0.106796</v>
      </c>
      <c r="FY311">
        <v>0.104661</v>
      </c>
      <c r="FZ311">
        <v>33034.4</v>
      </c>
      <c r="GA311">
        <v>35822.5</v>
      </c>
      <c r="GB311">
        <v>35263.7</v>
      </c>
      <c r="GC311">
        <v>38467.8</v>
      </c>
      <c r="GD311">
        <v>44618.6</v>
      </c>
      <c r="GE311">
        <v>49724.7</v>
      </c>
      <c r="GF311">
        <v>55076.1</v>
      </c>
      <c r="GG311">
        <v>61677.6</v>
      </c>
      <c r="GH311">
        <v>1.98293</v>
      </c>
      <c r="GI311">
        <v>1.82365</v>
      </c>
      <c r="GJ311">
        <v>0.0891313</v>
      </c>
      <c r="GK311">
        <v>0</v>
      </c>
      <c r="GL311">
        <v>26.0495</v>
      </c>
      <c r="GM311">
        <v>999.9</v>
      </c>
      <c r="GN311">
        <v>52.887</v>
      </c>
      <c r="GO311">
        <v>32.821</v>
      </c>
      <c r="GP311">
        <v>29.1416</v>
      </c>
      <c r="GQ311">
        <v>55.5358</v>
      </c>
      <c r="GR311">
        <v>49.403</v>
      </c>
      <c r="GS311">
        <v>1</v>
      </c>
      <c r="GT311">
        <v>-0.00440803</v>
      </c>
      <c r="GU311">
        <v>1.00013</v>
      </c>
      <c r="GV311">
        <v>20.1122</v>
      </c>
      <c r="GW311">
        <v>5.19782</v>
      </c>
      <c r="GX311">
        <v>12.004</v>
      </c>
      <c r="GY311">
        <v>4.97545</v>
      </c>
      <c r="GZ311">
        <v>3.29323</v>
      </c>
      <c r="HA311">
        <v>9999</v>
      </c>
      <c r="HB311">
        <v>9999</v>
      </c>
      <c r="HC311">
        <v>9999</v>
      </c>
      <c r="HD311">
        <v>999.9</v>
      </c>
      <c r="HE311">
        <v>1.86325</v>
      </c>
      <c r="HF311">
        <v>1.86815</v>
      </c>
      <c r="HG311">
        <v>1.86796</v>
      </c>
      <c r="HH311">
        <v>1.86905</v>
      </c>
      <c r="HI311">
        <v>1.86983</v>
      </c>
      <c r="HJ311">
        <v>1.86596</v>
      </c>
      <c r="HK311">
        <v>1.867</v>
      </c>
      <c r="HL311">
        <v>1.86834</v>
      </c>
      <c r="HM311">
        <v>5</v>
      </c>
      <c r="HN311">
        <v>0</v>
      </c>
      <c r="HO311">
        <v>0</v>
      </c>
      <c r="HP311">
        <v>0</v>
      </c>
      <c r="HQ311" t="s">
        <v>411</v>
      </c>
      <c r="HR311" t="s">
        <v>412</v>
      </c>
      <c r="HS311" t="s">
        <v>413</v>
      </c>
      <c r="HT311" t="s">
        <v>413</v>
      </c>
      <c r="HU311" t="s">
        <v>413</v>
      </c>
      <c r="HV311" t="s">
        <v>413</v>
      </c>
      <c r="HW311">
        <v>0</v>
      </c>
      <c r="HX311">
        <v>100</v>
      </c>
      <c r="HY311">
        <v>100</v>
      </c>
      <c r="HZ311">
        <v>9.211</v>
      </c>
      <c r="IA311">
        <v>0.5316</v>
      </c>
      <c r="IB311">
        <v>4.00718980108695</v>
      </c>
      <c r="IC311">
        <v>0.0057595372652325</v>
      </c>
      <c r="ID311">
        <v>9.86007892650461e-07</v>
      </c>
      <c r="IE311">
        <v>-6.54605500343952e-10</v>
      </c>
      <c r="IF311">
        <v>-0.00447537401453317</v>
      </c>
      <c r="IG311">
        <v>-0.0225030831772305</v>
      </c>
      <c r="IH311">
        <v>0.00251729176796863</v>
      </c>
      <c r="II311">
        <v>-2.92013266862578e-05</v>
      </c>
      <c r="IJ311">
        <v>-3</v>
      </c>
      <c r="IK311">
        <v>1614</v>
      </c>
      <c r="IL311">
        <v>1</v>
      </c>
      <c r="IM311">
        <v>27</v>
      </c>
      <c r="IN311">
        <v>200.6</v>
      </c>
      <c r="IO311">
        <v>200.7</v>
      </c>
      <c r="IP311">
        <v>1.91406</v>
      </c>
      <c r="IQ311">
        <v>2.6416</v>
      </c>
      <c r="IR311">
        <v>1.54785</v>
      </c>
      <c r="IS311">
        <v>2.30103</v>
      </c>
      <c r="IT311">
        <v>1.34644</v>
      </c>
      <c r="IU311">
        <v>2.30591</v>
      </c>
      <c r="IV311">
        <v>37.5781</v>
      </c>
      <c r="IW311">
        <v>24.2101</v>
      </c>
      <c r="IX311">
        <v>18</v>
      </c>
      <c r="IY311">
        <v>502.443</v>
      </c>
      <c r="IZ311">
        <v>401.091</v>
      </c>
      <c r="JA311">
        <v>24.0437</v>
      </c>
      <c r="JB311">
        <v>27.1206</v>
      </c>
      <c r="JC311">
        <v>30.0003</v>
      </c>
      <c r="JD311">
        <v>27.0103</v>
      </c>
      <c r="JE311">
        <v>26.95</v>
      </c>
      <c r="JF311">
        <v>38.4419</v>
      </c>
      <c r="JG311">
        <v>26.4293</v>
      </c>
      <c r="JH311">
        <v>100</v>
      </c>
      <c r="JI311">
        <v>24.0275</v>
      </c>
      <c r="JJ311">
        <v>910.864</v>
      </c>
      <c r="JK311">
        <v>24.0778</v>
      </c>
      <c r="JL311">
        <v>102.202</v>
      </c>
      <c r="JM311">
        <v>102.678</v>
      </c>
    </row>
    <row r="312" spans="1:273">
      <c r="A312">
        <v>296</v>
      </c>
      <c r="B312">
        <v>1510793767</v>
      </c>
      <c r="C312">
        <v>5046.40000009537</v>
      </c>
      <c r="D312" t="s">
        <v>1005</v>
      </c>
      <c r="E312" t="s">
        <v>1006</v>
      </c>
      <c r="F312">
        <v>5</v>
      </c>
      <c r="G312" t="s">
        <v>898</v>
      </c>
      <c r="H312" t="s">
        <v>406</v>
      </c>
      <c r="I312">
        <v>1510793759.5</v>
      </c>
      <c r="J312">
        <f>(K312)/1000</f>
        <v>0</v>
      </c>
      <c r="K312">
        <f>IF(CZ312, AN312, AH312)</f>
        <v>0</v>
      </c>
      <c r="L312">
        <f>IF(CZ312, AI312, AG312)</f>
        <v>0</v>
      </c>
      <c r="M312">
        <f>DB312 - IF(AU312&gt;1, L312*CV312*100.0/(AW312*DP312), 0)</f>
        <v>0</v>
      </c>
      <c r="N312">
        <f>((T312-J312/2)*M312-L312)/(T312+J312/2)</f>
        <v>0</v>
      </c>
      <c r="O312">
        <f>N312*(DI312+DJ312)/1000.0</f>
        <v>0</v>
      </c>
      <c r="P312">
        <f>(DB312 - IF(AU312&gt;1, L312*CV312*100.0/(AW312*DP312), 0))*(DI312+DJ312)/1000.0</f>
        <v>0</v>
      </c>
      <c r="Q312">
        <f>2.0/((1/S312-1/R312)+SIGN(S312)*SQRT((1/S312-1/R312)*(1/S312-1/R312) + 4*CW312/((CW312+1)*(CW312+1))*(2*1/S312*1/R312-1/R312*1/R312)))</f>
        <v>0</v>
      </c>
      <c r="R312">
        <f>IF(LEFT(CX312,1)&lt;&gt;"0",IF(LEFT(CX312,1)="1",3.0,CY312),$D$5+$E$5*(DP312*DI312/($K$5*1000))+$F$5*(DP312*DI312/($K$5*1000))*MAX(MIN(CV312,$J$5),$I$5)*MAX(MIN(CV312,$J$5),$I$5)+$G$5*MAX(MIN(CV312,$J$5),$I$5)*(DP312*DI312/($K$5*1000))+$H$5*(DP312*DI312/($K$5*1000))*(DP312*DI312/($K$5*1000)))</f>
        <v>0</v>
      </c>
      <c r="S312">
        <f>J312*(1000-(1000*0.61365*exp(17.502*W312/(240.97+W312))/(DI312+DJ312)+DD312)/2)/(1000*0.61365*exp(17.502*W312/(240.97+W312))/(DI312+DJ312)-DD312)</f>
        <v>0</v>
      </c>
      <c r="T312">
        <f>1/((CW312+1)/(Q312/1.6)+1/(R312/1.37)) + CW312/((CW312+1)/(Q312/1.6) + CW312/(R312/1.37))</f>
        <v>0</v>
      </c>
      <c r="U312">
        <f>(CR312*CU312)</f>
        <v>0</v>
      </c>
      <c r="V312">
        <f>(DK312+(U312+2*0.95*5.67E-8*(((DK312+$B$7)+273)^4-(DK312+273)^4)-44100*J312)/(1.84*29.3*R312+8*0.95*5.67E-8*(DK312+273)^3))</f>
        <v>0</v>
      </c>
      <c r="W312">
        <f>($C$7*DL312+$D$7*DM312+$E$7*V312)</f>
        <v>0</v>
      </c>
      <c r="X312">
        <f>0.61365*exp(17.502*W312/(240.97+W312))</f>
        <v>0</v>
      </c>
      <c r="Y312">
        <f>(Z312/AA312*100)</f>
        <v>0</v>
      </c>
      <c r="Z312">
        <f>DD312*(DI312+DJ312)/1000</f>
        <v>0</v>
      </c>
      <c r="AA312">
        <f>0.61365*exp(17.502*DK312/(240.97+DK312))</f>
        <v>0</v>
      </c>
      <c r="AB312">
        <f>(X312-DD312*(DI312+DJ312)/1000)</f>
        <v>0</v>
      </c>
      <c r="AC312">
        <f>(-J312*44100)</f>
        <v>0</v>
      </c>
      <c r="AD312">
        <f>2*29.3*R312*0.92*(DK312-W312)</f>
        <v>0</v>
      </c>
      <c r="AE312">
        <f>2*0.95*5.67E-8*(((DK312+$B$7)+273)^4-(W312+273)^4)</f>
        <v>0</v>
      </c>
      <c r="AF312">
        <f>U312+AE312+AC312+AD312</f>
        <v>0</v>
      </c>
      <c r="AG312">
        <f>DH312*AU312*(DC312-DB312*(1000-AU312*DE312)/(1000-AU312*DD312))/(100*CV312)</f>
        <v>0</v>
      </c>
      <c r="AH312">
        <f>1000*DH312*AU312*(DD312-DE312)/(100*CV312*(1000-AU312*DD312))</f>
        <v>0</v>
      </c>
      <c r="AI312">
        <f>(AJ312 - AK312 - DI312*1E3/(8.314*(DK312+273.15)) * AM312/DH312 * AL312) * DH312/(100*CV312) * (1000 - DE312)/1000</f>
        <v>0</v>
      </c>
      <c r="AJ312">
        <v>917.161602113932</v>
      </c>
      <c r="AK312">
        <v>894.929151515151</v>
      </c>
      <c r="AL312">
        <v>3.11545810717684</v>
      </c>
      <c r="AM312">
        <v>64.2689805173575</v>
      </c>
      <c r="AN312">
        <f>(AP312 - AO312 + DI312*1E3/(8.314*(DK312+273.15)) * AR312/DH312 * AQ312) * DH312/(100*CV312) * 1000/(1000 - AP312)</f>
        <v>0</v>
      </c>
      <c r="AO312">
        <v>24.0386055927911</v>
      </c>
      <c r="AP312">
        <v>25.1408648484849</v>
      </c>
      <c r="AQ312">
        <v>-0.000205130622516962</v>
      </c>
      <c r="AR312">
        <v>116.423155096258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MAX(0,($B$13+$C$13*DP312)/(1+$D$13*DP312)*DI312/(DK312+273)*$E$13)</f>
        <v>0</v>
      </c>
      <c r="AX312" t="s">
        <v>407</v>
      </c>
      <c r="AY312" t="s">
        <v>407</v>
      </c>
      <c r="AZ312">
        <v>0</v>
      </c>
      <c r="BA312">
        <v>0</v>
      </c>
      <c r="BB312">
        <f>1-AZ312/BA312</f>
        <v>0</v>
      </c>
      <c r="BC312">
        <v>0</v>
      </c>
      <c r="BD312" t="s">
        <v>407</v>
      </c>
      <c r="BE312" t="s">
        <v>407</v>
      </c>
      <c r="BF312">
        <v>0</v>
      </c>
      <c r="BG312">
        <v>0</v>
      </c>
      <c r="BH312">
        <f>1-BF312/BG312</f>
        <v>0</v>
      </c>
      <c r="BI312">
        <v>0.5</v>
      </c>
      <c r="BJ312">
        <f>CS312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407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f>$B$11*DQ312+$C$11*DR312+$F$11*EC312*(1-EF312)</f>
        <v>0</v>
      </c>
      <c r="CS312">
        <f>CR312*CT312</f>
        <v>0</v>
      </c>
      <c r="CT312">
        <f>($B$11*$D$9+$C$11*$D$9+$F$11*((EP312+EH312)/MAX(EP312+EH312+EQ312, 0.1)*$I$9+EQ312/MAX(EP312+EH312+EQ312, 0.1)*$J$9))/($B$11+$C$11+$F$11)</f>
        <v>0</v>
      </c>
      <c r="CU312">
        <f>($B$11*$K$9+$C$11*$K$9+$F$11*((EP312+EH312)/MAX(EP312+EH312+EQ312, 0.1)*$P$9+EQ312/MAX(EP312+EH312+EQ312, 0.1)*$Q$9))/($B$11+$C$11+$F$11)</f>
        <v>0</v>
      </c>
      <c r="CV312">
        <v>2.7</v>
      </c>
      <c r="CW312">
        <v>0.5</v>
      </c>
      <c r="CX312" t="s">
        <v>408</v>
      </c>
      <c r="CY312">
        <v>2</v>
      </c>
      <c r="CZ312" t="b">
        <v>1</v>
      </c>
      <c r="DA312">
        <v>1510793759.5</v>
      </c>
      <c r="DB312">
        <v>852.340740740741</v>
      </c>
      <c r="DC312">
        <v>879.419962962963</v>
      </c>
      <c r="DD312">
        <v>25.1560666666667</v>
      </c>
      <c r="DE312">
        <v>24.0395481481481</v>
      </c>
      <c r="DF312">
        <v>843.168925925926</v>
      </c>
      <c r="DG312">
        <v>24.6242888888889</v>
      </c>
      <c r="DH312">
        <v>500.088814814815</v>
      </c>
      <c r="DI312">
        <v>90.7680777777778</v>
      </c>
      <c r="DJ312">
        <v>0.0999854666666667</v>
      </c>
      <c r="DK312">
        <v>26.8475703703704</v>
      </c>
      <c r="DL312">
        <v>27.5072111111111</v>
      </c>
      <c r="DM312">
        <v>999.9</v>
      </c>
      <c r="DN312">
        <v>0</v>
      </c>
      <c r="DO312">
        <v>0</v>
      </c>
      <c r="DP312">
        <v>9984.64814814815</v>
      </c>
      <c r="DQ312">
        <v>0</v>
      </c>
      <c r="DR312">
        <v>8.68920407407408</v>
      </c>
      <c r="DS312">
        <v>-27.0791851851852</v>
      </c>
      <c r="DT312">
        <v>874.335555555556</v>
      </c>
      <c r="DU312">
        <v>901.08162962963</v>
      </c>
      <c r="DV312">
        <v>1.11650037037037</v>
      </c>
      <c r="DW312">
        <v>879.419962962963</v>
      </c>
      <c r="DX312">
        <v>24.0395481481481</v>
      </c>
      <c r="DY312">
        <v>2.28336777777778</v>
      </c>
      <c r="DZ312">
        <v>2.18202555555556</v>
      </c>
      <c r="EA312">
        <v>19.5595259259259</v>
      </c>
      <c r="EB312">
        <v>18.8309592592593</v>
      </c>
      <c r="EC312">
        <v>1999.97259259259</v>
      </c>
      <c r="ED312">
        <v>0.98000437037037</v>
      </c>
      <c r="EE312">
        <v>0.0199957037037037</v>
      </c>
      <c r="EF312">
        <v>0</v>
      </c>
      <c r="EG312">
        <v>2.2601962962963</v>
      </c>
      <c r="EH312">
        <v>0</v>
      </c>
      <c r="EI312">
        <v>4090.24851851852</v>
      </c>
      <c r="EJ312">
        <v>17299.9444444444</v>
      </c>
      <c r="EK312">
        <v>38.937</v>
      </c>
      <c r="EL312">
        <v>39.437</v>
      </c>
      <c r="EM312">
        <v>38.6571481481481</v>
      </c>
      <c r="EN312">
        <v>38.1709259259259</v>
      </c>
      <c r="EO312">
        <v>38.3074074074074</v>
      </c>
      <c r="EP312">
        <v>1959.98185185185</v>
      </c>
      <c r="EQ312">
        <v>39.9907407407407</v>
      </c>
      <c r="ER312">
        <v>0</v>
      </c>
      <c r="ES312">
        <v>1678817370.2</v>
      </c>
      <c r="ET312">
        <v>0</v>
      </c>
      <c r="EU312">
        <v>2.25472692307692</v>
      </c>
      <c r="EV312">
        <v>0.676174358926082</v>
      </c>
      <c r="EW312">
        <v>84.1818804268748</v>
      </c>
      <c r="EX312">
        <v>4089.99461538462</v>
      </c>
      <c r="EY312">
        <v>15</v>
      </c>
      <c r="EZ312">
        <v>0</v>
      </c>
      <c r="FA312" t="s">
        <v>409</v>
      </c>
      <c r="FB312">
        <v>1510781724.6</v>
      </c>
      <c r="FC312">
        <v>1510781718.6</v>
      </c>
      <c r="FD312">
        <v>0</v>
      </c>
      <c r="FE312">
        <v>0.193</v>
      </c>
      <c r="FF312">
        <v>0.167</v>
      </c>
      <c r="FG312">
        <v>6.707</v>
      </c>
      <c r="FH312">
        <v>0.869</v>
      </c>
      <c r="FI312">
        <v>420</v>
      </c>
      <c r="FJ312">
        <v>32</v>
      </c>
      <c r="FK312">
        <v>0.3</v>
      </c>
      <c r="FL312">
        <v>0.13</v>
      </c>
      <c r="FM312">
        <v>1.12624341463415</v>
      </c>
      <c r="FN312">
        <v>-0.142609547038328</v>
      </c>
      <c r="FO312">
        <v>0.014259548210569</v>
      </c>
      <c r="FP312">
        <v>1</v>
      </c>
      <c r="FQ312">
        <v>1</v>
      </c>
      <c r="FR312">
        <v>1</v>
      </c>
      <c r="FS312" t="s">
        <v>410</v>
      </c>
      <c r="FT312">
        <v>2.97296</v>
      </c>
      <c r="FU312">
        <v>2.75376</v>
      </c>
      <c r="FV312">
        <v>0.152804</v>
      </c>
      <c r="FW312">
        <v>0.15734</v>
      </c>
      <c r="FX312">
        <v>0.106762</v>
      </c>
      <c r="FY312">
        <v>0.10466</v>
      </c>
      <c r="FZ312">
        <v>32965.9</v>
      </c>
      <c r="GA312">
        <v>35740.6</v>
      </c>
      <c r="GB312">
        <v>35263.4</v>
      </c>
      <c r="GC312">
        <v>38467.3</v>
      </c>
      <c r="GD312">
        <v>44620.1</v>
      </c>
      <c r="GE312">
        <v>49724</v>
      </c>
      <c r="GF312">
        <v>55075.8</v>
      </c>
      <c r="GG312">
        <v>61676.6</v>
      </c>
      <c r="GH312">
        <v>1.98267</v>
      </c>
      <c r="GI312">
        <v>1.82378</v>
      </c>
      <c r="GJ312">
        <v>0.0888854</v>
      </c>
      <c r="GK312">
        <v>0</v>
      </c>
      <c r="GL312">
        <v>26.0517</v>
      </c>
      <c r="GM312">
        <v>999.9</v>
      </c>
      <c r="GN312">
        <v>52.887</v>
      </c>
      <c r="GO312">
        <v>32.821</v>
      </c>
      <c r="GP312">
        <v>29.1429</v>
      </c>
      <c r="GQ312">
        <v>55.2158</v>
      </c>
      <c r="GR312">
        <v>48.9663</v>
      </c>
      <c r="GS312">
        <v>1</v>
      </c>
      <c r="GT312">
        <v>-0.00396087</v>
      </c>
      <c r="GU312">
        <v>1.02038</v>
      </c>
      <c r="GV312">
        <v>20.1119</v>
      </c>
      <c r="GW312">
        <v>5.19707</v>
      </c>
      <c r="GX312">
        <v>12.004</v>
      </c>
      <c r="GY312">
        <v>4.9754</v>
      </c>
      <c r="GZ312">
        <v>3.29308</v>
      </c>
      <c r="HA312">
        <v>9999</v>
      </c>
      <c r="HB312">
        <v>9999</v>
      </c>
      <c r="HC312">
        <v>9999</v>
      </c>
      <c r="HD312">
        <v>999.9</v>
      </c>
      <c r="HE312">
        <v>1.86325</v>
      </c>
      <c r="HF312">
        <v>1.86813</v>
      </c>
      <c r="HG312">
        <v>1.86795</v>
      </c>
      <c r="HH312">
        <v>1.86905</v>
      </c>
      <c r="HI312">
        <v>1.86983</v>
      </c>
      <c r="HJ312">
        <v>1.86596</v>
      </c>
      <c r="HK312">
        <v>1.86705</v>
      </c>
      <c r="HL312">
        <v>1.86832</v>
      </c>
      <c r="HM312">
        <v>5</v>
      </c>
      <c r="HN312">
        <v>0</v>
      </c>
      <c r="HO312">
        <v>0</v>
      </c>
      <c r="HP312">
        <v>0</v>
      </c>
      <c r="HQ312" t="s">
        <v>411</v>
      </c>
      <c r="HR312" t="s">
        <v>412</v>
      </c>
      <c r="HS312" t="s">
        <v>413</v>
      </c>
      <c r="HT312" t="s">
        <v>413</v>
      </c>
      <c r="HU312" t="s">
        <v>413</v>
      </c>
      <c r="HV312" t="s">
        <v>413</v>
      </c>
      <c r="HW312">
        <v>0</v>
      </c>
      <c r="HX312">
        <v>100</v>
      </c>
      <c r="HY312">
        <v>100</v>
      </c>
      <c r="HZ312">
        <v>9.302</v>
      </c>
      <c r="IA312">
        <v>0.531</v>
      </c>
      <c r="IB312">
        <v>4.00718980108695</v>
      </c>
      <c r="IC312">
        <v>0.0057595372652325</v>
      </c>
      <c r="ID312">
        <v>9.86007892650461e-07</v>
      </c>
      <c r="IE312">
        <v>-6.54605500343952e-10</v>
      </c>
      <c r="IF312">
        <v>-0.00447537401453317</v>
      </c>
      <c r="IG312">
        <v>-0.0225030831772305</v>
      </c>
      <c r="IH312">
        <v>0.00251729176796863</v>
      </c>
      <c r="II312">
        <v>-2.92013266862578e-05</v>
      </c>
      <c r="IJ312">
        <v>-3</v>
      </c>
      <c r="IK312">
        <v>1614</v>
      </c>
      <c r="IL312">
        <v>1</v>
      </c>
      <c r="IM312">
        <v>27</v>
      </c>
      <c r="IN312">
        <v>200.7</v>
      </c>
      <c r="IO312">
        <v>200.8</v>
      </c>
      <c r="IP312">
        <v>1.9458</v>
      </c>
      <c r="IQ312">
        <v>2.6355</v>
      </c>
      <c r="IR312">
        <v>1.54785</v>
      </c>
      <c r="IS312">
        <v>2.30225</v>
      </c>
      <c r="IT312">
        <v>1.34644</v>
      </c>
      <c r="IU312">
        <v>2.35352</v>
      </c>
      <c r="IV312">
        <v>37.5781</v>
      </c>
      <c r="IW312">
        <v>24.2101</v>
      </c>
      <c r="IX312">
        <v>18</v>
      </c>
      <c r="IY312">
        <v>502.32</v>
      </c>
      <c r="IZ312">
        <v>401.197</v>
      </c>
      <c r="JA312">
        <v>24.0226</v>
      </c>
      <c r="JB312">
        <v>27.1255</v>
      </c>
      <c r="JC312">
        <v>30.0005</v>
      </c>
      <c r="JD312">
        <v>27.015</v>
      </c>
      <c r="JE312">
        <v>26.9552</v>
      </c>
      <c r="JF312">
        <v>38.9967</v>
      </c>
      <c r="JG312">
        <v>26.4293</v>
      </c>
      <c r="JH312">
        <v>100</v>
      </c>
      <c r="JI312">
        <v>24.0135</v>
      </c>
      <c r="JJ312">
        <v>924.388</v>
      </c>
      <c r="JK312">
        <v>24.0778</v>
      </c>
      <c r="JL312">
        <v>102.201</v>
      </c>
      <c r="JM312">
        <v>102.677</v>
      </c>
    </row>
    <row r="313" spans="1:273">
      <c r="A313">
        <v>297</v>
      </c>
      <c r="B313">
        <v>1510793772</v>
      </c>
      <c r="C313">
        <v>5051.40000009537</v>
      </c>
      <c r="D313" t="s">
        <v>1007</v>
      </c>
      <c r="E313" t="s">
        <v>1008</v>
      </c>
      <c r="F313">
        <v>5</v>
      </c>
      <c r="G313" t="s">
        <v>898</v>
      </c>
      <c r="H313" t="s">
        <v>406</v>
      </c>
      <c r="I313">
        <v>1510793764.21429</v>
      </c>
      <c r="J313">
        <f>(K313)/1000</f>
        <v>0</v>
      </c>
      <c r="K313">
        <f>IF(CZ313, AN313, AH313)</f>
        <v>0</v>
      </c>
      <c r="L313">
        <f>IF(CZ313, AI313, AG313)</f>
        <v>0</v>
      </c>
      <c r="M313">
        <f>DB313 - IF(AU313&gt;1, L313*CV313*100.0/(AW313*DP313), 0)</f>
        <v>0</v>
      </c>
      <c r="N313">
        <f>((T313-J313/2)*M313-L313)/(T313+J313/2)</f>
        <v>0</v>
      </c>
      <c r="O313">
        <f>N313*(DI313+DJ313)/1000.0</f>
        <v>0</v>
      </c>
      <c r="P313">
        <f>(DB313 - IF(AU313&gt;1, L313*CV313*100.0/(AW313*DP313), 0))*(DI313+DJ313)/1000.0</f>
        <v>0</v>
      </c>
      <c r="Q313">
        <f>2.0/((1/S313-1/R313)+SIGN(S313)*SQRT((1/S313-1/R313)*(1/S313-1/R313) + 4*CW313/((CW313+1)*(CW313+1))*(2*1/S313*1/R313-1/R313*1/R313)))</f>
        <v>0</v>
      </c>
      <c r="R313">
        <f>IF(LEFT(CX313,1)&lt;&gt;"0",IF(LEFT(CX313,1)="1",3.0,CY313),$D$5+$E$5*(DP313*DI313/($K$5*1000))+$F$5*(DP313*DI313/($K$5*1000))*MAX(MIN(CV313,$J$5),$I$5)*MAX(MIN(CV313,$J$5),$I$5)+$G$5*MAX(MIN(CV313,$J$5),$I$5)*(DP313*DI313/($K$5*1000))+$H$5*(DP313*DI313/($K$5*1000))*(DP313*DI313/($K$5*1000)))</f>
        <v>0</v>
      </c>
      <c r="S313">
        <f>J313*(1000-(1000*0.61365*exp(17.502*W313/(240.97+W313))/(DI313+DJ313)+DD313)/2)/(1000*0.61365*exp(17.502*W313/(240.97+W313))/(DI313+DJ313)-DD313)</f>
        <v>0</v>
      </c>
      <c r="T313">
        <f>1/((CW313+1)/(Q313/1.6)+1/(R313/1.37)) + CW313/((CW313+1)/(Q313/1.6) + CW313/(R313/1.37))</f>
        <v>0</v>
      </c>
      <c r="U313">
        <f>(CR313*CU313)</f>
        <v>0</v>
      </c>
      <c r="V313">
        <f>(DK313+(U313+2*0.95*5.67E-8*(((DK313+$B$7)+273)^4-(DK313+273)^4)-44100*J313)/(1.84*29.3*R313+8*0.95*5.67E-8*(DK313+273)^3))</f>
        <v>0</v>
      </c>
      <c r="W313">
        <f>($C$7*DL313+$D$7*DM313+$E$7*V313)</f>
        <v>0</v>
      </c>
      <c r="X313">
        <f>0.61365*exp(17.502*W313/(240.97+W313))</f>
        <v>0</v>
      </c>
      <c r="Y313">
        <f>(Z313/AA313*100)</f>
        <v>0</v>
      </c>
      <c r="Z313">
        <f>DD313*(DI313+DJ313)/1000</f>
        <v>0</v>
      </c>
      <c r="AA313">
        <f>0.61365*exp(17.502*DK313/(240.97+DK313))</f>
        <v>0</v>
      </c>
      <c r="AB313">
        <f>(X313-DD313*(DI313+DJ313)/1000)</f>
        <v>0</v>
      </c>
      <c r="AC313">
        <f>(-J313*44100)</f>
        <v>0</v>
      </c>
      <c r="AD313">
        <f>2*29.3*R313*0.92*(DK313-W313)</f>
        <v>0</v>
      </c>
      <c r="AE313">
        <f>2*0.95*5.67E-8*(((DK313+$B$7)+273)^4-(W313+273)^4)</f>
        <v>0</v>
      </c>
      <c r="AF313">
        <f>U313+AE313+AC313+AD313</f>
        <v>0</v>
      </c>
      <c r="AG313">
        <f>DH313*AU313*(DC313-DB313*(1000-AU313*DE313)/(1000-AU313*DD313))/(100*CV313)</f>
        <v>0</v>
      </c>
      <c r="AH313">
        <f>1000*DH313*AU313*(DD313-DE313)/(100*CV313*(1000-AU313*DD313))</f>
        <v>0</v>
      </c>
      <c r="AI313">
        <f>(AJ313 - AK313 - DI313*1E3/(8.314*(DK313+273.15)) * AM313/DH313 * AL313) * DH313/(100*CV313) * (1000 - DE313)/1000</f>
        <v>0</v>
      </c>
      <c r="AJ313">
        <v>934.96577474564</v>
      </c>
      <c r="AK313">
        <v>911.589866666667</v>
      </c>
      <c r="AL313">
        <v>3.36265048210395</v>
      </c>
      <c r="AM313">
        <v>64.2689805173575</v>
      </c>
      <c r="AN313">
        <f>(AP313 - AO313 + DI313*1E3/(8.314*(DK313+273.15)) * AR313/DH313 * AQ313) * DH313/(100*CV313) * 1000/(1000 - AP313)</f>
        <v>0</v>
      </c>
      <c r="AO313">
        <v>24.0374613995873</v>
      </c>
      <c r="AP313">
        <v>25.1345078787879</v>
      </c>
      <c r="AQ313">
        <v>-6.21581283459131e-05</v>
      </c>
      <c r="AR313">
        <v>116.423155096258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MAX(0,($B$13+$C$13*DP313)/(1+$D$13*DP313)*DI313/(DK313+273)*$E$13)</f>
        <v>0</v>
      </c>
      <c r="AX313" t="s">
        <v>407</v>
      </c>
      <c r="AY313" t="s">
        <v>407</v>
      </c>
      <c r="AZ313">
        <v>0</v>
      </c>
      <c r="BA313">
        <v>0</v>
      </c>
      <c r="BB313">
        <f>1-AZ313/BA313</f>
        <v>0</v>
      </c>
      <c r="BC313">
        <v>0</v>
      </c>
      <c r="BD313" t="s">
        <v>407</v>
      </c>
      <c r="BE313" t="s">
        <v>407</v>
      </c>
      <c r="BF313">
        <v>0</v>
      </c>
      <c r="BG313">
        <v>0</v>
      </c>
      <c r="BH313">
        <f>1-BF313/BG313</f>
        <v>0</v>
      </c>
      <c r="BI313">
        <v>0.5</v>
      </c>
      <c r="BJ313">
        <f>CS313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407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f>$B$11*DQ313+$C$11*DR313+$F$11*EC313*(1-EF313)</f>
        <v>0</v>
      </c>
      <c r="CS313">
        <f>CR313*CT313</f>
        <v>0</v>
      </c>
      <c r="CT313">
        <f>($B$11*$D$9+$C$11*$D$9+$F$11*((EP313+EH313)/MAX(EP313+EH313+EQ313, 0.1)*$I$9+EQ313/MAX(EP313+EH313+EQ313, 0.1)*$J$9))/($B$11+$C$11+$F$11)</f>
        <v>0</v>
      </c>
      <c r="CU313">
        <f>($B$11*$K$9+$C$11*$K$9+$F$11*((EP313+EH313)/MAX(EP313+EH313+EQ313, 0.1)*$P$9+EQ313/MAX(EP313+EH313+EQ313, 0.1)*$Q$9))/($B$11+$C$11+$F$11)</f>
        <v>0</v>
      </c>
      <c r="CV313">
        <v>2.7</v>
      </c>
      <c r="CW313">
        <v>0.5</v>
      </c>
      <c r="CX313" t="s">
        <v>408</v>
      </c>
      <c r="CY313">
        <v>2</v>
      </c>
      <c r="CZ313" t="b">
        <v>1</v>
      </c>
      <c r="DA313">
        <v>1510793764.21429</v>
      </c>
      <c r="DB313">
        <v>865.8675</v>
      </c>
      <c r="DC313">
        <v>895.230035714286</v>
      </c>
      <c r="DD313">
        <v>25.1464321428571</v>
      </c>
      <c r="DE313">
        <v>24.0383678571429</v>
      </c>
      <c r="DF313">
        <v>856.614821428572</v>
      </c>
      <c r="DG313">
        <v>24.6150928571429</v>
      </c>
      <c r="DH313">
        <v>500.085928571429</v>
      </c>
      <c r="DI313">
        <v>90.7678321428571</v>
      </c>
      <c r="DJ313">
        <v>0.0999435392857143</v>
      </c>
      <c r="DK313">
        <v>26.8487964285714</v>
      </c>
      <c r="DL313">
        <v>27.5109107142857</v>
      </c>
      <c r="DM313">
        <v>999.9</v>
      </c>
      <c r="DN313">
        <v>0</v>
      </c>
      <c r="DO313">
        <v>0</v>
      </c>
      <c r="DP313">
        <v>9987.65535714286</v>
      </c>
      <c r="DQ313">
        <v>0</v>
      </c>
      <c r="DR313">
        <v>8.672425</v>
      </c>
      <c r="DS313">
        <v>-29.3624714285714</v>
      </c>
      <c r="DT313">
        <v>888.202571428572</v>
      </c>
      <c r="DU313">
        <v>917.28</v>
      </c>
      <c r="DV313">
        <v>1.10804285714286</v>
      </c>
      <c r="DW313">
        <v>895.230035714286</v>
      </c>
      <c r="DX313">
        <v>24.0383678571429</v>
      </c>
      <c r="DY313">
        <v>2.28248607142857</v>
      </c>
      <c r="DZ313">
        <v>2.18191178571429</v>
      </c>
      <c r="EA313">
        <v>19.553325</v>
      </c>
      <c r="EB313">
        <v>18.8301285714286</v>
      </c>
      <c r="EC313">
        <v>1999.97892857143</v>
      </c>
      <c r="ED313">
        <v>0.980004714285714</v>
      </c>
      <c r="EE313">
        <v>0.0199954285714286</v>
      </c>
      <c r="EF313">
        <v>0</v>
      </c>
      <c r="EG313">
        <v>2.28151785714286</v>
      </c>
      <c r="EH313">
        <v>0</v>
      </c>
      <c r="EI313">
        <v>4095.61607142857</v>
      </c>
      <c r="EJ313">
        <v>17299.9964285714</v>
      </c>
      <c r="EK313">
        <v>38.937</v>
      </c>
      <c r="EL313">
        <v>39.437</v>
      </c>
      <c r="EM313">
        <v>38.6382857142857</v>
      </c>
      <c r="EN313">
        <v>38.1692857142857</v>
      </c>
      <c r="EO313">
        <v>38.3075714285714</v>
      </c>
      <c r="EP313">
        <v>1959.98892857143</v>
      </c>
      <c r="EQ313">
        <v>39.99</v>
      </c>
      <c r="ER313">
        <v>0</v>
      </c>
      <c r="ES313">
        <v>1678817375.6</v>
      </c>
      <c r="ET313">
        <v>0</v>
      </c>
      <c r="EU313">
        <v>2.261448</v>
      </c>
      <c r="EV313">
        <v>-0.853976934393782</v>
      </c>
      <c r="EW313">
        <v>50.136153935582</v>
      </c>
      <c r="EX313">
        <v>4096.526</v>
      </c>
      <c r="EY313">
        <v>15</v>
      </c>
      <c r="EZ313">
        <v>0</v>
      </c>
      <c r="FA313" t="s">
        <v>409</v>
      </c>
      <c r="FB313">
        <v>1510781724.6</v>
      </c>
      <c r="FC313">
        <v>1510781718.6</v>
      </c>
      <c r="FD313">
        <v>0</v>
      </c>
      <c r="FE313">
        <v>0.193</v>
      </c>
      <c r="FF313">
        <v>0.167</v>
      </c>
      <c r="FG313">
        <v>6.707</v>
      </c>
      <c r="FH313">
        <v>0.869</v>
      </c>
      <c r="FI313">
        <v>420</v>
      </c>
      <c r="FJ313">
        <v>32</v>
      </c>
      <c r="FK313">
        <v>0.3</v>
      </c>
      <c r="FL313">
        <v>0.13</v>
      </c>
      <c r="FM313">
        <v>1.11511756097561</v>
      </c>
      <c r="FN313">
        <v>-0.115822160278745</v>
      </c>
      <c r="FO313">
        <v>0.0114934020904228</v>
      </c>
      <c r="FP313">
        <v>1</v>
      </c>
      <c r="FQ313">
        <v>1</v>
      </c>
      <c r="FR313">
        <v>1</v>
      </c>
      <c r="FS313" t="s">
        <v>410</v>
      </c>
      <c r="FT313">
        <v>2.973</v>
      </c>
      <c r="FU313">
        <v>2.75395</v>
      </c>
      <c r="FV313">
        <v>0.154672</v>
      </c>
      <c r="FW313">
        <v>0.159216</v>
      </c>
      <c r="FX313">
        <v>0.106745</v>
      </c>
      <c r="FY313">
        <v>0.104663</v>
      </c>
      <c r="FZ313">
        <v>32893.1</v>
      </c>
      <c r="GA313">
        <v>35660.5</v>
      </c>
      <c r="GB313">
        <v>35263.4</v>
      </c>
      <c r="GC313">
        <v>38466.8</v>
      </c>
      <c r="GD313">
        <v>44621.1</v>
      </c>
      <c r="GE313">
        <v>49723.4</v>
      </c>
      <c r="GF313">
        <v>55075.9</v>
      </c>
      <c r="GG313">
        <v>61676</v>
      </c>
      <c r="GH313">
        <v>1.9826</v>
      </c>
      <c r="GI313">
        <v>1.8238</v>
      </c>
      <c r="GJ313">
        <v>0.0876375</v>
      </c>
      <c r="GK313">
        <v>0</v>
      </c>
      <c r="GL313">
        <v>26.0545</v>
      </c>
      <c r="GM313">
        <v>999.9</v>
      </c>
      <c r="GN313">
        <v>52.887</v>
      </c>
      <c r="GO313">
        <v>32.801</v>
      </c>
      <c r="GP313">
        <v>29.1074</v>
      </c>
      <c r="GQ313">
        <v>55.3158</v>
      </c>
      <c r="GR313">
        <v>48.9463</v>
      </c>
      <c r="GS313">
        <v>1</v>
      </c>
      <c r="GT313">
        <v>-0.00365854</v>
      </c>
      <c r="GU313">
        <v>1.00593</v>
      </c>
      <c r="GV313">
        <v>20.112</v>
      </c>
      <c r="GW313">
        <v>5.19782</v>
      </c>
      <c r="GX313">
        <v>12.0041</v>
      </c>
      <c r="GY313">
        <v>4.9753</v>
      </c>
      <c r="GZ313">
        <v>3.2932</v>
      </c>
      <c r="HA313">
        <v>9999</v>
      </c>
      <c r="HB313">
        <v>9999</v>
      </c>
      <c r="HC313">
        <v>9999</v>
      </c>
      <c r="HD313">
        <v>999.9</v>
      </c>
      <c r="HE313">
        <v>1.86325</v>
      </c>
      <c r="HF313">
        <v>1.86813</v>
      </c>
      <c r="HG313">
        <v>1.86797</v>
      </c>
      <c r="HH313">
        <v>1.86905</v>
      </c>
      <c r="HI313">
        <v>1.86984</v>
      </c>
      <c r="HJ313">
        <v>1.86599</v>
      </c>
      <c r="HK313">
        <v>1.86697</v>
      </c>
      <c r="HL313">
        <v>1.86835</v>
      </c>
      <c r="HM313">
        <v>5</v>
      </c>
      <c r="HN313">
        <v>0</v>
      </c>
      <c r="HO313">
        <v>0</v>
      </c>
      <c r="HP313">
        <v>0</v>
      </c>
      <c r="HQ313" t="s">
        <v>411</v>
      </c>
      <c r="HR313" t="s">
        <v>412</v>
      </c>
      <c r="HS313" t="s">
        <v>413</v>
      </c>
      <c r="HT313" t="s">
        <v>413</v>
      </c>
      <c r="HU313" t="s">
        <v>413</v>
      </c>
      <c r="HV313" t="s">
        <v>413</v>
      </c>
      <c r="HW313">
        <v>0</v>
      </c>
      <c r="HX313">
        <v>100</v>
      </c>
      <c r="HY313">
        <v>100</v>
      </c>
      <c r="HZ313">
        <v>9.399</v>
      </c>
      <c r="IA313">
        <v>0.5307</v>
      </c>
      <c r="IB313">
        <v>4.00718980108695</v>
      </c>
      <c r="IC313">
        <v>0.0057595372652325</v>
      </c>
      <c r="ID313">
        <v>9.86007892650461e-07</v>
      </c>
      <c r="IE313">
        <v>-6.54605500343952e-10</v>
      </c>
      <c r="IF313">
        <v>-0.00447537401453317</v>
      </c>
      <c r="IG313">
        <v>-0.0225030831772305</v>
      </c>
      <c r="IH313">
        <v>0.00251729176796863</v>
      </c>
      <c r="II313">
        <v>-2.92013266862578e-05</v>
      </c>
      <c r="IJ313">
        <v>-3</v>
      </c>
      <c r="IK313">
        <v>1614</v>
      </c>
      <c r="IL313">
        <v>1</v>
      </c>
      <c r="IM313">
        <v>27</v>
      </c>
      <c r="IN313">
        <v>200.8</v>
      </c>
      <c r="IO313">
        <v>200.9</v>
      </c>
      <c r="IP313">
        <v>1.97021</v>
      </c>
      <c r="IQ313">
        <v>2.62573</v>
      </c>
      <c r="IR313">
        <v>1.54785</v>
      </c>
      <c r="IS313">
        <v>2.30103</v>
      </c>
      <c r="IT313">
        <v>1.34644</v>
      </c>
      <c r="IU313">
        <v>2.44385</v>
      </c>
      <c r="IV313">
        <v>37.5781</v>
      </c>
      <c r="IW313">
        <v>24.2188</v>
      </c>
      <c r="IX313">
        <v>18</v>
      </c>
      <c r="IY313">
        <v>502.322</v>
      </c>
      <c r="IZ313">
        <v>401.251</v>
      </c>
      <c r="JA313">
        <v>24.0088</v>
      </c>
      <c r="JB313">
        <v>27.1313</v>
      </c>
      <c r="JC313">
        <v>30.0005</v>
      </c>
      <c r="JD313">
        <v>27.0207</v>
      </c>
      <c r="JE313">
        <v>26.9609</v>
      </c>
      <c r="JF313">
        <v>39.4932</v>
      </c>
      <c r="JG313">
        <v>26.4293</v>
      </c>
      <c r="JH313">
        <v>100</v>
      </c>
      <c r="JI313">
        <v>24.0068</v>
      </c>
      <c r="JJ313">
        <v>937.828</v>
      </c>
      <c r="JK313">
        <v>24.0808</v>
      </c>
      <c r="JL313">
        <v>102.201</v>
      </c>
      <c r="JM313">
        <v>102.676</v>
      </c>
    </row>
    <row r="314" spans="1:273">
      <c r="A314">
        <v>298</v>
      </c>
      <c r="B314">
        <v>1510793777</v>
      </c>
      <c r="C314">
        <v>5056.40000009537</v>
      </c>
      <c r="D314" t="s">
        <v>1009</v>
      </c>
      <c r="E314" t="s">
        <v>1010</v>
      </c>
      <c r="F314">
        <v>5</v>
      </c>
      <c r="G314" t="s">
        <v>898</v>
      </c>
      <c r="H314" t="s">
        <v>406</v>
      </c>
      <c r="I314">
        <v>1510793769.5</v>
      </c>
      <c r="J314">
        <f>(K314)/1000</f>
        <v>0</v>
      </c>
      <c r="K314">
        <f>IF(CZ314, AN314, AH314)</f>
        <v>0</v>
      </c>
      <c r="L314">
        <f>IF(CZ314, AI314, AG314)</f>
        <v>0</v>
      </c>
      <c r="M314">
        <f>DB314 - IF(AU314&gt;1, L314*CV314*100.0/(AW314*DP314), 0)</f>
        <v>0</v>
      </c>
      <c r="N314">
        <f>((T314-J314/2)*M314-L314)/(T314+J314/2)</f>
        <v>0</v>
      </c>
      <c r="O314">
        <f>N314*(DI314+DJ314)/1000.0</f>
        <v>0</v>
      </c>
      <c r="P314">
        <f>(DB314 - IF(AU314&gt;1, L314*CV314*100.0/(AW314*DP314), 0))*(DI314+DJ314)/1000.0</f>
        <v>0</v>
      </c>
      <c r="Q314">
        <f>2.0/((1/S314-1/R314)+SIGN(S314)*SQRT((1/S314-1/R314)*(1/S314-1/R314) + 4*CW314/((CW314+1)*(CW314+1))*(2*1/S314*1/R314-1/R314*1/R314)))</f>
        <v>0</v>
      </c>
      <c r="R314">
        <f>IF(LEFT(CX314,1)&lt;&gt;"0",IF(LEFT(CX314,1)="1",3.0,CY314),$D$5+$E$5*(DP314*DI314/($K$5*1000))+$F$5*(DP314*DI314/($K$5*1000))*MAX(MIN(CV314,$J$5),$I$5)*MAX(MIN(CV314,$J$5),$I$5)+$G$5*MAX(MIN(CV314,$J$5),$I$5)*(DP314*DI314/($K$5*1000))+$H$5*(DP314*DI314/($K$5*1000))*(DP314*DI314/($K$5*1000)))</f>
        <v>0</v>
      </c>
      <c r="S314">
        <f>J314*(1000-(1000*0.61365*exp(17.502*W314/(240.97+W314))/(DI314+DJ314)+DD314)/2)/(1000*0.61365*exp(17.502*W314/(240.97+W314))/(DI314+DJ314)-DD314)</f>
        <v>0</v>
      </c>
      <c r="T314">
        <f>1/((CW314+1)/(Q314/1.6)+1/(R314/1.37)) + CW314/((CW314+1)/(Q314/1.6) + CW314/(R314/1.37))</f>
        <v>0</v>
      </c>
      <c r="U314">
        <f>(CR314*CU314)</f>
        <v>0</v>
      </c>
      <c r="V314">
        <f>(DK314+(U314+2*0.95*5.67E-8*(((DK314+$B$7)+273)^4-(DK314+273)^4)-44100*J314)/(1.84*29.3*R314+8*0.95*5.67E-8*(DK314+273)^3))</f>
        <v>0</v>
      </c>
      <c r="W314">
        <f>($C$7*DL314+$D$7*DM314+$E$7*V314)</f>
        <v>0</v>
      </c>
      <c r="X314">
        <f>0.61365*exp(17.502*W314/(240.97+W314))</f>
        <v>0</v>
      </c>
      <c r="Y314">
        <f>(Z314/AA314*100)</f>
        <v>0</v>
      </c>
      <c r="Z314">
        <f>DD314*(DI314+DJ314)/1000</f>
        <v>0</v>
      </c>
      <c r="AA314">
        <f>0.61365*exp(17.502*DK314/(240.97+DK314))</f>
        <v>0</v>
      </c>
      <c r="AB314">
        <f>(X314-DD314*(DI314+DJ314)/1000)</f>
        <v>0</v>
      </c>
      <c r="AC314">
        <f>(-J314*44100)</f>
        <v>0</v>
      </c>
      <c r="AD314">
        <f>2*29.3*R314*0.92*(DK314-W314)</f>
        <v>0</v>
      </c>
      <c r="AE314">
        <f>2*0.95*5.67E-8*(((DK314+$B$7)+273)^4-(W314+273)^4)</f>
        <v>0</v>
      </c>
      <c r="AF314">
        <f>U314+AE314+AC314+AD314</f>
        <v>0</v>
      </c>
      <c r="AG314">
        <f>DH314*AU314*(DC314-DB314*(1000-AU314*DE314)/(1000-AU314*DD314))/(100*CV314)</f>
        <v>0</v>
      </c>
      <c r="AH314">
        <f>1000*DH314*AU314*(DD314-DE314)/(100*CV314*(1000-AU314*DD314))</f>
        <v>0</v>
      </c>
      <c r="AI314">
        <f>(AJ314 - AK314 - DI314*1E3/(8.314*(DK314+273.15)) * AM314/DH314 * AL314) * DH314/(100*CV314) * (1000 - DE314)/1000</f>
        <v>0</v>
      </c>
      <c r="AJ314">
        <v>951.155334868246</v>
      </c>
      <c r="AK314">
        <v>928.106</v>
      </c>
      <c r="AL314">
        <v>3.28549824234623</v>
      </c>
      <c r="AM314">
        <v>64.2689805173575</v>
      </c>
      <c r="AN314">
        <f>(AP314 - AO314 + DI314*1E3/(8.314*(DK314+273.15)) * AR314/DH314 * AQ314) * DH314/(100*CV314) * 1000/(1000 - AP314)</f>
        <v>0</v>
      </c>
      <c r="AO314">
        <v>24.0409294337961</v>
      </c>
      <c r="AP314">
        <v>25.1266266666667</v>
      </c>
      <c r="AQ314">
        <v>-0.000104302627427255</v>
      </c>
      <c r="AR314">
        <v>116.423155096258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MAX(0,($B$13+$C$13*DP314)/(1+$D$13*DP314)*DI314/(DK314+273)*$E$13)</f>
        <v>0</v>
      </c>
      <c r="AX314" t="s">
        <v>407</v>
      </c>
      <c r="AY314" t="s">
        <v>407</v>
      </c>
      <c r="AZ314">
        <v>0</v>
      </c>
      <c r="BA314">
        <v>0</v>
      </c>
      <c r="BB314">
        <f>1-AZ314/BA314</f>
        <v>0</v>
      </c>
      <c r="BC314">
        <v>0</v>
      </c>
      <c r="BD314" t="s">
        <v>407</v>
      </c>
      <c r="BE314" t="s">
        <v>407</v>
      </c>
      <c r="BF314">
        <v>0</v>
      </c>
      <c r="BG314">
        <v>0</v>
      </c>
      <c r="BH314">
        <f>1-BF314/BG314</f>
        <v>0</v>
      </c>
      <c r="BI314">
        <v>0.5</v>
      </c>
      <c r="BJ314">
        <f>CS314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407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f>$B$11*DQ314+$C$11*DR314+$F$11*EC314*(1-EF314)</f>
        <v>0</v>
      </c>
      <c r="CS314">
        <f>CR314*CT314</f>
        <v>0</v>
      </c>
      <c r="CT314">
        <f>($B$11*$D$9+$C$11*$D$9+$F$11*((EP314+EH314)/MAX(EP314+EH314+EQ314, 0.1)*$I$9+EQ314/MAX(EP314+EH314+EQ314, 0.1)*$J$9))/($B$11+$C$11+$F$11)</f>
        <v>0</v>
      </c>
      <c r="CU314">
        <f>($B$11*$K$9+$C$11*$K$9+$F$11*((EP314+EH314)/MAX(EP314+EH314+EQ314, 0.1)*$P$9+EQ314/MAX(EP314+EH314+EQ314, 0.1)*$Q$9))/($B$11+$C$11+$F$11)</f>
        <v>0</v>
      </c>
      <c r="CV314">
        <v>2.7</v>
      </c>
      <c r="CW314">
        <v>0.5</v>
      </c>
      <c r="CX314" t="s">
        <v>408</v>
      </c>
      <c r="CY314">
        <v>2</v>
      </c>
      <c r="CZ314" t="b">
        <v>1</v>
      </c>
      <c r="DA314">
        <v>1510793769.5</v>
      </c>
      <c r="DB314">
        <v>882.277703703704</v>
      </c>
      <c r="DC314">
        <v>912.668814814815</v>
      </c>
      <c r="DD314">
        <v>25.1370851851852</v>
      </c>
      <c r="DE314">
        <v>24.0388666666667</v>
      </c>
      <c r="DF314">
        <v>872.927148148148</v>
      </c>
      <c r="DG314">
        <v>24.6061851851852</v>
      </c>
      <c r="DH314">
        <v>500.080296296296</v>
      </c>
      <c r="DI314">
        <v>90.7686851851852</v>
      </c>
      <c r="DJ314">
        <v>0.0999503333333333</v>
      </c>
      <c r="DK314">
        <v>26.8504222222222</v>
      </c>
      <c r="DL314">
        <v>27.4983777777778</v>
      </c>
      <c r="DM314">
        <v>999.9</v>
      </c>
      <c r="DN314">
        <v>0</v>
      </c>
      <c r="DO314">
        <v>0</v>
      </c>
      <c r="DP314">
        <v>9990.67222222222</v>
      </c>
      <c r="DQ314">
        <v>0</v>
      </c>
      <c r="DR314">
        <v>8.66335666666667</v>
      </c>
      <c r="DS314">
        <v>-30.3911222222222</v>
      </c>
      <c r="DT314">
        <v>905.027407407407</v>
      </c>
      <c r="DU314">
        <v>935.148814814815</v>
      </c>
      <c r="DV314">
        <v>1.09821259259259</v>
      </c>
      <c r="DW314">
        <v>912.668814814815</v>
      </c>
      <c r="DX314">
        <v>24.0388666666667</v>
      </c>
      <c r="DY314">
        <v>2.28165962962963</v>
      </c>
      <c r="DZ314">
        <v>2.18197666666667</v>
      </c>
      <c r="EA314">
        <v>19.5475111111111</v>
      </c>
      <c r="EB314">
        <v>18.8306</v>
      </c>
      <c r="EC314">
        <v>1999.99</v>
      </c>
      <c r="ED314">
        <v>0.980004518518518</v>
      </c>
      <c r="EE314">
        <v>0.0199955851851852</v>
      </c>
      <c r="EF314">
        <v>0</v>
      </c>
      <c r="EG314">
        <v>2.29362962962963</v>
      </c>
      <c r="EH314">
        <v>0</v>
      </c>
      <c r="EI314">
        <v>4099.6262962963</v>
      </c>
      <c r="EJ314">
        <v>17300.0925925926</v>
      </c>
      <c r="EK314">
        <v>38.937</v>
      </c>
      <c r="EL314">
        <v>39.437</v>
      </c>
      <c r="EM314">
        <v>38.6364814814815</v>
      </c>
      <c r="EN314">
        <v>38.1594444444444</v>
      </c>
      <c r="EO314">
        <v>38.3074074074074</v>
      </c>
      <c r="EP314">
        <v>1959.99925925926</v>
      </c>
      <c r="EQ314">
        <v>39.9907407407407</v>
      </c>
      <c r="ER314">
        <v>0</v>
      </c>
      <c r="ES314">
        <v>1678817380.4</v>
      </c>
      <c r="ET314">
        <v>0</v>
      </c>
      <c r="EU314">
        <v>2.260844</v>
      </c>
      <c r="EV314">
        <v>-0.222830783960044</v>
      </c>
      <c r="EW314">
        <v>31.0984615011186</v>
      </c>
      <c r="EX314">
        <v>4099.84</v>
      </c>
      <c r="EY314">
        <v>15</v>
      </c>
      <c r="EZ314">
        <v>0</v>
      </c>
      <c r="FA314" t="s">
        <v>409</v>
      </c>
      <c r="FB314">
        <v>1510781724.6</v>
      </c>
      <c r="FC314">
        <v>1510781718.6</v>
      </c>
      <c r="FD314">
        <v>0</v>
      </c>
      <c r="FE314">
        <v>0.193</v>
      </c>
      <c r="FF314">
        <v>0.167</v>
      </c>
      <c r="FG314">
        <v>6.707</v>
      </c>
      <c r="FH314">
        <v>0.869</v>
      </c>
      <c r="FI314">
        <v>420</v>
      </c>
      <c r="FJ314">
        <v>32</v>
      </c>
      <c r="FK314">
        <v>0.3</v>
      </c>
      <c r="FL314">
        <v>0.13</v>
      </c>
      <c r="FM314">
        <v>1.10387390243902</v>
      </c>
      <c r="FN314">
        <v>-0.108278885017421</v>
      </c>
      <c r="FO314">
        <v>0.0107298989330018</v>
      </c>
      <c r="FP314">
        <v>1</v>
      </c>
      <c r="FQ314">
        <v>1</v>
      </c>
      <c r="FR314">
        <v>1</v>
      </c>
      <c r="FS314" t="s">
        <v>410</v>
      </c>
      <c r="FT314">
        <v>2.97298</v>
      </c>
      <c r="FU314">
        <v>2.75377</v>
      </c>
      <c r="FV314">
        <v>0.156503</v>
      </c>
      <c r="FW314">
        <v>0.160987</v>
      </c>
      <c r="FX314">
        <v>0.106725</v>
      </c>
      <c r="FY314">
        <v>0.104671</v>
      </c>
      <c r="FZ314">
        <v>32821.8</v>
      </c>
      <c r="GA314">
        <v>35585.2</v>
      </c>
      <c r="GB314">
        <v>35263.3</v>
      </c>
      <c r="GC314">
        <v>38466.5</v>
      </c>
      <c r="GD314">
        <v>44621.8</v>
      </c>
      <c r="GE314">
        <v>49722.7</v>
      </c>
      <c r="GF314">
        <v>55075.5</v>
      </c>
      <c r="GG314">
        <v>61675.6</v>
      </c>
      <c r="GH314">
        <v>1.98245</v>
      </c>
      <c r="GI314">
        <v>1.82383</v>
      </c>
      <c r="GJ314">
        <v>0.0877865</v>
      </c>
      <c r="GK314">
        <v>0</v>
      </c>
      <c r="GL314">
        <v>26.0578</v>
      </c>
      <c r="GM314">
        <v>999.9</v>
      </c>
      <c r="GN314">
        <v>52.887</v>
      </c>
      <c r="GO314">
        <v>32.821</v>
      </c>
      <c r="GP314">
        <v>29.1427</v>
      </c>
      <c r="GQ314">
        <v>54.9358</v>
      </c>
      <c r="GR314">
        <v>49.0865</v>
      </c>
      <c r="GS314">
        <v>1</v>
      </c>
      <c r="GT314">
        <v>-0.00315549</v>
      </c>
      <c r="GU314">
        <v>0.969809</v>
      </c>
      <c r="GV314">
        <v>20.1124</v>
      </c>
      <c r="GW314">
        <v>5.19782</v>
      </c>
      <c r="GX314">
        <v>12.004</v>
      </c>
      <c r="GY314">
        <v>4.9755</v>
      </c>
      <c r="GZ314">
        <v>3.2932</v>
      </c>
      <c r="HA314">
        <v>9999</v>
      </c>
      <c r="HB314">
        <v>9999</v>
      </c>
      <c r="HC314">
        <v>9999</v>
      </c>
      <c r="HD314">
        <v>999.9</v>
      </c>
      <c r="HE314">
        <v>1.86325</v>
      </c>
      <c r="HF314">
        <v>1.86814</v>
      </c>
      <c r="HG314">
        <v>1.86795</v>
      </c>
      <c r="HH314">
        <v>1.86905</v>
      </c>
      <c r="HI314">
        <v>1.86984</v>
      </c>
      <c r="HJ314">
        <v>1.86598</v>
      </c>
      <c r="HK314">
        <v>1.86698</v>
      </c>
      <c r="HL314">
        <v>1.86835</v>
      </c>
      <c r="HM314">
        <v>5</v>
      </c>
      <c r="HN314">
        <v>0</v>
      </c>
      <c r="HO314">
        <v>0</v>
      </c>
      <c r="HP314">
        <v>0</v>
      </c>
      <c r="HQ314" t="s">
        <v>411</v>
      </c>
      <c r="HR314" t="s">
        <v>412</v>
      </c>
      <c r="HS314" t="s">
        <v>413</v>
      </c>
      <c r="HT314" t="s">
        <v>413</v>
      </c>
      <c r="HU314" t="s">
        <v>413</v>
      </c>
      <c r="HV314" t="s">
        <v>413</v>
      </c>
      <c r="HW314">
        <v>0</v>
      </c>
      <c r="HX314">
        <v>100</v>
      </c>
      <c r="HY314">
        <v>100</v>
      </c>
      <c r="HZ314">
        <v>9.494</v>
      </c>
      <c r="IA314">
        <v>0.5304</v>
      </c>
      <c r="IB314">
        <v>4.00718980108695</v>
      </c>
      <c r="IC314">
        <v>0.0057595372652325</v>
      </c>
      <c r="ID314">
        <v>9.86007892650461e-07</v>
      </c>
      <c r="IE314">
        <v>-6.54605500343952e-10</v>
      </c>
      <c r="IF314">
        <v>-0.00447537401453317</v>
      </c>
      <c r="IG314">
        <v>-0.0225030831772305</v>
      </c>
      <c r="IH314">
        <v>0.00251729176796863</v>
      </c>
      <c r="II314">
        <v>-2.92013266862578e-05</v>
      </c>
      <c r="IJ314">
        <v>-3</v>
      </c>
      <c r="IK314">
        <v>1614</v>
      </c>
      <c r="IL314">
        <v>1</v>
      </c>
      <c r="IM314">
        <v>27</v>
      </c>
      <c r="IN314">
        <v>200.9</v>
      </c>
      <c r="IO314">
        <v>201</v>
      </c>
      <c r="IP314">
        <v>2.00073</v>
      </c>
      <c r="IQ314">
        <v>2.62695</v>
      </c>
      <c r="IR314">
        <v>1.54785</v>
      </c>
      <c r="IS314">
        <v>2.30103</v>
      </c>
      <c r="IT314">
        <v>1.34644</v>
      </c>
      <c r="IU314">
        <v>2.46704</v>
      </c>
      <c r="IV314">
        <v>37.5781</v>
      </c>
      <c r="IW314">
        <v>24.2188</v>
      </c>
      <c r="IX314">
        <v>18</v>
      </c>
      <c r="IY314">
        <v>502.269</v>
      </c>
      <c r="IZ314">
        <v>401.297</v>
      </c>
      <c r="JA314">
        <v>24.0025</v>
      </c>
      <c r="JB314">
        <v>27.137</v>
      </c>
      <c r="JC314">
        <v>30.0005</v>
      </c>
      <c r="JD314">
        <v>27.0258</v>
      </c>
      <c r="JE314">
        <v>26.9654</v>
      </c>
      <c r="JF314">
        <v>40.0969</v>
      </c>
      <c r="JG314">
        <v>26.4293</v>
      </c>
      <c r="JH314">
        <v>100</v>
      </c>
      <c r="JI314">
        <v>24.0062</v>
      </c>
      <c r="JJ314">
        <v>958.019</v>
      </c>
      <c r="JK314">
        <v>24.0871</v>
      </c>
      <c r="JL314">
        <v>102.201</v>
      </c>
      <c r="JM314">
        <v>102.675</v>
      </c>
    </row>
    <row r="315" spans="1:273">
      <c r="A315">
        <v>299</v>
      </c>
      <c r="B315">
        <v>1510793782</v>
      </c>
      <c r="C315">
        <v>5061.40000009537</v>
      </c>
      <c r="D315" t="s">
        <v>1011</v>
      </c>
      <c r="E315" t="s">
        <v>1012</v>
      </c>
      <c r="F315">
        <v>5</v>
      </c>
      <c r="G315" t="s">
        <v>898</v>
      </c>
      <c r="H315" t="s">
        <v>406</v>
      </c>
      <c r="I315">
        <v>1510793774.21429</v>
      </c>
      <c r="J315">
        <f>(K315)/1000</f>
        <v>0</v>
      </c>
      <c r="K315">
        <f>IF(CZ315, AN315, AH315)</f>
        <v>0</v>
      </c>
      <c r="L315">
        <f>IF(CZ315, AI315, AG315)</f>
        <v>0</v>
      </c>
      <c r="M315">
        <f>DB315 - IF(AU315&gt;1, L315*CV315*100.0/(AW315*DP315), 0)</f>
        <v>0</v>
      </c>
      <c r="N315">
        <f>((T315-J315/2)*M315-L315)/(T315+J315/2)</f>
        <v>0</v>
      </c>
      <c r="O315">
        <f>N315*(DI315+DJ315)/1000.0</f>
        <v>0</v>
      </c>
      <c r="P315">
        <f>(DB315 - IF(AU315&gt;1, L315*CV315*100.0/(AW315*DP315), 0))*(DI315+DJ315)/1000.0</f>
        <v>0</v>
      </c>
      <c r="Q315">
        <f>2.0/((1/S315-1/R315)+SIGN(S315)*SQRT((1/S315-1/R315)*(1/S315-1/R315) + 4*CW315/((CW315+1)*(CW315+1))*(2*1/S315*1/R315-1/R315*1/R315)))</f>
        <v>0</v>
      </c>
      <c r="R315">
        <f>IF(LEFT(CX315,1)&lt;&gt;"0",IF(LEFT(CX315,1)="1",3.0,CY315),$D$5+$E$5*(DP315*DI315/($K$5*1000))+$F$5*(DP315*DI315/($K$5*1000))*MAX(MIN(CV315,$J$5),$I$5)*MAX(MIN(CV315,$J$5),$I$5)+$G$5*MAX(MIN(CV315,$J$5),$I$5)*(DP315*DI315/($K$5*1000))+$H$5*(DP315*DI315/($K$5*1000))*(DP315*DI315/($K$5*1000)))</f>
        <v>0</v>
      </c>
      <c r="S315">
        <f>J315*(1000-(1000*0.61365*exp(17.502*W315/(240.97+W315))/(DI315+DJ315)+DD315)/2)/(1000*0.61365*exp(17.502*W315/(240.97+W315))/(DI315+DJ315)-DD315)</f>
        <v>0</v>
      </c>
      <c r="T315">
        <f>1/((CW315+1)/(Q315/1.6)+1/(R315/1.37)) + CW315/((CW315+1)/(Q315/1.6) + CW315/(R315/1.37))</f>
        <v>0</v>
      </c>
      <c r="U315">
        <f>(CR315*CU315)</f>
        <v>0</v>
      </c>
      <c r="V315">
        <f>(DK315+(U315+2*0.95*5.67E-8*(((DK315+$B$7)+273)^4-(DK315+273)^4)-44100*J315)/(1.84*29.3*R315+8*0.95*5.67E-8*(DK315+273)^3))</f>
        <v>0</v>
      </c>
      <c r="W315">
        <f>($C$7*DL315+$D$7*DM315+$E$7*V315)</f>
        <v>0</v>
      </c>
      <c r="X315">
        <f>0.61365*exp(17.502*W315/(240.97+W315))</f>
        <v>0</v>
      </c>
      <c r="Y315">
        <f>(Z315/AA315*100)</f>
        <v>0</v>
      </c>
      <c r="Z315">
        <f>DD315*(DI315+DJ315)/1000</f>
        <v>0</v>
      </c>
      <c r="AA315">
        <f>0.61365*exp(17.502*DK315/(240.97+DK315))</f>
        <v>0</v>
      </c>
      <c r="AB315">
        <f>(X315-DD315*(DI315+DJ315)/1000)</f>
        <v>0</v>
      </c>
      <c r="AC315">
        <f>(-J315*44100)</f>
        <v>0</v>
      </c>
      <c r="AD315">
        <f>2*29.3*R315*0.92*(DK315-W315)</f>
        <v>0</v>
      </c>
      <c r="AE315">
        <f>2*0.95*5.67E-8*(((DK315+$B$7)+273)^4-(W315+273)^4)</f>
        <v>0</v>
      </c>
      <c r="AF315">
        <f>U315+AE315+AC315+AD315</f>
        <v>0</v>
      </c>
      <c r="AG315">
        <f>DH315*AU315*(DC315-DB315*(1000-AU315*DE315)/(1000-AU315*DD315))/(100*CV315)</f>
        <v>0</v>
      </c>
      <c r="AH315">
        <f>1000*DH315*AU315*(DD315-DE315)/(100*CV315*(1000-AU315*DD315))</f>
        <v>0</v>
      </c>
      <c r="AI315">
        <f>(AJ315 - AK315 - DI315*1E3/(8.314*(DK315+273.15)) * AM315/DH315 * AL315) * DH315/(100*CV315) * (1000 - DE315)/1000</f>
        <v>0</v>
      </c>
      <c r="AJ315">
        <v>968.237080925586</v>
      </c>
      <c r="AK315">
        <v>944.804909090909</v>
      </c>
      <c r="AL315">
        <v>3.35692695613243</v>
      </c>
      <c r="AM315">
        <v>64.2689805173575</v>
      </c>
      <c r="AN315">
        <f>(AP315 - AO315 + DI315*1E3/(8.314*(DK315+273.15)) * AR315/DH315 * AQ315) * DH315/(100*CV315) * 1000/(1000 - AP315)</f>
        <v>0</v>
      </c>
      <c r="AO315">
        <v>24.040105653956</v>
      </c>
      <c r="AP315">
        <v>25.123463030303</v>
      </c>
      <c r="AQ315">
        <v>-1.88333148920783e-05</v>
      </c>
      <c r="AR315">
        <v>116.423155096258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MAX(0,($B$13+$C$13*DP315)/(1+$D$13*DP315)*DI315/(DK315+273)*$E$13)</f>
        <v>0</v>
      </c>
      <c r="AX315" t="s">
        <v>407</v>
      </c>
      <c r="AY315" t="s">
        <v>407</v>
      </c>
      <c r="AZ315">
        <v>0</v>
      </c>
      <c r="BA315">
        <v>0</v>
      </c>
      <c r="BB315">
        <f>1-AZ315/BA315</f>
        <v>0</v>
      </c>
      <c r="BC315">
        <v>0</v>
      </c>
      <c r="BD315" t="s">
        <v>407</v>
      </c>
      <c r="BE315" t="s">
        <v>407</v>
      </c>
      <c r="BF315">
        <v>0</v>
      </c>
      <c r="BG315">
        <v>0</v>
      </c>
      <c r="BH315">
        <f>1-BF315/BG315</f>
        <v>0</v>
      </c>
      <c r="BI315">
        <v>0.5</v>
      </c>
      <c r="BJ315">
        <f>CS315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407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f>$B$11*DQ315+$C$11*DR315+$F$11*EC315*(1-EF315)</f>
        <v>0</v>
      </c>
      <c r="CS315">
        <f>CR315*CT315</f>
        <v>0</v>
      </c>
      <c r="CT315">
        <f>($B$11*$D$9+$C$11*$D$9+$F$11*((EP315+EH315)/MAX(EP315+EH315+EQ315, 0.1)*$I$9+EQ315/MAX(EP315+EH315+EQ315, 0.1)*$J$9))/($B$11+$C$11+$F$11)</f>
        <v>0</v>
      </c>
      <c r="CU315">
        <f>($B$11*$K$9+$C$11*$K$9+$F$11*((EP315+EH315)/MAX(EP315+EH315+EQ315, 0.1)*$P$9+EQ315/MAX(EP315+EH315+EQ315, 0.1)*$Q$9))/($B$11+$C$11+$F$11)</f>
        <v>0</v>
      </c>
      <c r="CV315">
        <v>2.7</v>
      </c>
      <c r="CW315">
        <v>0.5</v>
      </c>
      <c r="CX315" t="s">
        <v>408</v>
      </c>
      <c r="CY315">
        <v>2</v>
      </c>
      <c r="CZ315" t="b">
        <v>1</v>
      </c>
      <c r="DA315">
        <v>1510793774.21429</v>
      </c>
      <c r="DB315">
        <v>897.41175</v>
      </c>
      <c r="DC315">
        <v>928.302142857143</v>
      </c>
      <c r="DD315">
        <v>25.1305785714286</v>
      </c>
      <c r="DE315">
        <v>24.0392892857143</v>
      </c>
      <c r="DF315">
        <v>887.971357142857</v>
      </c>
      <c r="DG315">
        <v>24.5999785714286</v>
      </c>
      <c r="DH315">
        <v>500.092178571429</v>
      </c>
      <c r="DI315">
        <v>90.7698107142857</v>
      </c>
      <c r="DJ315">
        <v>0.0999385571428572</v>
      </c>
      <c r="DK315">
        <v>26.8504821428571</v>
      </c>
      <c r="DL315">
        <v>27.496475</v>
      </c>
      <c r="DM315">
        <v>999.9</v>
      </c>
      <c r="DN315">
        <v>0</v>
      </c>
      <c r="DO315">
        <v>0</v>
      </c>
      <c r="DP315">
        <v>10000.0732142857</v>
      </c>
      <c r="DQ315">
        <v>0</v>
      </c>
      <c r="DR315">
        <v>8.67203214285714</v>
      </c>
      <c r="DS315">
        <v>-30.8903964285714</v>
      </c>
      <c r="DT315">
        <v>920.5455</v>
      </c>
      <c r="DU315">
        <v>951.167571428571</v>
      </c>
      <c r="DV315">
        <v>1.09129178571429</v>
      </c>
      <c r="DW315">
        <v>928.302142857143</v>
      </c>
      <c r="DX315">
        <v>24.0392892857143</v>
      </c>
      <c r="DY315">
        <v>2.28109785714286</v>
      </c>
      <c r="DZ315">
        <v>2.18204071428571</v>
      </c>
      <c r="EA315">
        <v>19.5435464285714</v>
      </c>
      <c r="EB315">
        <v>18.8310607142857</v>
      </c>
      <c r="EC315">
        <v>1999.99392857143</v>
      </c>
      <c r="ED315">
        <v>0.980004571428571</v>
      </c>
      <c r="EE315">
        <v>0.0199955428571429</v>
      </c>
      <c r="EF315">
        <v>0</v>
      </c>
      <c r="EG315">
        <v>2.26270714285714</v>
      </c>
      <c r="EH315">
        <v>0</v>
      </c>
      <c r="EI315">
        <v>4101.59642857143</v>
      </c>
      <c r="EJ315">
        <v>17300.1214285714</v>
      </c>
      <c r="EK315">
        <v>38.937</v>
      </c>
      <c r="EL315">
        <v>39.437</v>
      </c>
      <c r="EM315">
        <v>38.6316428571429</v>
      </c>
      <c r="EN315">
        <v>38.1537857142857</v>
      </c>
      <c r="EO315">
        <v>38.312</v>
      </c>
      <c r="EP315">
        <v>1960.00321428571</v>
      </c>
      <c r="EQ315">
        <v>39.9907142857143</v>
      </c>
      <c r="ER315">
        <v>0</v>
      </c>
      <c r="ES315">
        <v>1678817385.2</v>
      </c>
      <c r="ET315">
        <v>0</v>
      </c>
      <c r="EU315">
        <v>2.237492</v>
      </c>
      <c r="EV315">
        <v>0.172992299853233</v>
      </c>
      <c r="EW315">
        <v>17.4253846006487</v>
      </c>
      <c r="EX315">
        <v>4101.7696</v>
      </c>
      <c r="EY315">
        <v>15</v>
      </c>
      <c r="EZ315">
        <v>0</v>
      </c>
      <c r="FA315" t="s">
        <v>409</v>
      </c>
      <c r="FB315">
        <v>1510781724.6</v>
      </c>
      <c r="FC315">
        <v>1510781718.6</v>
      </c>
      <c r="FD315">
        <v>0</v>
      </c>
      <c r="FE315">
        <v>0.193</v>
      </c>
      <c r="FF315">
        <v>0.167</v>
      </c>
      <c r="FG315">
        <v>6.707</v>
      </c>
      <c r="FH315">
        <v>0.869</v>
      </c>
      <c r="FI315">
        <v>420</v>
      </c>
      <c r="FJ315">
        <v>32</v>
      </c>
      <c r="FK315">
        <v>0.3</v>
      </c>
      <c r="FL315">
        <v>0.13</v>
      </c>
      <c r="FM315">
        <v>1.09720292682927</v>
      </c>
      <c r="FN315">
        <v>-0.0999328222996502</v>
      </c>
      <c r="FO315">
        <v>0.00994782100025842</v>
      </c>
      <c r="FP315">
        <v>1</v>
      </c>
      <c r="FQ315">
        <v>1</v>
      </c>
      <c r="FR315">
        <v>1</v>
      </c>
      <c r="FS315" t="s">
        <v>410</v>
      </c>
      <c r="FT315">
        <v>2.97282</v>
      </c>
      <c r="FU315">
        <v>2.75368</v>
      </c>
      <c r="FV315">
        <v>0.158334</v>
      </c>
      <c r="FW315">
        <v>0.162845</v>
      </c>
      <c r="FX315">
        <v>0.106712</v>
      </c>
      <c r="FY315">
        <v>0.104666</v>
      </c>
      <c r="FZ315">
        <v>32749.9</v>
      </c>
      <c r="GA315">
        <v>35506</v>
      </c>
      <c r="GB315">
        <v>35262.6</v>
      </c>
      <c r="GC315">
        <v>38466.1</v>
      </c>
      <c r="GD315">
        <v>44621.8</v>
      </c>
      <c r="GE315">
        <v>49722.5</v>
      </c>
      <c r="GF315">
        <v>55074.6</v>
      </c>
      <c r="GG315">
        <v>61674.9</v>
      </c>
      <c r="GH315">
        <v>1.98232</v>
      </c>
      <c r="GI315">
        <v>1.82375</v>
      </c>
      <c r="GJ315">
        <v>0.0876561</v>
      </c>
      <c r="GK315">
        <v>0</v>
      </c>
      <c r="GL315">
        <v>26.0605</v>
      </c>
      <c r="GM315">
        <v>999.9</v>
      </c>
      <c r="GN315">
        <v>52.887</v>
      </c>
      <c r="GO315">
        <v>32.821</v>
      </c>
      <c r="GP315">
        <v>29.14</v>
      </c>
      <c r="GQ315">
        <v>55.4558</v>
      </c>
      <c r="GR315">
        <v>49.351</v>
      </c>
      <c r="GS315">
        <v>1</v>
      </c>
      <c r="GT315">
        <v>-0.00254827</v>
      </c>
      <c r="GU315">
        <v>0.915948</v>
      </c>
      <c r="GV315">
        <v>20.1125</v>
      </c>
      <c r="GW315">
        <v>5.19767</v>
      </c>
      <c r="GX315">
        <v>12.004</v>
      </c>
      <c r="GY315">
        <v>4.97555</v>
      </c>
      <c r="GZ315">
        <v>3.29318</v>
      </c>
      <c r="HA315">
        <v>9999</v>
      </c>
      <c r="HB315">
        <v>9999</v>
      </c>
      <c r="HC315">
        <v>9999</v>
      </c>
      <c r="HD315">
        <v>999.9</v>
      </c>
      <c r="HE315">
        <v>1.86325</v>
      </c>
      <c r="HF315">
        <v>1.86813</v>
      </c>
      <c r="HG315">
        <v>1.86794</v>
      </c>
      <c r="HH315">
        <v>1.86905</v>
      </c>
      <c r="HI315">
        <v>1.86986</v>
      </c>
      <c r="HJ315">
        <v>1.86595</v>
      </c>
      <c r="HK315">
        <v>1.86695</v>
      </c>
      <c r="HL315">
        <v>1.86834</v>
      </c>
      <c r="HM315">
        <v>5</v>
      </c>
      <c r="HN315">
        <v>0</v>
      </c>
      <c r="HO315">
        <v>0</v>
      </c>
      <c r="HP315">
        <v>0</v>
      </c>
      <c r="HQ315" t="s">
        <v>411</v>
      </c>
      <c r="HR315" t="s">
        <v>412</v>
      </c>
      <c r="HS315" t="s">
        <v>413</v>
      </c>
      <c r="HT315" t="s">
        <v>413</v>
      </c>
      <c r="HU315" t="s">
        <v>413</v>
      </c>
      <c r="HV315" t="s">
        <v>413</v>
      </c>
      <c r="HW315">
        <v>0</v>
      </c>
      <c r="HX315">
        <v>100</v>
      </c>
      <c r="HY315">
        <v>100</v>
      </c>
      <c r="HZ315">
        <v>9.59</v>
      </c>
      <c r="IA315">
        <v>0.5302</v>
      </c>
      <c r="IB315">
        <v>4.00718980108695</v>
      </c>
      <c r="IC315">
        <v>0.0057595372652325</v>
      </c>
      <c r="ID315">
        <v>9.86007892650461e-07</v>
      </c>
      <c r="IE315">
        <v>-6.54605500343952e-10</v>
      </c>
      <c r="IF315">
        <v>-0.00447537401453317</v>
      </c>
      <c r="IG315">
        <v>-0.0225030831772305</v>
      </c>
      <c r="IH315">
        <v>0.00251729176796863</v>
      </c>
      <c r="II315">
        <v>-2.92013266862578e-05</v>
      </c>
      <c r="IJ315">
        <v>-3</v>
      </c>
      <c r="IK315">
        <v>1614</v>
      </c>
      <c r="IL315">
        <v>1</v>
      </c>
      <c r="IM315">
        <v>27</v>
      </c>
      <c r="IN315">
        <v>201</v>
      </c>
      <c r="IO315">
        <v>201.1</v>
      </c>
      <c r="IP315">
        <v>2.02759</v>
      </c>
      <c r="IQ315">
        <v>2.62695</v>
      </c>
      <c r="IR315">
        <v>1.54785</v>
      </c>
      <c r="IS315">
        <v>2.30103</v>
      </c>
      <c r="IT315">
        <v>1.34644</v>
      </c>
      <c r="IU315">
        <v>2.46094</v>
      </c>
      <c r="IV315">
        <v>37.5781</v>
      </c>
      <c r="IW315">
        <v>24.2188</v>
      </c>
      <c r="IX315">
        <v>18</v>
      </c>
      <c r="IY315">
        <v>502.232</v>
      </c>
      <c r="IZ315">
        <v>401.295</v>
      </c>
      <c r="JA315">
        <v>24.0062</v>
      </c>
      <c r="JB315">
        <v>27.1416</v>
      </c>
      <c r="JC315">
        <v>30.0006</v>
      </c>
      <c r="JD315">
        <v>27.0309</v>
      </c>
      <c r="JE315">
        <v>26.9711</v>
      </c>
      <c r="JF315">
        <v>40.6225</v>
      </c>
      <c r="JG315">
        <v>26.4293</v>
      </c>
      <c r="JH315">
        <v>100</v>
      </c>
      <c r="JI315">
        <v>24.0148</v>
      </c>
      <c r="JJ315">
        <v>971.551</v>
      </c>
      <c r="JK315">
        <v>24.0929</v>
      </c>
      <c r="JL315">
        <v>102.199</v>
      </c>
      <c r="JM315">
        <v>102.674</v>
      </c>
    </row>
    <row r="316" spans="1:273">
      <c r="A316">
        <v>300</v>
      </c>
      <c r="B316">
        <v>1510793787</v>
      </c>
      <c r="C316">
        <v>5066.40000009537</v>
      </c>
      <c r="D316" t="s">
        <v>1013</v>
      </c>
      <c r="E316" t="s">
        <v>1014</v>
      </c>
      <c r="F316">
        <v>5</v>
      </c>
      <c r="G316" t="s">
        <v>898</v>
      </c>
      <c r="H316" t="s">
        <v>406</v>
      </c>
      <c r="I316">
        <v>1510793779.5</v>
      </c>
      <c r="J316">
        <f>(K316)/1000</f>
        <v>0</v>
      </c>
      <c r="K316">
        <f>IF(CZ316, AN316, AH316)</f>
        <v>0</v>
      </c>
      <c r="L316">
        <f>IF(CZ316, AI316, AG316)</f>
        <v>0</v>
      </c>
      <c r="M316">
        <f>DB316 - IF(AU316&gt;1, L316*CV316*100.0/(AW316*DP316), 0)</f>
        <v>0</v>
      </c>
      <c r="N316">
        <f>((T316-J316/2)*M316-L316)/(T316+J316/2)</f>
        <v>0</v>
      </c>
      <c r="O316">
        <f>N316*(DI316+DJ316)/1000.0</f>
        <v>0</v>
      </c>
      <c r="P316">
        <f>(DB316 - IF(AU316&gt;1, L316*CV316*100.0/(AW316*DP316), 0))*(DI316+DJ316)/1000.0</f>
        <v>0</v>
      </c>
      <c r="Q316">
        <f>2.0/((1/S316-1/R316)+SIGN(S316)*SQRT((1/S316-1/R316)*(1/S316-1/R316) + 4*CW316/((CW316+1)*(CW316+1))*(2*1/S316*1/R316-1/R316*1/R316)))</f>
        <v>0</v>
      </c>
      <c r="R316">
        <f>IF(LEFT(CX316,1)&lt;&gt;"0",IF(LEFT(CX316,1)="1",3.0,CY316),$D$5+$E$5*(DP316*DI316/($K$5*1000))+$F$5*(DP316*DI316/($K$5*1000))*MAX(MIN(CV316,$J$5),$I$5)*MAX(MIN(CV316,$J$5),$I$5)+$G$5*MAX(MIN(CV316,$J$5),$I$5)*(DP316*DI316/($K$5*1000))+$H$5*(DP316*DI316/($K$5*1000))*(DP316*DI316/($K$5*1000)))</f>
        <v>0</v>
      </c>
      <c r="S316">
        <f>J316*(1000-(1000*0.61365*exp(17.502*W316/(240.97+W316))/(DI316+DJ316)+DD316)/2)/(1000*0.61365*exp(17.502*W316/(240.97+W316))/(DI316+DJ316)-DD316)</f>
        <v>0</v>
      </c>
      <c r="T316">
        <f>1/((CW316+1)/(Q316/1.6)+1/(R316/1.37)) + CW316/((CW316+1)/(Q316/1.6) + CW316/(R316/1.37))</f>
        <v>0</v>
      </c>
      <c r="U316">
        <f>(CR316*CU316)</f>
        <v>0</v>
      </c>
      <c r="V316">
        <f>(DK316+(U316+2*0.95*5.67E-8*(((DK316+$B$7)+273)^4-(DK316+273)^4)-44100*J316)/(1.84*29.3*R316+8*0.95*5.67E-8*(DK316+273)^3))</f>
        <v>0</v>
      </c>
      <c r="W316">
        <f>($C$7*DL316+$D$7*DM316+$E$7*V316)</f>
        <v>0</v>
      </c>
      <c r="X316">
        <f>0.61365*exp(17.502*W316/(240.97+W316))</f>
        <v>0</v>
      </c>
      <c r="Y316">
        <f>(Z316/AA316*100)</f>
        <v>0</v>
      </c>
      <c r="Z316">
        <f>DD316*(DI316+DJ316)/1000</f>
        <v>0</v>
      </c>
      <c r="AA316">
        <f>0.61365*exp(17.502*DK316/(240.97+DK316))</f>
        <v>0</v>
      </c>
      <c r="AB316">
        <f>(X316-DD316*(DI316+DJ316)/1000)</f>
        <v>0</v>
      </c>
      <c r="AC316">
        <f>(-J316*44100)</f>
        <v>0</v>
      </c>
      <c r="AD316">
        <f>2*29.3*R316*0.92*(DK316-W316)</f>
        <v>0</v>
      </c>
      <c r="AE316">
        <f>2*0.95*5.67E-8*(((DK316+$B$7)+273)^4-(W316+273)^4)</f>
        <v>0</v>
      </c>
      <c r="AF316">
        <f>U316+AE316+AC316+AD316</f>
        <v>0</v>
      </c>
      <c r="AG316">
        <f>DH316*AU316*(DC316-DB316*(1000-AU316*DE316)/(1000-AU316*DD316))/(100*CV316)</f>
        <v>0</v>
      </c>
      <c r="AH316">
        <f>1000*DH316*AU316*(DD316-DE316)/(100*CV316*(1000-AU316*DD316))</f>
        <v>0</v>
      </c>
      <c r="AI316">
        <f>(AJ316 - AK316 - DI316*1E3/(8.314*(DK316+273.15)) * AM316/DH316 * AL316) * DH316/(100*CV316) * (1000 - DE316)/1000</f>
        <v>0</v>
      </c>
      <c r="AJ316">
        <v>985.345167584729</v>
      </c>
      <c r="AK316">
        <v>961.662266666666</v>
      </c>
      <c r="AL316">
        <v>3.36499489780086</v>
      </c>
      <c r="AM316">
        <v>64.2689805173575</v>
      </c>
      <c r="AN316">
        <f>(AP316 - AO316 + DI316*1E3/(8.314*(DK316+273.15)) * AR316/DH316 * AQ316) * DH316/(100*CV316) * 1000/(1000 - AP316)</f>
        <v>0</v>
      </c>
      <c r="AO316">
        <v>24.0392370345139</v>
      </c>
      <c r="AP316">
        <v>25.1228321212121</v>
      </c>
      <c r="AQ316">
        <v>1.86237589185962e-05</v>
      </c>
      <c r="AR316">
        <v>116.423155096258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MAX(0,($B$13+$C$13*DP316)/(1+$D$13*DP316)*DI316/(DK316+273)*$E$13)</f>
        <v>0</v>
      </c>
      <c r="AX316" t="s">
        <v>407</v>
      </c>
      <c r="AY316" t="s">
        <v>407</v>
      </c>
      <c r="AZ316">
        <v>0</v>
      </c>
      <c r="BA316">
        <v>0</v>
      </c>
      <c r="BB316">
        <f>1-AZ316/BA316</f>
        <v>0</v>
      </c>
      <c r="BC316">
        <v>0</v>
      </c>
      <c r="BD316" t="s">
        <v>407</v>
      </c>
      <c r="BE316" t="s">
        <v>407</v>
      </c>
      <c r="BF316">
        <v>0</v>
      </c>
      <c r="BG316">
        <v>0</v>
      </c>
      <c r="BH316">
        <f>1-BF316/BG316</f>
        <v>0</v>
      </c>
      <c r="BI316">
        <v>0.5</v>
      </c>
      <c r="BJ316">
        <f>CS316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407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f>$B$11*DQ316+$C$11*DR316+$F$11*EC316*(1-EF316)</f>
        <v>0</v>
      </c>
      <c r="CS316">
        <f>CR316*CT316</f>
        <v>0</v>
      </c>
      <c r="CT316">
        <f>($B$11*$D$9+$C$11*$D$9+$F$11*((EP316+EH316)/MAX(EP316+EH316+EQ316, 0.1)*$I$9+EQ316/MAX(EP316+EH316+EQ316, 0.1)*$J$9))/($B$11+$C$11+$F$11)</f>
        <v>0</v>
      </c>
      <c r="CU316">
        <f>($B$11*$K$9+$C$11*$K$9+$F$11*((EP316+EH316)/MAX(EP316+EH316+EQ316, 0.1)*$P$9+EQ316/MAX(EP316+EH316+EQ316, 0.1)*$Q$9))/($B$11+$C$11+$F$11)</f>
        <v>0</v>
      </c>
      <c r="CV316">
        <v>2.7</v>
      </c>
      <c r="CW316">
        <v>0.5</v>
      </c>
      <c r="CX316" t="s">
        <v>408</v>
      </c>
      <c r="CY316">
        <v>2</v>
      </c>
      <c r="CZ316" t="b">
        <v>1</v>
      </c>
      <c r="DA316">
        <v>1510793779.5</v>
      </c>
      <c r="DB316">
        <v>914.614444444444</v>
      </c>
      <c r="DC316">
        <v>945.604777777778</v>
      </c>
      <c r="DD316">
        <v>25.1255444444444</v>
      </c>
      <c r="DE316">
        <v>24.0401888888889</v>
      </c>
      <c r="DF316">
        <v>905.072333333333</v>
      </c>
      <c r="DG316">
        <v>24.5951888888889</v>
      </c>
      <c r="DH316">
        <v>500.096333333333</v>
      </c>
      <c r="DI316">
        <v>90.7705925925926</v>
      </c>
      <c r="DJ316">
        <v>0.100004248148148</v>
      </c>
      <c r="DK316">
        <v>26.8503666666667</v>
      </c>
      <c r="DL316">
        <v>27.4901296296296</v>
      </c>
      <c r="DM316">
        <v>999.9</v>
      </c>
      <c r="DN316">
        <v>0</v>
      </c>
      <c r="DO316">
        <v>0</v>
      </c>
      <c r="DP316">
        <v>9986.18814814815</v>
      </c>
      <c r="DQ316">
        <v>0</v>
      </c>
      <c r="DR316">
        <v>8.68164666666667</v>
      </c>
      <c r="DS316">
        <v>-30.9904111111111</v>
      </c>
      <c r="DT316">
        <v>938.186962962963</v>
      </c>
      <c r="DU316">
        <v>968.897296296296</v>
      </c>
      <c r="DV316">
        <v>1.08537185185185</v>
      </c>
      <c r="DW316">
        <v>945.604777777778</v>
      </c>
      <c r="DX316">
        <v>24.0401888888889</v>
      </c>
      <c r="DY316">
        <v>2.28066222222222</v>
      </c>
      <c r="DZ316">
        <v>2.18214185185185</v>
      </c>
      <c r="EA316">
        <v>19.540462962963</v>
      </c>
      <c r="EB316">
        <v>18.8317925925926</v>
      </c>
      <c r="EC316">
        <v>1999.99444444444</v>
      </c>
      <c r="ED316">
        <v>0.980004518518519</v>
      </c>
      <c r="EE316">
        <v>0.0199955851851852</v>
      </c>
      <c r="EF316">
        <v>0</v>
      </c>
      <c r="EG316">
        <v>2.29373703703704</v>
      </c>
      <c r="EH316">
        <v>0</v>
      </c>
      <c r="EI316">
        <v>4103.1662962963</v>
      </c>
      <c r="EJ316">
        <v>17300.1259259259</v>
      </c>
      <c r="EK316">
        <v>38.9324074074074</v>
      </c>
      <c r="EL316">
        <v>39.437</v>
      </c>
      <c r="EM316">
        <v>38.6318888888889</v>
      </c>
      <c r="EN316">
        <v>38.147962962963</v>
      </c>
      <c r="EO316">
        <v>38.3028148148148</v>
      </c>
      <c r="EP316">
        <v>1960.0037037037</v>
      </c>
      <c r="EQ316">
        <v>39.9907407407407</v>
      </c>
      <c r="ER316">
        <v>0</v>
      </c>
      <c r="ES316">
        <v>1678817390.6</v>
      </c>
      <c r="ET316">
        <v>0</v>
      </c>
      <c r="EU316">
        <v>2.27965</v>
      </c>
      <c r="EV316">
        <v>0.200700856825562</v>
      </c>
      <c r="EW316">
        <v>14.4752136707992</v>
      </c>
      <c r="EX316">
        <v>4103.24923076923</v>
      </c>
      <c r="EY316">
        <v>15</v>
      </c>
      <c r="EZ316">
        <v>0</v>
      </c>
      <c r="FA316" t="s">
        <v>409</v>
      </c>
      <c r="FB316">
        <v>1510781724.6</v>
      </c>
      <c r="FC316">
        <v>1510781718.6</v>
      </c>
      <c r="FD316">
        <v>0</v>
      </c>
      <c r="FE316">
        <v>0.193</v>
      </c>
      <c r="FF316">
        <v>0.167</v>
      </c>
      <c r="FG316">
        <v>6.707</v>
      </c>
      <c r="FH316">
        <v>0.869</v>
      </c>
      <c r="FI316">
        <v>420</v>
      </c>
      <c r="FJ316">
        <v>32</v>
      </c>
      <c r="FK316">
        <v>0.3</v>
      </c>
      <c r="FL316">
        <v>0.13</v>
      </c>
      <c r="FM316">
        <v>1.09040195121951</v>
      </c>
      <c r="FN316">
        <v>-0.072877003484321</v>
      </c>
      <c r="FO316">
        <v>0.00748472370068991</v>
      </c>
      <c r="FP316">
        <v>1</v>
      </c>
      <c r="FQ316">
        <v>1</v>
      </c>
      <c r="FR316">
        <v>1</v>
      </c>
      <c r="FS316" t="s">
        <v>410</v>
      </c>
      <c r="FT316">
        <v>2.97269</v>
      </c>
      <c r="FU316">
        <v>2.75363</v>
      </c>
      <c r="FV316">
        <v>0.160159</v>
      </c>
      <c r="FW316">
        <v>0.164577</v>
      </c>
      <c r="FX316">
        <v>0.106712</v>
      </c>
      <c r="FY316">
        <v>0.104664</v>
      </c>
      <c r="FZ316">
        <v>32678.6</v>
      </c>
      <c r="GA316">
        <v>35432.1</v>
      </c>
      <c r="GB316">
        <v>35262.2</v>
      </c>
      <c r="GC316">
        <v>38465.7</v>
      </c>
      <c r="GD316">
        <v>44622</v>
      </c>
      <c r="GE316">
        <v>49722.1</v>
      </c>
      <c r="GF316">
        <v>55074.7</v>
      </c>
      <c r="GG316">
        <v>61674.2</v>
      </c>
      <c r="GH316">
        <v>1.98215</v>
      </c>
      <c r="GI316">
        <v>1.82407</v>
      </c>
      <c r="GJ316">
        <v>0.0873208</v>
      </c>
      <c r="GK316">
        <v>0</v>
      </c>
      <c r="GL316">
        <v>26.0627</v>
      </c>
      <c r="GM316">
        <v>999.9</v>
      </c>
      <c r="GN316">
        <v>52.887</v>
      </c>
      <c r="GO316">
        <v>32.801</v>
      </c>
      <c r="GP316">
        <v>29.1057</v>
      </c>
      <c r="GQ316">
        <v>55.5858</v>
      </c>
      <c r="GR316">
        <v>49.5353</v>
      </c>
      <c r="GS316">
        <v>1</v>
      </c>
      <c r="GT316">
        <v>-0.00202744</v>
      </c>
      <c r="GU316">
        <v>0.926397</v>
      </c>
      <c r="GV316">
        <v>20.1123</v>
      </c>
      <c r="GW316">
        <v>5.19782</v>
      </c>
      <c r="GX316">
        <v>12.004</v>
      </c>
      <c r="GY316">
        <v>4.9754</v>
      </c>
      <c r="GZ316">
        <v>3.29313</v>
      </c>
      <c r="HA316">
        <v>9999</v>
      </c>
      <c r="HB316">
        <v>9999</v>
      </c>
      <c r="HC316">
        <v>9999</v>
      </c>
      <c r="HD316">
        <v>999.9</v>
      </c>
      <c r="HE316">
        <v>1.86325</v>
      </c>
      <c r="HF316">
        <v>1.86814</v>
      </c>
      <c r="HG316">
        <v>1.86796</v>
      </c>
      <c r="HH316">
        <v>1.86905</v>
      </c>
      <c r="HI316">
        <v>1.86986</v>
      </c>
      <c r="HJ316">
        <v>1.86594</v>
      </c>
      <c r="HK316">
        <v>1.86695</v>
      </c>
      <c r="HL316">
        <v>1.86836</v>
      </c>
      <c r="HM316">
        <v>5</v>
      </c>
      <c r="HN316">
        <v>0</v>
      </c>
      <c r="HO316">
        <v>0</v>
      </c>
      <c r="HP316">
        <v>0</v>
      </c>
      <c r="HQ316" t="s">
        <v>411</v>
      </c>
      <c r="HR316" t="s">
        <v>412</v>
      </c>
      <c r="HS316" t="s">
        <v>413</v>
      </c>
      <c r="HT316" t="s">
        <v>413</v>
      </c>
      <c r="HU316" t="s">
        <v>413</v>
      </c>
      <c r="HV316" t="s">
        <v>413</v>
      </c>
      <c r="HW316">
        <v>0</v>
      </c>
      <c r="HX316">
        <v>100</v>
      </c>
      <c r="HY316">
        <v>100</v>
      </c>
      <c r="HZ316">
        <v>9.687</v>
      </c>
      <c r="IA316">
        <v>0.5303</v>
      </c>
      <c r="IB316">
        <v>4.00718980108695</v>
      </c>
      <c r="IC316">
        <v>0.0057595372652325</v>
      </c>
      <c r="ID316">
        <v>9.86007892650461e-07</v>
      </c>
      <c r="IE316">
        <v>-6.54605500343952e-10</v>
      </c>
      <c r="IF316">
        <v>-0.00447537401453317</v>
      </c>
      <c r="IG316">
        <v>-0.0225030831772305</v>
      </c>
      <c r="IH316">
        <v>0.00251729176796863</v>
      </c>
      <c r="II316">
        <v>-2.92013266862578e-05</v>
      </c>
      <c r="IJ316">
        <v>-3</v>
      </c>
      <c r="IK316">
        <v>1614</v>
      </c>
      <c r="IL316">
        <v>1</v>
      </c>
      <c r="IM316">
        <v>27</v>
      </c>
      <c r="IN316">
        <v>201</v>
      </c>
      <c r="IO316">
        <v>201.1</v>
      </c>
      <c r="IP316">
        <v>2.05811</v>
      </c>
      <c r="IQ316">
        <v>2.62817</v>
      </c>
      <c r="IR316">
        <v>1.54785</v>
      </c>
      <c r="IS316">
        <v>2.30103</v>
      </c>
      <c r="IT316">
        <v>1.34644</v>
      </c>
      <c r="IU316">
        <v>2.46216</v>
      </c>
      <c r="IV316">
        <v>37.5781</v>
      </c>
      <c r="IW316">
        <v>24.2188</v>
      </c>
      <c r="IX316">
        <v>18</v>
      </c>
      <c r="IY316">
        <v>502.166</v>
      </c>
      <c r="IZ316">
        <v>401.511</v>
      </c>
      <c r="JA316">
        <v>24.0144</v>
      </c>
      <c r="JB316">
        <v>27.1474</v>
      </c>
      <c r="JC316">
        <v>30.0006</v>
      </c>
      <c r="JD316">
        <v>27.0364</v>
      </c>
      <c r="JE316">
        <v>26.976</v>
      </c>
      <c r="JF316">
        <v>41.2382</v>
      </c>
      <c r="JG316">
        <v>26.4293</v>
      </c>
      <c r="JH316">
        <v>100</v>
      </c>
      <c r="JI316">
        <v>24.0166</v>
      </c>
      <c r="JJ316">
        <v>991.768</v>
      </c>
      <c r="JK316">
        <v>24.0948</v>
      </c>
      <c r="JL316">
        <v>102.198</v>
      </c>
      <c r="JM316">
        <v>102.673</v>
      </c>
    </row>
    <row r="317" spans="1:273">
      <c r="A317">
        <v>301</v>
      </c>
      <c r="B317">
        <v>1510793792</v>
      </c>
      <c r="C317">
        <v>5071.40000009537</v>
      </c>
      <c r="D317" t="s">
        <v>1015</v>
      </c>
      <c r="E317" t="s">
        <v>1016</v>
      </c>
      <c r="F317">
        <v>5</v>
      </c>
      <c r="G317" t="s">
        <v>898</v>
      </c>
      <c r="H317" t="s">
        <v>406</v>
      </c>
      <c r="I317">
        <v>1510793784.21429</v>
      </c>
      <c r="J317">
        <f>(K317)/1000</f>
        <v>0</v>
      </c>
      <c r="K317">
        <f>IF(CZ317, AN317, AH317)</f>
        <v>0</v>
      </c>
      <c r="L317">
        <f>IF(CZ317, AI317, AG317)</f>
        <v>0</v>
      </c>
      <c r="M317">
        <f>DB317 - IF(AU317&gt;1, L317*CV317*100.0/(AW317*DP317), 0)</f>
        <v>0</v>
      </c>
      <c r="N317">
        <f>((T317-J317/2)*M317-L317)/(T317+J317/2)</f>
        <v>0</v>
      </c>
      <c r="O317">
        <f>N317*(DI317+DJ317)/1000.0</f>
        <v>0</v>
      </c>
      <c r="P317">
        <f>(DB317 - IF(AU317&gt;1, L317*CV317*100.0/(AW317*DP317), 0))*(DI317+DJ317)/1000.0</f>
        <v>0</v>
      </c>
      <c r="Q317">
        <f>2.0/((1/S317-1/R317)+SIGN(S317)*SQRT((1/S317-1/R317)*(1/S317-1/R317) + 4*CW317/((CW317+1)*(CW317+1))*(2*1/S317*1/R317-1/R317*1/R317)))</f>
        <v>0</v>
      </c>
      <c r="R317">
        <f>IF(LEFT(CX317,1)&lt;&gt;"0",IF(LEFT(CX317,1)="1",3.0,CY317),$D$5+$E$5*(DP317*DI317/($K$5*1000))+$F$5*(DP317*DI317/($K$5*1000))*MAX(MIN(CV317,$J$5),$I$5)*MAX(MIN(CV317,$J$5),$I$5)+$G$5*MAX(MIN(CV317,$J$5),$I$5)*(DP317*DI317/($K$5*1000))+$H$5*(DP317*DI317/($K$5*1000))*(DP317*DI317/($K$5*1000)))</f>
        <v>0</v>
      </c>
      <c r="S317">
        <f>J317*(1000-(1000*0.61365*exp(17.502*W317/(240.97+W317))/(DI317+DJ317)+DD317)/2)/(1000*0.61365*exp(17.502*W317/(240.97+W317))/(DI317+DJ317)-DD317)</f>
        <v>0</v>
      </c>
      <c r="T317">
        <f>1/((CW317+1)/(Q317/1.6)+1/(R317/1.37)) + CW317/((CW317+1)/(Q317/1.6) + CW317/(R317/1.37))</f>
        <v>0</v>
      </c>
      <c r="U317">
        <f>(CR317*CU317)</f>
        <v>0</v>
      </c>
      <c r="V317">
        <f>(DK317+(U317+2*0.95*5.67E-8*(((DK317+$B$7)+273)^4-(DK317+273)^4)-44100*J317)/(1.84*29.3*R317+8*0.95*5.67E-8*(DK317+273)^3))</f>
        <v>0</v>
      </c>
      <c r="W317">
        <f>($C$7*DL317+$D$7*DM317+$E$7*V317)</f>
        <v>0</v>
      </c>
      <c r="X317">
        <f>0.61365*exp(17.502*W317/(240.97+W317))</f>
        <v>0</v>
      </c>
      <c r="Y317">
        <f>(Z317/AA317*100)</f>
        <v>0</v>
      </c>
      <c r="Z317">
        <f>DD317*(DI317+DJ317)/1000</f>
        <v>0</v>
      </c>
      <c r="AA317">
        <f>0.61365*exp(17.502*DK317/(240.97+DK317))</f>
        <v>0</v>
      </c>
      <c r="AB317">
        <f>(X317-DD317*(DI317+DJ317)/1000)</f>
        <v>0</v>
      </c>
      <c r="AC317">
        <f>(-J317*44100)</f>
        <v>0</v>
      </c>
      <c r="AD317">
        <f>2*29.3*R317*0.92*(DK317-W317)</f>
        <v>0</v>
      </c>
      <c r="AE317">
        <f>2*0.95*5.67E-8*(((DK317+$B$7)+273)^4-(W317+273)^4)</f>
        <v>0</v>
      </c>
      <c r="AF317">
        <f>U317+AE317+AC317+AD317</f>
        <v>0</v>
      </c>
      <c r="AG317">
        <f>DH317*AU317*(DC317-DB317*(1000-AU317*DE317)/(1000-AU317*DD317))/(100*CV317)</f>
        <v>0</v>
      </c>
      <c r="AH317">
        <f>1000*DH317*AU317*(DD317-DE317)/(100*CV317*(1000-AU317*DD317))</f>
        <v>0</v>
      </c>
      <c r="AI317">
        <f>(AJ317 - AK317 - DI317*1E3/(8.314*(DK317+273.15)) * AM317/DH317 * AL317) * DH317/(100*CV317) * (1000 - DE317)/1000</f>
        <v>0</v>
      </c>
      <c r="AJ317">
        <v>1002.12662715867</v>
      </c>
      <c r="AK317">
        <v>978.388363636363</v>
      </c>
      <c r="AL317">
        <v>3.36870053941612</v>
      </c>
      <c r="AM317">
        <v>64.2689805173575</v>
      </c>
      <c r="AN317">
        <f>(AP317 - AO317 + DI317*1E3/(8.314*(DK317+273.15)) * AR317/DH317 * AQ317) * DH317/(100*CV317) * 1000/(1000 - AP317)</f>
        <v>0</v>
      </c>
      <c r="AO317">
        <v>24.0394284793197</v>
      </c>
      <c r="AP317">
        <v>25.1220133333333</v>
      </c>
      <c r="AQ317">
        <v>-1.5582146260664e-05</v>
      </c>
      <c r="AR317">
        <v>116.423155096258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MAX(0,($B$13+$C$13*DP317)/(1+$D$13*DP317)*DI317/(DK317+273)*$E$13)</f>
        <v>0</v>
      </c>
      <c r="AX317" t="s">
        <v>407</v>
      </c>
      <c r="AY317" t="s">
        <v>407</v>
      </c>
      <c r="AZ317">
        <v>0</v>
      </c>
      <c r="BA317">
        <v>0</v>
      </c>
      <c r="BB317">
        <f>1-AZ317/BA317</f>
        <v>0</v>
      </c>
      <c r="BC317">
        <v>0</v>
      </c>
      <c r="BD317" t="s">
        <v>407</v>
      </c>
      <c r="BE317" t="s">
        <v>407</v>
      </c>
      <c r="BF317">
        <v>0</v>
      </c>
      <c r="BG317">
        <v>0</v>
      </c>
      <c r="BH317">
        <f>1-BF317/BG317</f>
        <v>0</v>
      </c>
      <c r="BI317">
        <v>0.5</v>
      </c>
      <c r="BJ317">
        <f>CS317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407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f>$B$11*DQ317+$C$11*DR317+$F$11*EC317*(1-EF317)</f>
        <v>0</v>
      </c>
      <c r="CS317">
        <f>CR317*CT317</f>
        <v>0</v>
      </c>
      <c r="CT317">
        <f>($B$11*$D$9+$C$11*$D$9+$F$11*((EP317+EH317)/MAX(EP317+EH317+EQ317, 0.1)*$I$9+EQ317/MAX(EP317+EH317+EQ317, 0.1)*$J$9))/($B$11+$C$11+$F$11)</f>
        <v>0</v>
      </c>
      <c r="CU317">
        <f>($B$11*$K$9+$C$11*$K$9+$F$11*((EP317+EH317)/MAX(EP317+EH317+EQ317, 0.1)*$P$9+EQ317/MAX(EP317+EH317+EQ317, 0.1)*$Q$9))/($B$11+$C$11+$F$11)</f>
        <v>0</v>
      </c>
      <c r="CV317">
        <v>2.7</v>
      </c>
      <c r="CW317">
        <v>0.5</v>
      </c>
      <c r="CX317" t="s">
        <v>408</v>
      </c>
      <c r="CY317">
        <v>2</v>
      </c>
      <c r="CZ317" t="b">
        <v>1</v>
      </c>
      <c r="DA317">
        <v>1510793784.21429</v>
      </c>
      <c r="DB317">
        <v>929.959642857143</v>
      </c>
      <c r="DC317">
        <v>961.238107142857</v>
      </c>
      <c r="DD317">
        <v>25.1233178571429</v>
      </c>
      <c r="DE317">
        <v>24.0398607142857</v>
      </c>
      <c r="DF317">
        <v>920.327178571429</v>
      </c>
      <c r="DG317">
        <v>24.5930642857143</v>
      </c>
      <c r="DH317">
        <v>500.093678571429</v>
      </c>
      <c r="DI317">
        <v>90.7706464285714</v>
      </c>
      <c r="DJ317">
        <v>0.0999927392857143</v>
      </c>
      <c r="DK317">
        <v>26.849975</v>
      </c>
      <c r="DL317">
        <v>27.493375</v>
      </c>
      <c r="DM317">
        <v>999.9</v>
      </c>
      <c r="DN317">
        <v>0</v>
      </c>
      <c r="DO317">
        <v>0</v>
      </c>
      <c r="DP317">
        <v>9978.44285714286</v>
      </c>
      <c r="DQ317">
        <v>0</v>
      </c>
      <c r="DR317">
        <v>8.680555</v>
      </c>
      <c r="DS317">
        <v>-31.2785714285714</v>
      </c>
      <c r="DT317">
        <v>953.925464285714</v>
      </c>
      <c r="DU317">
        <v>984.91525</v>
      </c>
      <c r="DV317">
        <v>1.08346607142857</v>
      </c>
      <c r="DW317">
        <v>961.238107142857</v>
      </c>
      <c r="DX317">
        <v>24.0398607142857</v>
      </c>
      <c r="DY317">
        <v>2.28046107142857</v>
      </c>
      <c r="DZ317">
        <v>2.18211392857143</v>
      </c>
      <c r="EA317">
        <v>19.5390428571429</v>
      </c>
      <c r="EB317">
        <v>18.8315892857143</v>
      </c>
      <c r="EC317">
        <v>2000.00892857143</v>
      </c>
      <c r="ED317">
        <v>0.980004571428571</v>
      </c>
      <c r="EE317">
        <v>0.0199955428571429</v>
      </c>
      <c r="EF317">
        <v>0</v>
      </c>
      <c r="EG317">
        <v>2.28117857142857</v>
      </c>
      <c r="EH317">
        <v>0</v>
      </c>
      <c r="EI317">
        <v>4104.66964285714</v>
      </c>
      <c r="EJ317">
        <v>17300.2571428571</v>
      </c>
      <c r="EK317">
        <v>38.9281428571429</v>
      </c>
      <c r="EL317">
        <v>39.437</v>
      </c>
      <c r="EM317">
        <v>38.625</v>
      </c>
      <c r="EN317">
        <v>38.1427142857143</v>
      </c>
      <c r="EO317">
        <v>38.2942857142857</v>
      </c>
      <c r="EP317">
        <v>1960.01785714286</v>
      </c>
      <c r="EQ317">
        <v>39.9910714285714</v>
      </c>
      <c r="ER317">
        <v>0</v>
      </c>
      <c r="ES317">
        <v>1678817395.4</v>
      </c>
      <c r="ET317">
        <v>0</v>
      </c>
      <c r="EU317">
        <v>2.27748846153846</v>
      </c>
      <c r="EV317">
        <v>0.304454697548757</v>
      </c>
      <c r="EW317">
        <v>21.6844444481427</v>
      </c>
      <c r="EX317">
        <v>4104.755</v>
      </c>
      <c r="EY317">
        <v>15</v>
      </c>
      <c r="EZ317">
        <v>0</v>
      </c>
      <c r="FA317" t="s">
        <v>409</v>
      </c>
      <c r="FB317">
        <v>1510781724.6</v>
      </c>
      <c r="FC317">
        <v>1510781718.6</v>
      </c>
      <c r="FD317">
        <v>0</v>
      </c>
      <c r="FE317">
        <v>0.193</v>
      </c>
      <c r="FF317">
        <v>0.167</v>
      </c>
      <c r="FG317">
        <v>6.707</v>
      </c>
      <c r="FH317">
        <v>0.869</v>
      </c>
      <c r="FI317">
        <v>420</v>
      </c>
      <c r="FJ317">
        <v>32</v>
      </c>
      <c r="FK317">
        <v>0.3</v>
      </c>
      <c r="FL317">
        <v>0.13</v>
      </c>
      <c r="FM317">
        <v>1.08601682926829</v>
      </c>
      <c r="FN317">
        <v>-0.0370511498257807</v>
      </c>
      <c r="FO317">
        <v>0.00442867840167751</v>
      </c>
      <c r="FP317">
        <v>1</v>
      </c>
      <c r="FQ317">
        <v>1</v>
      </c>
      <c r="FR317">
        <v>1</v>
      </c>
      <c r="FS317" t="s">
        <v>410</v>
      </c>
      <c r="FT317">
        <v>2.9727</v>
      </c>
      <c r="FU317">
        <v>2.75372</v>
      </c>
      <c r="FV317">
        <v>0.161971</v>
      </c>
      <c r="FW317">
        <v>0.166502</v>
      </c>
      <c r="FX317">
        <v>0.106709</v>
      </c>
      <c r="FY317">
        <v>0.104663</v>
      </c>
      <c r="FZ317">
        <v>32607.6</v>
      </c>
      <c r="GA317">
        <v>35350</v>
      </c>
      <c r="GB317">
        <v>35261.7</v>
      </c>
      <c r="GC317">
        <v>38465.1</v>
      </c>
      <c r="GD317">
        <v>44621.8</v>
      </c>
      <c r="GE317">
        <v>49721.8</v>
      </c>
      <c r="GF317">
        <v>55074.2</v>
      </c>
      <c r="GG317">
        <v>61673.7</v>
      </c>
      <c r="GH317">
        <v>1.98213</v>
      </c>
      <c r="GI317">
        <v>1.82407</v>
      </c>
      <c r="GJ317">
        <v>0.0870973</v>
      </c>
      <c r="GK317">
        <v>0</v>
      </c>
      <c r="GL317">
        <v>26.0644</v>
      </c>
      <c r="GM317">
        <v>999.9</v>
      </c>
      <c r="GN317">
        <v>52.887</v>
      </c>
      <c r="GO317">
        <v>32.801</v>
      </c>
      <c r="GP317">
        <v>29.1077</v>
      </c>
      <c r="GQ317">
        <v>55.4158</v>
      </c>
      <c r="GR317">
        <v>49.5192</v>
      </c>
      <c r="GS317">
        <v>1</v>
      </c>
      <c r="GT317">
        <v>-0.00144309</v>
      </c>
      <c r="GU317">
        <v>0.903086</v>
      </c>
      <c r="GV317">
        <v>20.1124</v>
      </c>
      <c r="GW317">
        <v>5.19827</v>
      </c>
      <c r="GX317">
        <v>12.004</v>
      </c>
      <c r="GY317">
        <v>4.9756</v>
      </c>
      <c r="GZ317">
        <v>3.2931</v>
      </c>
      <c r="HA317">
        <v>9999</v>
      </c>
      <c r="HB317">
        <v>9999</v>
      </c>
      <c r="HC317">
        <v>9999</v>
      </c>
      <c r="HD317">
        <v>999.9</v>
      </c>
      <c r="HE317">
        <v>1.86327</v>
      </c>
      <c r="HF317">
        <v>1.86813</v>
      </c>
      <c r="HG317">
        <v>1.86793</v>
      </c>
      <c r="HH317">
        <v>1.86905</v>
      </c>
      <c r="HI317">
        <v>1.86987</v>
      </c>
      <c r="HJ317">
        <v>1.86596</v>
      </c>
      <c r="HK317">
        <v>1.86697</v>
      </c>
      <c r="HL317">
        <v>1.86835</v>
      </c>
      <c r="HM317">
        <v>5</v>
      </c>
      <c r="HN317">
        <v>0</v>
      </c>
      <c r="HO317">
        <v>0</v>
      </c>
      <c r="HP317">
        <v>0</v>
      </c>
      <c r="HQ317" t="s">
        <v>411</v>
      </c>
      <c r="HR317" t="s">
        <v>412</v>
      </c>
      <c r="HS317" t="s">
        <v>413</v>
      </c>
      <c r="HT317" t="s">
        <v>413</v>
      </c>
      <c r="HU317" t="s">
        <v>413</v>
      </c>
      <c r="HV317" t="s">
        <v>413</v>
      </c>
      <c r="HW317">
        <v>0</v>
      </c>
      <c r="HX317">
        <v>100</v>
      </c>
      <c r="HY317">
        <v>100</v>
      </c>
      <c r="HZ317">
        <v>9.783</v>
      </c>
      <c r="IA317">
        <v>0.5302</v>
      </c>
      <c r="IB317">
        <v>4.00718980108695</v>
      </c>
      <c r="IC317">
        <v>0.0057595372652325</v>
      </c>
      <c r="ID317">
        <v>9.86007892650461e-07</v>
      </c>
      <c r="IE317">
        <v>-6.54605500343952e-10</v>
      </c>
      <c r="IF317">
        <v>-0.00447537401453317</v>
      </c>
      <c r="IG317">
        <v>-0.0225030831772305</v>
      </c>
      <c r="IH317">
        <v>0.00251729176796863</v>
      </c>
      <c r="II317">
        <v>-2.92013266862578e-05</v>
      </c>
      <c r="IJ317">
        <v>-3</v>
      </c>
      <c r="IK317">
        <v>1614</v>
      </c>
      <c r="IL317">
        <v>1</v>
      </c>
      <c r="IM317">
        <v>27</v>
      </c>
      <c r="IN317">
        <v>201.1</v>
      </c>
      <c r="IO317">
        <v>201.2</v>
      </c>
      <c r="IP317">
        <v>2.08496</v>
      </c>
      <c r="IQ317">
        <v>2.63428</v>
      </c>
      <c r="IR317">
        <v>1.54785</v>
      </c>
      <c r="IS317">
        <v>2.30103</v>
      </c>
      <c r="IT317">
        <v>1.34644</v>
      </c>
      <c r="IU317">
        <v>2.43408</v>
      </c>
      <c r="IV317">
        <v>37.554</v>
      </c>
      <c r="IW317">
        <v>24.2101</v>
      </c>
      <c r="IX317">
        <v>18</v>
      </c>
      <c r="IY317">
        <v>502.193</v>
      </c>
      <c r="IZ317">
        <v>401.548</v>
      </c>
      <c r="JA317">
        <v>24.0191</v>
      </c>
      <c r="JB317">
        <v>27.1528</v>
      </c>
      <c r="JC317">
        <v>30.0006</v>
      </c>
      <c r="JD317">
        <v>27.0412</v>
      </c>
      <c r="JE317">
        <v>26.9813</v>
      </c>
      <c r="JF317">
        <v>41.7599</v>
      </c>
      <c r="JG317">
        <v>26.4293</v>
      </c>
      <c r="JH317">
        <v>100</v>
      </c>
      <c r="JI317">
        <v>24.0231</v>
      </c>
      <c r="JJ317">
        <v>1005.2</v>
      </c>
      <c r="JK317">
        <v>24.0992</v>
      </c>
      <c r="JL317">
        <v>102.197</v>
      </c>
      <c r="JM317">
        <v>102.672</v>
      </c>
    </row>
    <row r="318" spans="1:273">
      <c r="A318">
        <v>302</v>
      </c>
      <c r="B318">
        <v>1510793797</v>
      </c>
      <c r="C318">
        <v>5076.40000009537</v>
      </c>
      <c r="D318" t="s">
        <v>1017</v>
      </c>
      <c r="E318" t="s">
        <v>1018</v>
      </c>
      <c r="F318">
        <v>5</v>
      </c>
      <c r="G318" t="s">
        <v>898</v>
      </c>
      <c r="H318" t="s">
        <v>406</v>
      </c>
      <c r="I318">
        <v>1510793789.5</v>
      </c>
      <c r="J318">
        <f>(K318)/1000</f>
        <v>0</v>
      </c>
      <c r="K318">
        <f>IF(CZ318, AN318, AH318)</f>
        <v>0</v>
      </c>
      <c r="L318">
        <f>IF(CZ318, AI318, AG318)</f>
        <v>0</v>
      </c>
      <c r="M318">
        <f>DB318 - IF(AU318&gt;1, L318*CV318*100.0/(AW318*DP318), 0)</f>
        <v>0</v>
      </c>
      <c r="N318">
        <f>((T318-J318/2)*M318-L318)/(T318+J318/2)</f>
        <v>0</v>
      </c>
      <c r="O318">
        <f>N318*(DI318+DJ318)/1000.0</f>
        <v>0</v>
      </c>
      <c r="P318">
        <f>(DB318 - IF(AU318&gt;1, L318*CV318*100.0/(AW318*DP318), 0))*(DI318+DJ318)/1000.0</f>
        <v>0</v>
      </c>
      <c r="Q318">
        <f>2.0/((1/S318-1/R318)+SIGN(S318)*SQRT((1/S318-1/R318)*(1/S318-1/R318) + 4*CW318/((CW318+1)*(CW318+1))*(2*1/S318*1/R318-1/R318*1/R318)))</f>
        <v>0</v>
      </c>
      <c r="R318">
        <f>IF(LEFT(CX318,1)&lt;&gt;"0",IF(LEFT(CX318,1)="1",3.0,CY318),$D$5+$E$5*(DP318*DI318/($K$5*1000))+$F$5*(DP318*DI318/($K$5*1000))*MAX(MIN(CV318,$J$5),$I$5)*MAX(MIN(CV318,$J$5),$I$5)+$G$5*MAX(MIN(CV318,$J$5),$I$5)*(DP318*DI318/($K$5*1000))+$H$5*(DP318*DI318/($K$5*1000))*(DP318*DI318/($K$5*1000)))</f>
        <v>0</v>
      </c>
      <c r="S318">
        <f>J318*(1000-(1000*0.61365*exp(17.502*W318/(240.97+W318))/(DI318+DJ318)+DD318)/2)/(1000*0.61365*exp(17.502*W318/(240.97+W318))/(DI318+DJ318)-DD318)</f>
        <v>0</v>
      </c>
      <c r="T318">
        <f>1/((CW318+1)/(Q318/1.6)+1/(R318/1.37)) + CW318/((CW318+1)/(Q318/1.6) + CW318/(R318/1.37))</f>
        <v>0</v>
      </c>
      <c r="U318">
        <f>(CR318*CU318)</f>
        <v>0</v>
      </c>
      <c r="V318">
        <f>(DK318+(U318+2*0.95*5.67E-8*(((DK318+$B$7)+273)^4-(DK318+273)^4)-44100*J318)/(1.84*29.3*R318+8*0.95*5.67E-8*(DK318+273)^3))</f>
        <v>0</v>
      </c>
      <c r="W318">
        <f>($C$7*DL318+$D$7*DM318+$E$7*V318)</f>
        <v>0</v>
      </c>
      <c r="X318">
        <f>0.61365*exp(17.502*W318/(240.97+W318))</f>
        <v>0</v>
      </c>
      <c r="Y318">
        <f>(Z318/AA318*100)</f>
        <v>0</v>
      </c>
      <c r="Z318">
        <f>DD318*(DI318+DJ318)/1000</f>
        <v>0</v>
      </c>
      <c r="AA318">
        <f>0.61365*exp(17.502*DK318/(240.97+DK318))</f>
        <v>0</v>
      </c>
      <c r="AB318">
        <f>(X318-DD318*(DI318+DJ318)/1000)</f>
        <v>0</v>
      </c>
      <c r="AC318">
        <f>(-J318*44100)</f>
        <v>0</v>
      </c>
      <c r="AD318">
        <f>2*29.3*R318*0.92*(DK318-W318)</f>
        <v>0</v>
      </c>
      <c r="AE318">
        <f>2*0.95*5.67E-8*(((DK318+$B$7)+273)^4-(W318+273)^4)</f>
        <v>0</v>
      </c>
      <c r="AF318">
        <f>U318+AE318+AC318+AD318</f>
        <v>0</v>
      </c>
      <c r="AG318">
        <f>DH318*AU318*(DC318-DB318*(1000-AU318*DE318)/(1000-AU318*DD318))/(100*CV318)</f>
        <v>0</v>
      </c>
      <c r="AH318">
        <f>1000*DH318*AU318*(DD318-DE318)/(100*CV318*(1000-AU318*DD318))</f>
        <v>0</v>
      </c>
      <c r="AI318">
        <f>(AJ318 - AK318 - DI318*1E3/(8.314*(DK318+273.15)) * AM318/DH318 * AL318) * DH318/(100*CV318) * (1000 - DE318)/1000</f>
        <v>0</v>
      </c>
      <c r="AJ318">
        <v>1019.90386482829</v>
      </c>
      <c r="AK318">
        <v>995.681375757576</v>
      </c>
      <c r="AL318">
        <v>3.43487165471102</v>
      </c>
      <c r="AM318">
        <v>64.2689805173575</v>
      </c>
      <c r="AN318">
        <f>(AP318 - AO318 + DI318*1E3/(8.314*(DK318+273.15)) * AR318/DH318 * AQ318) * DH318/(100*CV318) * 1000/(1000 - AP318)</f>
        <v>0</v>
      </c>
      <c r="AO318">
        <v>24.0404797673577</v>
      </c>
      <c r="AP318">
        <v>25.1210739393939</v>
      </c>
      <c r="AQ318">
        <v>-2.28565310765027e-05</v>
      </c>
      <c r="AR318">
        <v>116.423155096258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MAX(0,($B$13+$C$13*DP318)/(1+$D$13*DP318)*DI318/(DK318+273)*$E$13)</f>
        <v>0</v>
      </c>
      <c r="AX318" t="s">
        <v>407</v>
      </c>
      <c r="AY318" t="s">
        <v>407</v>
      </c>
      <c r="AZ318">
        <v>0</v>
      </c>
      <c r="BA318">
        <v>0</v>
      </c>
      <c r="BB318">
        <f>1-AZ318/BA318</f>
        <v>0</v>
      </c>
      <c r="BC318">
        <v>0</v>
      </c>
      <c r="BD318" t="s">
        <v>407</v>
      </c>
      <c r="BE318" t="s">
        <v>407</v>
      </c>
      <c r="BF318">
        <v>0</v>
      </c>
      <c r="BG318">
        <v>0</v>
      </c>
      <c r="BH318">
        <f>1-BF318/BG318</f>
        <v>0</v>
      </c>
      <c r="BI318">
        <v>0.5</v>
      </c>
      <c r="BJ318">
        <f>CS318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407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f>$B$11*DQ318+$C$11*DR318+$F$11*EC318*(1-EF318)</f>
        <v>0</v>
      </c>
      <c r="CS318">
        <f>CR318*CT318</f>
        <v>0</v>
      </c>
      <c r="CT318">
        <f>($B$11*$D$9+$C$11*$D$9+$F$11*((EP318+EH318)/MAX(EP318+EH318+EQ318, 0.1)*$I$9+EQ318/MAX(EP318+EH318+EQ318, 0.1)*$J$9))/($B$11+$C$11+$F$11)</f>
        <v>0</v>
      </c>
      <c r="CU318">
        <f>($B$11*$K$9+$C$11*$K$9+$F$11*((EP318+EH318)/MAX(EP318+EH318+EQ318, 0.1)*$P$9+EQ318/MAX(EP318+EH318+EQ318, 0.1)*$Q$9))/($B$11+$C$11+$F$11)</f>
        <v>0</v>
      </c>
      <c r="CV318">
        <v>2.7</v>
      </c>
      <c r="CW318">
        <v>0.5</v>
      </c>
      <c r="CX318" t="s">
        <v>408</v>
      </c>
      <c r="CY318">
        <v>2</v>
      </c>
      <c r="CZ318" t="b">
        <v>1</v>
      </c>
      <c r="DA318">
        <v>1510793789.5</v>
      </c>
      <c r="DB318">
        <v>947.383481481481</v>
      </c>
      <c r="DC318">
        <v>978.958814814815</v>
      </c>
      <c r="DD318">
        <v>25.1223222222222</v>
      </c>
      <c r="DE318">
        <v>24.0398814814815</v>
      </c>
      <c r="DF318">
        <v>937.648851851852</v>
      </c>
      <c r="DG318">
        <v>24.5921222222222</v>
      </c>
      <c r="DH318">
        <v>500.099814814815</v>
      </c>
      <c r="DI318">
        <v>90.7705148148148</v>
      </c>
      <c r="DJ318">
        <v>0.0999652296296296</v>
      </c>
      <c r="DK318">
        <v>26.850037037037</v>
      </c>
      <c r="DL318">
        <v>27.4938777777778</v>
      </c>
      <c r="DM318">
        <v>999.9</v>
      </c>
      <c r="DN318">
        <v>0</v>
      </c>
      <c r="DO318">
        <v>0</v>
      </c>
      <c r="DP318">
        <v>9984.07259259259</v>
      </c>
      <c r="DQ318">
        <v>0</v>
      </c>
      <c r="DR318">
        <v>8.67469962962963</v>
      </c>
      <c r="DS318">
        <v>-31.5752703703704</v>
      </c>
      <c r="DT318">
        <v>971.797444444445</v>
      </c>
      <c r="DU318">
        <v>1003.07225925926</v>
      </c>
      <c r="DV318">
        <v>1.08244740740741</v>
      </c>
      <c r="DW318">
        <v>978.958814814815</v>
      </c>
      <c r="DX318">
        <v>24.0398814814815</v>
      </c>
      <c r="DY318">
        <v>2.28036777777778</v>
      </c>
      <c r="DZ318">
        <v>2.18211333333333</v>
      </c>
      <c r="EA318">
        <v>19.5383851851852</v>
      </c>
      <c r="EB318">
        <v>18.8315925925926</v>
      </c>
      <c r="EC318">
        <v>2000.02074074074</v>
      </c>
      <c r="ED318">
        <v>0.980004518518518</v>
      </c>
      <c r="EE318">
        <v>0.0199955851851852</v>
      </c>
      <c r="EF318">
        <v>0</v>
      </c>
      <c r="EG318">
        <v>2.26655555555556</v>
      </c>
      <c r="EH318">
        <v>0</v>
      </c>
      <c r="EI318">
        <v>4106.84518518519</v>
      </c>
      <c r="EJ318">
        <v>17300.3555555556</v>
      </c>
      <c r="EK318">
        <v>38.9232222222222</v>
      </c>
      <c r="EL318">
        <v>39.437</v>
      </c>
      <c r="EM318">
        <v>38.625</v>
      </c>
      <c r="EN318">
        <v>38.1433703703704</v>
      </c>
      <c r="EO318">
        <v>38.289037037037</v>
      </c>
      <c r="EP318">
        <v>1960.02925925926</v>
      </c>
      <c r="EQ318">
        <v>39.9914814814815</v>
      </c>
      <c r="ER318">
        <v>0</v>
      </c>
      <c r="ES318">
        <v>1678817400.2</v>
      </c>
      <c r="ET318">
        <v>0</v>
      </c>
      <c r="EU318">
        <v>2.26958846153846</v>
      </c>
      <c r="EV318">
        <v>-0.709528206491987</v>
      </c>
      <c r="EW318">
        <v>31.1206837740232</v>
      </c>
      <c r="EX318">
        <v>4106.75615384615</v>
      </c>
      <c r="EY318">
        <v>15</v>
      </c>
      <c r="EZ318">
        <v>0</v>
      </c>
      <c r="FA318" t="s">
        <v>409</v>
      </c>
      <c r="FB318">
        <v>1510781724.6</v>
      </c>
      <c r="FC318">
        <v>1510781718.6</v>
      </c>
      <c r="FD318">
        <v>0</v>
      </c>
      <c r="FE318">
        <v>0.193</v>
      </c>
      <c r="FF318">
        <v>0.167</v>
      </c>
      <c r="FG318">
        <v>6.707</v>
      </c>
      <c r="FH318">
        <v>0.869</v>
      </c>
      <c r="FI318">
        <v>420</v>
      </c>
      <c r="FJ318">
        <v>32</v>
      </c>
      <c r="FK318">
        <v>0.3</v>
      </c>
      <c r="FL318">
        <v>0.13</v>
      </c>
      <c r="FM318">
        <v>1.08306951219512</v>
      </c>
      <c r="FN318">
        <v>-0.0103873170731722</v>
      </c>
      <c r="FO318">
        <v>0.00128107224757615</v>
      </c>
      <c r="FP318">
        <v>1</v>
      </c>
      <c r="FQ318">
        <v>1</v>
      </c>
      <c r="FR318">
        <v>1</v>
      </c>
      <c r="FS318" t="s">
        <v>410</v>
      </c>
      <c r="FT318">
        <v>2.97282</v>
      </c>
      <c r="FU318">
        <v>2.75371</v>
      </c>
      <c r="FV318">
        <v>0.163799</v>
      </c>
      <c r="FW318">
        <v>0.168217</v>
      </c>
      <c r="FX318">
        <v>0.106704</v>
      </c>
      <c r="FY318">
        <v>0.104662</v>
      </c>
      <c r="FZ318">
        <v>32535.9</v>
      </c>
      <c r="GA318">
        <v>35277.1</v>
      </c>
      <c r="GB318">
        <v>35261.2</v>
      </c>
      <c r="GC318">
        <v>38465</v>
      </c>
      <c r="GD318">
        <v>44621.7</v>
      </c>
      <c r="GE318">
        <v>49721.8</v>
      </c>
      <c r="GF318">
        <v>55073.7</v>
      </c>
      <c r="GG318">
        <v>61673.6</v>
      </c>
      <c r="GH318">
        <v>1.9822</v>
      </c>
      <c r="GI318">
        <v>1.82393</v>
      </c>
      <c r="GJ318">
        <v>0.0874884</v>
      </c>
      <c r="GK318">
        <v>0</v>
      </c>
      <c r="GL318">
        <v>26.0666</v>
      </c>
      <c r="GM318">
        <v>999.9</v>
      </c>
      <c r="GN318">
        <v>52.887</v>
      </c>
      <c r="GO318">
        <v>32.801</v>
      </c>
      <c r="GP318">
        <v>29.1109</v>
      </c>
      <c r="GQ318">
        <v>54.8258</v>
      </c>
      <c r="GR318">
        <v>49.2188</v>
      </c>
      <c r="GS318">
        <v>1</v>
      </c>
      <c r="GT318">
        <v>-0.00101372</v>
      </c>
      <c r="GU318">
        <v>0.904575</v>
      </c>
      <c r="GV318">
        <v>20.1124</v>
      </c>
      <c r="GW318">
        <v>5.19737</v>
      </c>
      <c r="GX318">
        <v>12.004</v>
      </c>
      <c r="GY318">
        <v>4.9752</v>
      </c>
      <c r="GZ318">
        <v>3.29315</v>
      </c>
      <c r="HA318">
        <v>9999</v>
      </c>
      <c r="HB318">
        <v>9999</v>
      </c>
      <c r="HC318">
        <v>9999</v>
      </c>
      <c r="HD318">
        <v>999.9</v>
      </c>
      <c r="HE318">
        <v>1.86326</v>
      </c>
      <c r="HF318">
        <v>1.86813</v>
      </c>
      <c r="HG318">
        <v>1.86795</v>
      </c>
      <c r="HH318">
        <v>1.86905</v>
      </c>
      <c r="HI318">
        <v>1.86984</v>
      </c>
      <c r="HJ318">
        <v>1.86596</v>
      </c>
      <c r="HK318">
        <v>1.86696</v>
      </c>
      <c r="HL318">
        <v>1.86832</v>
      </c>
      <c r="HM318">
        <v>5</v>
      </c>
      <c r="HN318">
        <v>0</v>
      </c>
      <c r="HO318">
        <v>0</v>
      </c>
      <c r="HP318">
        <v>0</v>
      </c>
      <c r="HQ318" t="s">
        <v>411</v>
      </c>
      <c r="HR318" t="s">
        <v>412</v>
      </c>
      <c r="HS318" t="s">
        <v>413</v>
      </c>
      <c r="HT318" t="s">
        <v>413</v>
      </c>
      <c r="HU318" t="s">
        <v>413</v>
      </c>
      <c r="HV318" t="s">
        <v>413</v>
      </c>
      <c r="HW318">
        <v>0</v>
      </c>
      <c r="HX318">
        <v>100</v>
      </c>
      <c r="HY318">
        <v>100</v>
      </c>
      <c r="HZ318">
        <v>9.88</v>
      </c>
      <c r="IA318">
        <v>0.5302</v>
      </c>
      <c r="IB318">
        <v>4.00718980108695</v>
      </c>
      <c r="IC318">
        <v>0.0057595372652325</v>
      </c>
      <c r="ID318">
        <v>9.86007892650461e-07</v>
      </c>
      <c r="IE318">
        <v>-6.54605500343952e-10</v>
      </c>
      <c r="IF318">
        <v>-0.00447537401453317</v>
      </c>
      <c r="IG318">
        <v>-0.0225030831772305</v>
      </c>
      <c r="IH318">
        <v>0.00251729176796863</v>
      </c>
      <c r="II318">
        <v>-2.92013266862578e-05</v>
      </c>
      <c r="IJ318">
        <v>-3</v>
      </c>
      <c r="IK318">
        <v>1614</v>
      </c>
      <c r="IL318">
        <v>1</v>
      </c>
      <c r="IM318">
        <v>27</v>
      </c>
      <c r="IN318">
        <v>201.2</v>
      </c>
      <c r="IO318">
        <v>201.3</v>
      </c>
      <c r="IP318">
        <v>2.11426</v>
      </c>
      <c r="IQ318">
        <v>2.63428</v>
      </c>
      <c r="IR318">
        <v>1.54785</v>
      </c>
      <c r="IS318">
        <v>2.30225</v>
      </c>
      <c r="IT318">
        <v>1.34644</v>
      </c>
      <c r="IU318">
        <v>2.34497</v>
      </c>
      <c r="IV318">
        <v>37.554</v>
      </c>
      <c r="IW318">
        <v>24.2101</v>
      </c>
      <c r="IX318">
        <v>18</v>
      </c>
      <c r="IY318">
        <v>502.294</v>
      </c>
      <c r="IZ318">
        <v>401.505</v>
      </c>
      <c r="JA318">
        <v>24.0272</v>
      </c>
      <c r="JB318">
        <v>27.1577</v>
      </c>
      <c r="JC318">
        <v>30.0005</v>
      </c>
      <c r="JD318">
        <v>27.0469</v>
      </c>
      <c r="JE318">
        <v>26.9869</v>
      </c>
      <c r="JF318">
        <v>42.3675</v>
      </c>
      <c r="JG318">
        <v>26.4293</v>
      </c>
      <c r="JH318">
        <v>100</v>
      </c>
      <c r="JI318">
        <v>24.0294</v>
      </c>
      <c r="JJ318">
        <v>1025.36</v>
      </c>
      <c r="JK318">
        <v>24.1038</v>
      </c>
      <c r="JL318">
        <v>102.196</v>
      </c>
      <c r="JM318">
        <v>102.671</v>
      </c>
    </row>
    <row r="319" spans="1:273">
      <c r="A319">
        <v>303</v>
      </c>
      <c r="B319">
        <v>1510793802</v>
      </c>
      <c r="C319">
        <v>5081.40000009537</v>
      </c>
      <c r="D319" t="s">
        <v>1019</v>
      </c>
      <c r="E319" t="s">
        <v>1020</v>
      </c>
      <c r="F319">
        <v>5</v>
      </c>
      <c r="G319" t="s">
        <v>898</v>
      </c>
      <c r="H319" t="s">
        <v>406</v>
      </c>
      <c r="I319">
        <v>1510793794.21429</v>
      </c>
      <c r="J319">
        <f>(K319)/1000</f>
        <v>0</v>
      </c>
      <c r="K319">
        <f>IF(CZ319, AN319, AH319)</f>
        <v>0</v>
      </c>
      <c r="L319">
        <f>IF(CZ319, AI319, AG319)</f>
        <v>0</v>
      </c>
      <c r="M319">
        <f>DB319 - IF(AU319&gt;1, L319*CV319*100.0/(AW319*DP319), 0)</f>
        <v>0</v>
      </c>
      <c r="N319">
        <f>((T319-J319/2)*M319-L319)/(T319+J319/2)</f>
        <v>0</v>
      </c>
      <c r="O319">
        <f>N319*(DI319+DJ319)/1000.0</f>
        <v>0</v>
      </c>
      <c r="P319">
        <f>(DB319 - IF(AU319&gt;1, L319*CV319*100.0/(AW319*DP319), 0))*(DI319+DJ319)/1000.0</f>
        <v>0</v>
      </c>
      <c r="Q319">
        <f>2.0/((1/S319-1/R319)+SIGN(S319)*SQRT((1/S319-1/R319)*(1/S319-1/R319) + 4*CW319/((CW319+1)*(CW319+1))*(2*1/S319*1/R319-1/R319*1/R319)))</f>
        <v>0</v>
      </c>
      <c r="R319">
        <f>IF(LEFT(CX319,1)&lt;&gt;"0",IF(LEFT(CX319,1)="1",3.0,CY319),$D$5+$E$5*(DP319*DI319/($K$5*1000))+$F$5*(DP319*DI319/($K$5*1000))*MAX(MIN(CV319,$J$5),$I$5)*MAX(MIN(CV319,$J$5),$I$5)+$G$5*MAX(MIN(CV319,$J$5),$I$5)*(DP319*DI319/($K$5*1000))+$H$5*(DP319*DI319/($K$5*1000))*(DP319*DI319/($K$5*1000)))</f>
        <v>0</v>
      </c>
      <c r="S319">
        <f>J319*(1000-(1000*0.61365*exp(17.502*W319/(240.97+W319))/(DI319+DJ319)+DD319)/2)/(1000*0.61365*exp(17.502*W319/(240.97+W319))/(DI319+DJ319)-DD319)</f>
        <v>0</v>
      </c>
      <c r="T319">
        <f>1/((CW319+1)/(Q319/1.6)+1/(R319/1.37)) + CW319/((CW319+1)/(Q319/1.6) + CW319/(R319/1.37))</f>
        <v>0</v>
      </c>
      <c r="U319">
        <f>(CR319*CU319)</f>
        <v>0</v>
      </c>
      <c r="V319">
        <f>(DK319+(U319+2*0.95*5.67E-8*(((DK319+$B$7)+273)^4-(DK319+273)^4)-44100*J319)/(1.84*29.3*R319+8*0.95*5.67E-8*(DK319+273)^3))</f>
        <v>0</v>
      </c>
      <c r="W319">
        <f>($C$7*DL319+$D$7*DM319+$E$7*V319)</f>
        <v>0</v>
      </c>
      <c r="X319">
        <f>0.61365*exp(17.502*W319/(240.97+W319))</f>
        <v>0</v>
      </c>
      <c r="Y319">
        <f>(Z319/AA319*100)</f>
        <v>0</v>
      </c>
      <c r="Z319">
        <f>DD319*(DI319+DJ319)/1000</f>
        <v>0</v>
      </c>
      <c r="AA319">
        <f>0.61365*exp(17.502*DK319/(240.97+DK319))</f>
        <v>0</v>
      </c>
      <c r="AB319">
        <f>(X319-DD319*(DI319+DJ319)/1000)</f>
        <v>0</v>
      </c>
      <c r="AC319">
        <f>(-J319*44100)</f>
        <v>0</v>
      </c>
      <c r="AD319">
        <f>2*29.3*R319*0.92*(DK319-W319)</f>
        <v>0</v>
      </c>
      <c r="AE319">
        <f>2*0.95*5.67E-8*(((DK319+$B$7)+273)^4-(W319+273)^4)</f>
        <v>0</v>
      </c>
      <c r="AF319">
        <f>U319+AE319+AC319+AD319</f>
        <v>0</v>
      </c>
      <c r="AG319">
        <f>DH319*AU319*(DC319-DB319*(1000-AU319*DE319)/(1000-AU319*DD319))/(100*CV319)</f>
        <v>0</v>
      </c>
      <c r="AH319">
        <f>1000*DH319*AU319*(DD319-DE319)/(100*CV319*(1000-AU319*DD319))</f>
        <v>0</v>
      </c>
      <c r="AI319">
        <f>(AJ319 - AK319 - DI319*1E3/(8.314*(DK319+273.15)) * AM319/DH319 * AL319) * DH319/(100*CV319) * (1000 - DE319)/1000</f>
        <v>0</v>
      </c>
      <c r="AJ319">
        <v>1036.62731342229</v>
      </c>
      <c r="AK319">
        <v>1012.57784848485</v>
      </c>
      <c r="AL319">
        <v>3.40991525030252</v>
      </c>
      <c r="AM319">
        <v>64.2689805173575</v>
      </c>
      <c r="AN319">
        <f>(AP319 - AO319 + DI319*1E3/(8.314*(DK319+273.15)) * AR319/DH319 * AQ319) * DH319/(100*CV319) * 1000/(1000 - AP319)</f>
        <v>0</v>
      </c>
      <c r="AO319">
        <v>24.0393614248309</v>
      </c>
      <c r="AP319">
        <v>25.1191927272727</v>
      </c>
      <c r="AQ319">
        <v>-9.05125852502808e-06</v>
      </c>
      <c r="AR319">
        <v>116.423155096258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MAX(0,($B$13+$C$13*DP319)/(1+$D$13*DP319)*DI319/(DK319+273)*$E$13)</f>
        <v>0</v>
      </c>
      <c r="AX319" t="s">
        <v>407</v>
      </c>
      <c r="AY319" t="s">
        <v>407</v>
      </c>
      <c r="AZ319">
        <v>0</v>
      </c>
      <c r="BA319">
        <v>0</v>
      </c>
      <c r="BB319">
        <f>1-AZ319/BA319</f>
        <v>0</v>
      </c>
      <c r="BC319">
        <v>0</v>
      </c>
      <c r="BD319" t="s">
        <v>407</v>
      </c>
      <c r="BE319" t="s">
        <v>407</v>
      </c>
      <c r="BF319">
        <v>0</v>
      </c>
      <c r="BG319">
        <v>0</v>
      </c>
      <c r="BH319">
        <f>1-BF319/BG319</f>
        <v>0</v>
      </c>
      <c r="BI319">
        <v>0.5</v>
      </c>
      <c r="BJ319">
        <f>CS319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407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f>$B$11*DQ319+$C$11*DR319+$F$11*EC319*(1-EF319)</f>
        <v>0</v>
      </c>
      <c r="CS319">
        <f>CR319*CT319</f>
        <v>0</v>
      </c>
      <c r="CT319">
        <f>($B$11*$D$9+$C$11*$D$9+$F$11*((EP319+EH319)/MAX(EP319+EH319+EQ319, 0.1)*$I$9+EQ319/MAX(EP319+EH319+EQ319, 0.1)*$J$9))/($B$11+$C$11+$F$11)</f>
        <v>0</v>
      </c>
      <c r="CU319">
        <f>($B$11*$K$9+$C$11*$K$9+$F$11*((EP319+EH319)/MAX(EP319+EH319+EQ319, 0.1)*$P$9+EQ319/MAX(EP319+EH319+EQ319, 0.1)*$Q$9))/($B$11+$C$11+$F$11)</f>
        <v>0</v>
      </c>
      <c r="CV319">
        <v>2.7</v>
      </c>
      <c r="CW319">
        <v>0.5</v>
      </c>
      <c r="CX319" t="s">
        <v>408</v>
      </c>
      <c r="CY319">
        <v>2</v>
      </c>
      <c r="CZ319" t="b">
        <v>1</v>
      </c>
      <c r="DA319">
        <v>1510793794.21429</v>
      </c>
      <c r="DB319">
        <v>962.948178571429</v>
      </c>
      <c r="DC319">
        <v>994.743642857143</v>
      </c>
      <c r="DD319">
        <v>25.1215392857143</v>
      </c>
      <c r="DE319">
        <v>24.039775</v>
      </c>
      <c r="DF319">
        <v>953.122714285714</v>
      </c>
      <c r="DG319">
        <v>24.591375</v>
      </c>
      <c r="DH319">
        <v>500.098535714286</v>
      </c>
      <c r="DI319">
        <v>90.7712785714286</v>
      </c>
      <c r="DJ319">
        <v>0.0999773107142857</v>
      </c>
      <c r="DK319">
        <v>26.8508357142857</v>
      </c>
      <c r="DL319">
        <v>27.49805</v>
      </c>
      <c r="DM319">
        <v>999.9</v>
      </c>
      <c r="DN319">
        <v>0</v>
      </c>
      <c r="DO319">
        <v>0</v>
      </c>
      <c r="DP319">
        <v>9983.30214285714</v>
      </c>
      <c r="DQ319">
        <v>0</v>
      </c>
      <c r="DR319">
        <v>8.67602321428572</v>
      </c>
      <c r="DS319">
        <v>-31.7950785714286</v>
      </c>
      <c r="DT319">
        <v>987.7625</v>
      </c>
      <c r="DU319">
        <v>1019.24557142857</v>
      </c>
      <c r="DV319">
        <v>1.08176571428571</v>
      </c>
      <c r="DW319">
        <v>994.743642857143</v>
      </c>
      <c r="DX319">
        <v>24.039775</v>
      </c>
      <c r="DY319">
        <v>2.28031571428571</v>
      </c>
      <c r="DZ319">
        <v>2.18212214285714</v>
      </c>
      <c r="EA319">
        <v>19.5380178571429</v>
      </c>
      <c r="EB319">
        <v>18.8316571428571</v>
      </c>
      <c r="EC319">
        <v>2000.02392857143</v>
      </c>
      <c r="ED319">
        <v>0.980004571428571</v>
      </c>
      <c r="EE319">
        <v>0.0199955428571429</v>
      </c>
      <c r="EF319">
        <v>0</v>
      </c>
      <c r="EG319">
        <v>2.27352142857143</v>
      </c>
      <c r="EH319">
        <v>0</v>
      </c>
      <c r="EI319">
        <v>4109.50892857143</v>
      </c>
      <c r="EJ319">
        <v>17300.3821428571</v>
      </c>
      <c r="EK319">
        <v>38.9215</v>
      </c>
      <c r="EL319">
        <v>39.437</v>
      </c>
      <c r="EM319">
        <v>38.625</v>
      </c>
      <c r="EN319">
        <v>38.156</v>
      </c>
      <c r="EO319">
        <v>38.2854285714286</v>
      </c>
      <c r="EP319">
        <v>1960.0325</v>
      </c>
      <c r="EQ319">
        <v>39.9914285714286</v>
      </c>
      <c r="ER319">
        <v>0</v>
      </c>
      <c r="ES319">
        <v>1678817405.6</v>
      </c>
      <c r="ET319">
        <v>0</v>
      </c>
      <c r="EU319">
        <v>2.2851</v>
      </c>
      <c r="EV319">
        <v>0.388746156227126</v>
      </c>
      <c r="EW319">
        <v>37.1084615793769</v>
      </c>
      <c r="EX319">
        <v>4110.0012</v>
      </c>
      <c r="EY319">
        <v>15</v>
      </c>
      <c r="EZ319">
        <v>0</v>
      </c>
      <c r="FA319" t="s">
        <v>409</v>
      </c>
      <c r="FB319">
        <v>1510781724.6</v>
      </c>
      <c r="FC319">
        <v>1510781718.6</v>
      </c>
      <c r="FD319">
        <v>0</v>
      </c>
      <c r="FE319">
        <v>0.193</v>
      </c>
      <c r="FF319">
        <v>0.167</v>
      </c>
      <c r="FG319">
        <v>6.707</v>
      </c>
      <c r="FH319">
        <v>0.869</v>
      </c>
      <c r="FI319">
        <v>420</v>
      </c>
      <c r="FJ319">
        <v>32</v>
      </c>
      <c r="FK319">
        <v>0.3</v>
      </c>
      <c r="FL319">
        <v>0.13</v>
      </c>
      <c r="FM319">
        <v>1.0822387804878</v>
      </c>
      <c r="FN319">
        <v>-0.00864355400696733</v>
      </c>
      <c r="FO319">
        <v>0.00109894449386439</v>
      </c>
      <c r="FP319">
        <v>1</v>
      </c>
      <c r="FQ319">
        <v>1</v>
      </c>
      <c r="FR319">
        <v>1</v>
      </c>
      <c r="FS319" t="s">
        <v>410</v>
      </c>
      <c r="FT319">
        <v>2.97293</v>
      </c>
      <c r="FU319">
        <v>2.75376</v>
      </c>
      <c r="FV319">
        <v>0.165598</v>
      </c>
      <c r="FW319">
        <v>0.17009</v>
      </c>
      <c r="FX319">
        <v>0.1067</v>
      </c>
      <c r="FY319">
        <v>0.104664</v>
      </c>
      <c r="FZ319">
        <v>32465.8</v>
      </c>
      <c r="GA319">
        <v>35197.5</v>
      </c>
      <c r="GB319">
        <v>35261</v>
      </c>
      <c r="GC319">
        <v>38464.8</v>
      </c>
      <c r="GD319">
        <v>44621.7</v>
      </c>
      <c r="GE319">
        <v>49721.4</v>
      </c>
      <c r="GF319">
        <v>55073.4</v>
      </c>
      <c r="GG319">
        <v>61673.2</v>
      </c>
      <c r="GH319">
        <v>1.98228</v>
      </c>
      <c r="GI319">
        <v>1.82395</v>
      </c>
      <c r="GJ319">
        <v>0.0878796</v>
      </c>
      <c r="GK319">
        <v>0</v>
      </c>
      <c r="GL319">
        <v>26.0682</v>
      </c>
      <c r="GM319">
        <v>999.9</v>
      </c>
      <c r="GN319">
        <v>52.887</v>
      </c>
      <c r="GO319">
        <v>32.821</v>
      </c>
      <c r="GP319">
        <v>29.1401</v>
      </c>
      <c r="GQ319">
        <v>54.9258</v>
      </c>
      <c r="GR319">
        <v>48.9303</v>
      </c>
      <c r="GS319">
        <v>1</v>
      </c>
      <c r="GT319">
        <v>-0.000853659</v>
      </c>
      <c r="GU319">
        <v>0.96448</v>
      </c>
      <c r="GV319">
        <v>20.1123</v>
      </c>
      <c r="GW319">
        <v>5.19722</v>
      </c>
      <c r="GX319">
        <v>12.004</v>
      </c>
      <c r="GY319">
        <v>4.9753</v>
      </c>
      <c r="GZ319">
        <v>3.29308</v>
      </c>
      <c r="HA319">
        <v>9999</v>
      </c>
      <c r="HB319">
        <v>9999</v>
      </c>
      <c r="HC319">
        <v>9999</v>
      </c>
      <c r="HD319">
        <v>999.9</v>
      </c>
      <c r="HE319">
        <v>1.86326</v>
      </c>
      <c r="HF319">
        <v>1.86814</v>
      </c>
      <c r="HG319">
        <v>1.86791</v>
      </c>
      <c r="HH319">
        <v>1.86905</v>
      </c>
      <c r="HI319">
        <v>1.86983</v>
      </c>
      <c r="HJ319">
        <v>1.86594</v>
      </c>
      <c r="HK319">
        <v>1.86695</v>
      </c>
      <c r="HL319">
        <v>1.8683</v>
      </c>
      <c r="HM319">
        <v>5</v>
      </c>
      <c r="HN319">
        <v>0</v>
      </c>
      <c r="HO319">
        <v>0</v>
      </c>
      <c r="HP319">
        <v>0</v>
      </c>
      <c r="HQ319" t="s">
        <v>411</v>
      </c>
      <c r="HR319" t="s">
        <v>412</v>
      </c>
      <c r="HS319" t="s">
        <v>413</v>
      </c>
      <c r="HT319" t="s">
        <v>413</v>
      </c>
      <c r="HU319" t="s">
        <v>413</v>
      </c>
      <c r="HV319" t="s">
        <v>413</v>
      </c>
      <c r="HW319">
        <v>0</v>
      </c>
      <c r="HX319">
        <v>100</v>
      </c>
      <c r="HY319">
        <v>100</v>
      </c>
      <c r="HZ319">
        <v>9.976</v>
      </c>
      <c r="IA319">
        <v>0.53</v>
      </c>
      <c r="IB319">
        <v>4.00718980108695</v>
      </c>
      <c r="IC319">
        <v>0.0057595372652325</v>
      </c>
      <c r="ID319">
        <v>9.86007892650461e-07</v>
      </c>
      <c r="IE319">
        <v>-6.54605500343952e-10</v>
      </c>
      <c r="IF319">
        <v>-0.00447537401453317</v>
      </c>
      <c r="IG319">
        <v>-0.0225030831772305</v>
      </c>
      <c r="IH319">
        <v>0.00251729176796863</v>
      </c>
      <c r="II319">
        <v>-2.92013266862578e-05</v>
      </c>
      <c r="IJ319">
        <v>-3</v>
      </c>
      <c r="IK319">
        <v>1614</v>
      </c>
      <c r="IL319">
        <v>1</v>
      </c>
      <c r="IM319">
        <v>27</v>
      </c>
      <c r="IN319">
        <v>201.3</v>
      </c>
      <c r="IO319">
        <v>201.4</v>
      </c>
      <c r="IP319">
        <v>2.14111</v>
      </c>
      <c r="IQ319">
        <v>2.63794</v>
      </c>
      <c r="IR319">
        <v>1.54785</v>
      </c>
      <c r="IS319">
        <v>2.30103</v>
      </c>
      <c r="IT319">
        <v>1.34644</v>
      </c>
      <c r="IU319">
        <v>2.2876</v>
      </c>
      <c r="IV319">
        <v>37.554</v>
      </c>
      <c r="IW319">
        <v>24.2101</v>
      </c>
      <c r="IX319">
        <v>18</v>
      </c>
      <c r="IY319">
        <v>502.385</v>
      </c>
      <c r="IZ319">
        <v>401.551</v>
      </c>
      <c r="JA319">
        <v>24.0292</v>
      </c>
      <c r="JB319">
        <v>27.1634</v>
      </c>
      <c r="JC319">
        <v>30.0003</v>
      </c>
      <c r="JD319">
        <v>27.0515</v>
      </c>
      <c r="JE319">
        <v>26.9915</v>
      </c>
      <c r="JF319">
        <v>42.8845</v>
      </c>
      <c r="JG319">
        <v>26.4293</v>
      </c>
      <c r="JH319">
        <v>100</v>
      </c>
      <c r="JI319">
        <v>24.0218</v>
      </c>
      <c r="JJ319">
        <v>1038.74</v>
      </c>
      <c r="JK319">
        <v>24.1106</v>
      </c>
      <c r="JL319">
        <v>102.196</v>
      </c>
      <c r="JM319">
        <v>102.671</v>
      </c>
    </row>
    <row r="320" spans="1:273">
      <c r="A320">
        <v>304</v>
      </c>
      <c r="B320">
        <v>1510793807</v>
      </c>
      <c r="C320">
        <v>5086.40000009537</v>
      </c>
      <c r="D320" t="s">
        <v>1021</v>
      </c>
      <c r="E320" t="s">
        <v>1022</v>
      </c>
      <c r="F320">
        <v>5</v>
      </c>
      <c r="G320" t="s">
        <v>898</v>
      </c>
      <c r="H320" t="s">
        <v>406</v>
      </c>
      <c r="I320">
        <v>1510793799.5</v>
      </c>
      <c r="J320">
        <f>(K320)/1000</f>
        <v>0</v>
      </c>
      <c r="K320">
        <f>IF(CZ320, AN320, AH320)</f>
        <v>0</v>
      </c>
      <c r="L320">
        <f>IF(CZ320, AI320, AG320)</f>
        <v>0</v>
      </c>
      <c r="M320">
        <f>DB320 - IF(AU320&gt;1, L320*CV320*100.0/(AW320*DP320), 0)</f>
        <v>0</v>
      </c>
      <c r="N320">
        <f>((T320-J320/2)*M320-L320)/(T320+J320/2)</f>
        <v>0</v>
      </c>
      <c r="O320">
        <f>N320*(DI320+DJ320)/1000.0</f>
        <v>0</v>
      </c>
      <c r="P320">
        <f>(DB320 - IF(AU320&gt;1, L320*CV320*100.0/(AW320*DP320), 0))*(DI320+DJ320)/1000.0</f>
        <v>0</v>
      </c>
      <c r="Q320">
        <f>2.0/((1/S320-1/R320)+SIGN(S320)*SQRT((1/S320-1/R320)*(1/S320-1/R320) + 4*CW320/((CW320+1)*(CW320+1))*(2*1/S320*1/R320-1/R320*1/R320)))</f>
        <v>0</v>
      </c>
      <c r="R320">
        <f>IF(LEFT(CX320,1)&lt;&gt;"0",IF(LEFT(CX320,1)="1",3.0,CY320),$D$5+$E$5*(DP320*DI320/($K$5*1000))+$F$5*(DP320*DI320/($K$5*1000))*MAX(MIN(CV320,$J$5),$I$5)*MAX(MIN(CV320,$J$5),$I$5)+$G$5*MAX(MIN(CV320,$J$5),$I$5)*(DP320*DI320/($K$5*1000))+$H$5*(DP320*DI320/($K$5*1000))*(DP320*DI320/($K$5*1000)))</f>
        <v>0</v>
      </c>
      <c r="S320">
        <f>J320*(1000-(1000*0.61365*exp(17.502*W320/(240.97+W320))/(DI320+DJ320)+DD320)/2)/(1000*0.61365*exp(17.502*W320/(240.97+W320))/(DI320+DJ320)-DD320)</f>
        <v>0</v>
      </c>
      <c r="T320">
        <f>1/((CW320+1)/(Q320/1.6)+1/(R320/1.37)) + CW320/((CW320+1)/(Q320/1.6) + CW320/(R320/1.37))</f>
        <v>0</v>
      </c>
      <c r="U320">
        <f>(CR320*CU320)</f>
        <v>0</v>
      </c>
      <c r="V320">
        <f>(DK320+(U320+2*0.95*5.67E-8*(((DK320+$B$7)+273)^4-(DK320+273)^4)-44100*J320)/(1.84*29.3*R320+8*0.95*5.67E-8*(DK320+273)^3))</f>
        <v>0</v>
      </c>
      <c r="W320">
        <f>($C$7*DL320+$D$7*DM320+$E$7*V320)</f>
        <v>0</v>
      </c>
      <c r="X320">
        <f>0.61365*exp(17.502*W320/(240.97+W320))</f>
        <v>0</v>
      </c>
      <c r="Y320">
        <f>(Z320/AA320*100)</f>
        <v>0</v>
      </c>
      <c r="Z320">
        <f>DD320*(DI320+DJ320)/1000</f>
        <v>0</v>
      </c>
      <c r="AA320">
        <f>0.61365*exp(17.502*DK320/(240.97+DK320))</f>
        <v>0</v>
      </c>
      <c r="AB320">
        <f>(X320-DD320*(DI320+DJ320)/1000)</f>
        <v>0</v>
      </c>
      <c r="AC320">
        <f>(-J320*44100)</f>
        <v>0</v>
      </c>
      <c r="AD320">
        <f>2*29.3*R320*0.92*(DK320-W320)</f>
        <v>0</v>
      </c>
      <c r="AE320">
        <f>2*0.95*5.67E-8*(((DK320+$B$7)+273)^4-(W320+273)^4)</f>
        <v>0</v>
      </c>
      <c r="AF320">
        <f>U320+AE320+AC320+AD320</f>
        <v>0</v>
      </c>
      <c r="AG320">
        <f>DH320*AU320*(DC320-DB320*(1000-AU320*DE320)/(1000-AU320*DD320))/(100*CV320)</f>
        <v>0</v>
      </c>
      <c r="AH320">
        <f>1000*DH320*AU320*(DD320-DE320)/(100*CV320*(1000-AU320*DD320))</f>
        <v>0</v>
      </c>
      <c r="AI320">
        <f>(AJ320 - AK320 - DI320*1E3/(8.314*(DK320+273.15)) * AM320/DH320 * AL320) * DH320/(100*CV320) * (1000 - DE320)/1000</f>
        <v>0</v>
      </c>
      <c r="AJ320">
        <v>1054.49039658809</v>
      </c>
      <c r="AK320">
        <v>1029.98624242424</v>
      </c>
      <c r="AL320">
        <v>3.46808985220943</v>
      </c>
      <c r="AM320">
        <v>64.2689805173575</v>
      </c>
      <c r="AN320">
        <f>(AP320 - AO320 + DI320*1E3/(8.314*(DK320+273.15)) * AR320/DH320 * AQ320) * DH320/(100*CV320) * 1000/(1000 - AP320)</f>
        <v>0</v>
      </c>
      <c r="AO320">
        <v>24.0407577782584</v>
      </c>
      <c r="AP320">
        <v>25.1141466666667</v>
      </c>
      <c r="AQ320">
        <v>-4.61215574439941e-05</v>
      </c>
      <c r="AR320">
        <v>116.423155096258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MAX(0,($B$13+$C$13*DP320)/(1+$D$13*DP320)*DI320/(DK320+273)*$E$13)</f>
        <v>0</v>
      </c>
      <c r="AX320" t="s">
        <v>407</v>
      </c>
      <c r="AY320" t="s">
        <v>407</v>
      </c>
      <c r="AZ320">
        <v>0</v>
      </c>
      <c r="BA320">
        <v>0</v>
      </c>
      <c r="BB320">
        <f>1-AZ320/BA320</f>
        <v>0</v>
      </c>
      <c r="BC320">
        <v>0</v>
      </c>
      <c r="BD320" t="s">
        <v>407</v>
      </c>
      <c r="BE320" t="s">
        <v>407</v>
      </c>
      <c r="BF320">
        <v>0</v>
      </c>
      <c r="BG320">
        <v>0</v>
      </c>
      <c r="BH320">
        <f>1-BF320/BG320</f>
        <v>0</v>
      </c>
      <c r="BI320">
        <v>0.5</v>
      </c>
      <c r="BJ320">
        <f>CS320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407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f>$B$11*DQ320+$C$11*DR320+$F$11*EC320*(1-EF320)</f>
        <v>0</v>
      </c>
      <c r="CS320">
        <f>CR320*CT320</f>
        <v>0</v>
      </c>
      <c r="CT320">
        <f>($B$11*$D$9+$C$11*$D$9+$F$11*((EP320+EH320)/MAX(EP320+EH320+EQ320, 0.1)*$I$9+EQ320/MAX(EP320+EH320+EQ320, 0.1)*$J$9))/($B$11+$C$11+$F$11)</f>
        <v>0</v>
      </c>
      <c r="CU320">
        <f>($B$11*$K$9+$C$11*$K$9+$F$11*((EP320+EH320)/MAX(EP320+EH320+EQ320, 0.1)*$P$9+EQ320/MAX(EP320+EH320+EQ320, 0.1)*$Q$9))/($B$11+$C$11+$F$11)</f>
        <v>0</v>
      </c>
      <c r="CV320">
        <v>2.7</v>
      </c>
      <c r="CW320">
        <v>0.5</v>
      </c>
      <c r="CX320" t="s">
        <v>408</v>
      </c>
      <c r="CY320">
        <v>2</v>
      </c>
      <c r="CZ320" t="b">
        <v>1</v>
      </c>
      <c r="DA320">
        <v>1510793799.5</v>
      </c>
      <c r="DB320">
        <v>980.608333333333</v>
      </c>
      <c r="DC320">
        <v>1012.67322222222</v>
      </c>
      <c r="DD320">
        <v>25.1194962962963</v>
      </c>
      <c r="DE320">
        <v>24.0399407407407</v>
      </c>
      <c r="DF320">
        <v>970.679962962963</v>
      </c>
      <c r="DG320">
        <v>24.5894222222222</v>
      </c>
      <c r="DH320">
        <v>500.093</v>
      </c>
      <c r="DI320">
        <v>90.7720592592593</v>
      </c>
      <c r="DJ320">
        <v>0.0999359</v>
      </c>
      <c r="DK320">
        <v>26.8521555555556</v>
      </c>
      <c r="DL320">
        <v>27.5022259259259</v>
      </c>
      <c r="DM320">
        <v>999.9</v>
      </c>
      <c r="DN320">
        <v>0</v>
      </c>
      <c r="DO320">
        <v>0</v>
      </c>
      <c r="DP320">
        <v>10001.6177777778</v>
      </c>
      <c r="DQ320">
        <v>0</v>
      </c>
      <c r="DR320">
        <v>8.68302481481481</v>
      </c>
      <c r="DS320">
        <v>-32.0645333333333</v>
      </c>
      <c r="DT320">
        <v>1005.87459259259</v>
      </c>
      <c r="DU320">
        <v>1037.61666666667</v>
      </c>
      <c r="DV320">
        <v>1.07956148148148</v>
      </c>
      <c r="DW320">
        <v>1012.67322222222</v>
      </c>
      <c r="DX320">
        <v>24.0399407407407</v>
      </c>
      <c r="DY320">
        <v>2.28014962962963</v>
      </c>
      <c r="DZ320">
        <v>2.18215555555556</v>
      </c>
      <c r="EA320">
        <v>19.5368481481481</v>
      </c>
      <c r="EB320">
        <v>18.8319</v>
      </c>
      <c r="EC320">
        <v>2000.01518518519</v>
      </c>
      <c r="ED320">
        <v>0.980004814814815</v>
      </c>
      <c r="EE320">
        <v>0.0199953481481481</v>
      </c>
      <c r="EF320">
        <v>0</v>
      </c>
      <c r="EG320">
        <v>2.27858518518519</v>
      </c>
      <c r="EH320">
        <v>0</v>
      </c>
      <c r="EI320">
        <v>4112.96185185185</v>
      </c>
      <c r="EJ320">
        <v>17300.3</v>
      </c>
      <c r="EK320">
        <v>38.9163333333333</v>
      </c>
      <c r="EL320">
        <v>39.437</v>
      </c>
      <c r="EM320">
        <v>38.625</v>
      </c>
      <c r="EN320">
        <v>38.1663333333333</v>
      </c>
      <c r="EO320">
        <v>38.2798518518519</v>
      </c>
      <c r="EP320">
        <v>1960.02481481482</v>
      </c>
      <c r="EQ320">
        <v>39.9903703703704</v>
      </c>
      <c r="ER320">
        <v>0</v>
      </c>
      <c r="ES320">
        <v>1678817410.4</v>
      </c>
      <c r="ET320">
        <v>0</v>
      </c>
      <c r="EU320">
        <v>2.276724</v>
      </c>
      <c r="EV320">
        <v>0.324176926304208</v>
      </c>
      <c r="EW320">
        <v>44.0507691603837</v>
      </c>
      <c r="EX320">
        <v>4113.2692</v>
      </c>
      <c r="EY320">
        <v>15</v>
      </c>
      <c r="EZ320">
        <v>0</v>
      </c>
      <c r="FA320" t="s">
        <v>409</v>
      </c>
      <c r="FB320">
        <v>1510781724.6</v>
      </c>
      <c r="FC320">
        <v>1510781718.6</v>
      </c>
      <c r="FD320">
        <v>0</v>
      </c>
      <c r="FE320">
        <v>0.193</v>
      </c>
      <c r="FF320">
        <v>0.167</v>
      </c>
      <c r="FG320">
        <v>6.707</v>
      </c>
      <c r="FH320">
        <v>0.869</v>
      </c>
      <c r="FI320">
        <v>420</v>
      </c>
      <c r="FJ320">
        <v>32</v>
      </c>
      <c r="FK320">
        <v>0.3</v>
      </c>
      <c r="FL320">
        <v>0.13</v>
      </c>
      <c r="FM320">
        <v>1.0806687804878</v>
      </c>
      <c r="FN320">
        <v>-0.0240424390243885</v>
      </c>
      <c r="FO320">
        <v>0.00263227824454262</v>
      </c>
      <c r="FP320">
        <v>1</v>
      </c>
      <c r="FQ320">
        <v>1</v>
      </c>
      <c r="FR320">
        <v>1</v>
      </c>
      <c r="FS320" t="s">
        <v>410</v>
      </c>
      <c r="FT320">
        <v>2.97295</v>
      </c>
      <c r="FU320">
        <v>2.75397</v>
      </c>
      <c r="FV320">
        <v>0.167408</v>
      </c>
      <c r="FW320">
        <v>0.171771</v>
      </c>
      <c r="FX320">
        <v>0.106682</v>
      </c>
      <c r="FY320">
        <v>0.104665</v>
      </c>
      <c r="FZ320">
        <v>32395.1</v>
      </c>
      <c r="GA320">
        <v>35125.7</v>
      </c>
      <c r="GB320">
        <v>35260.7</v>
      </c>
      <c r="GC320">
        <v>38464.3</v>
      </c>
      <c r="GD320">
        <v>44622.3</v>
      </c>
      <c r="GE320">
        <v>49720.8</v>
      </c>
      <c r="GF320">
        <v>55073</v>
      </c>
      <c r="GG320">
        <v>61672.5</v>
      </c>
      <c r="GH320">
        <v>1.982</v>
      </c>
      <c r="GI320">
        <v>1.8242</v>
      </c>
      <c r="GJ320">
        <v>0.0875443</v>
      </c>
      <c r="GK320">
        <v>0</v>
      </c>
      <c r="GL320">
        <v>26.071</v>
      </c>
      <c r="GM320">
        <v>999.9</v>
      </c>
      <c r="GN320">
        <v>52.887</v>
      </c>
      <c r="GO320">
        <v>32.821</v>
      </c>
      <c r="GP320">
        <v>29.1395</v>
      </c>
      <c r="GQ320">
        <v>55.4158</v>
      </c>
      <c r="GR320">
        <v>48.8942</v>
      </c>
      <c r="GS320">
        <v>1</v>
      </c>
      <c r="GT320">
        <v>-0.000396341</v>
      </c>
      <c r="GU320">
        <v>0.977563</v>
      </c>
      <c r="GV320">
        <v>20.1122</v>
      </c>
      <c r="GW320">
        <v>5.19767</v>
      </c>
      <c r="GX320">
        <v>12.004</v>
      </c>
      <c r="GY320">
        <v>4.97525</v>
      </c>
      <c r="GZ320">
        <v>3.29308</v>
      </c>
      <c r="HA320">
        <v>9999</v>
      </c>
      <c r="HB320">
        <v>9999</v>
      </c>
      <c r="HC320">
        <v>9999</v>
      </c>
      <c r="HD320">
        <v>999.9</v>
      </c>
      <c r="HE320">
        <v>1.86325</v>
      </c>
      <c r="HF320">
        <v>1.86814</v>
      </c>
      <c r="HG320">
        <v>1.86791</v>
      </c>
      <c r="HH320">
        <v>1.86905</v>
      </c>
      <c r="HI320">
        <v>1.86985</v>
      </c>
      <c r="HJ320">
        <v>1.86594</v>
      </c>
      <c r="HK320">
        <v>1.86698</v>
      </c>
      <c r="HL320">
        <v>1.86835</v>
      </c>
      <c r="HM320">
        <v>5</v>
      </c>
      <c r="HN320">
        <v>0</v>
      </c>
      <c r="HO320">
        <v>0</v>
      </c>
      <c r="HP320">
        <v>0</v>
      </c>
      <c r="HQ320" t="s">
        <v>411</v>
      </c>
      <c r="HR320" t="s">
        <v>412</v>
      </c>
      <c r="HS320" t="s">
        <v>413</v>
      </c>
      <c r="HT320" t="s">
        <v>413</v>
      </c>
      <c r="HU320" t="s">
        <v>413</v>
      </c>
      <c r="HV320" t="s">
        <v>413</v>
      </c>
      <c r="HW320">
        <v>0</v>
      </c>
      <c r="HX320">
        <v>100</v>
      </c>
      <c r="HY320">
        <v>100</v>
      </c>
      <c r="HZ320">
        <v>10.068</v>
      </c>
      <c r="IA320">
        <v>0.5299</v>
      </c>
      <c r="IB320">
        <v>4.00718980108695</v>
      </c>
      <c r="IC320">
        <v>0.0057595372652325</v>
      </c>
      <c r="ID320">
        <v>9.86007892650461e-07</v>
      </c>
      <c r="IE320">
        <v>-6.54605500343952e-10</v>
      </c>
      <c r="IF320">
        <v>-0.00447537401453317</v>
      </c>
      <c r="IG320">
        <v>-0.0225030831772305</v>
      </c>
      <c r="IH320">
        <v>0.00251729176796863</v>
      </c>
      <c r="II320">
        <v>-2.92013266862578e-05</v>
      </c>
      <c r="IJ320">
        <v>-3</v>
      </c>
      <c r="IK320">
        <v>1614</v>
      </c>
      <c r="IL320">
        <v>1</v>
      </c>
      <c r="IM320">
        <v>27</v>
      </c>
      <c r="IN320">
        <v>201.4</v>
      </c>
      <c r="IO320">
        <v>201.5</v>
      </c>
      <c r="IP320">
        <v>2.17041</v>
      </c>
      <c r="IQ320">
        <v>2.63672</v>
      </c>
      <c r="IR320">
        <v>1.54785</v>
      </c>
      <c r="IS320">
        <v>2.30103</v>
      </c>
      <c r="IT320">
        <v>1.34644</v>
      </c>
      <c r="IU320">
        <v>2.27661</v>
      </c>
      <c r="IV320">
        <v>37.554</v>
      </c>
      <c r="IW320">
        <v>24.2101</v>
      </c>
      <c r="IX320">
        <v>18</v>
      </c>
      <c r="IY320">
        <v>502.254</v>
      </c>
      <c r="IZ320">
        <v>401.729</v>
      </c>
      <c r="JA320">
        <v>24.0219</v>
      </c>
      <c r="JB320">
        <v>27.1684</v>
      </c>
      <c r="JC320">
        <v>30.0005</v>
      </c>
      <c r="JD320">
        <v>27.0572</v>
      </c>
      <c r="JE320">
        <v>26.997</v>
      </c>
      <c r="JF320">
        <v>43.4872</v>
      </c>
      <c r="JG320">
        <v>26.1568</v>
      </c>
      <c r="JH320">
        <v>100</v>
      </c>
      <c r="JI320">
        <v>24.0168</v>
      </c>
      <c r="JJ320">
        <v>1058.82</v>
      </c>
      <c r="JK320">
        <v>24.1236</v>
      </c>
      <c r="JL320">
        <v>102.195</v>
      </c>
      <c r="JM320">
        <v>102.669</v>
      </c>
    </row>
    <row r="321" spans="1:273">
      <c r="A321">
        <v>305</v>
      </c>
      <c r="B321">
        <v>1510793812</v>
      </c>
      <c r="C321">
        <v>5091.40000009537</v>
      </c>
      <c r="D321" t="s">
        <v>1023</v>
      </c>
      <c r="E321" t="s">
        <v>1024</v>
      </c>
      <c r="F321">
        <v>5</v>
      </c>
      <c r="G321" t="s">
        <v>898</v>
      </c>
      <c r="H321" t="s">
        <v>406</v>
      </c>
      <c r="I321">
        <v>1510793804.21429</v>
      </c>
      <c r="J321">
        <f>(K321)/1000</f>
        <v>0</v>
      </c>
      <c r="K321">
        <f>IF(CZ321, AN321, AH321)</f>
        <v>0</v>
      </c>
      <c r="L321">
        <f>IF(CZ321, AI321, AG321)</f>
        <v>0</v>
      </c>
      <c r="M321">
        <f>DB321 - IF(AU321&gt;1, L321*CV321*100.0/(AW321*DP321), 0)</f>
        <v>0</v>
      </c>
      <c r="N321">
        <f>((T321-J321/2)*M321-L321)/(T321+J321/2)</f>
        <v>0</v>
      </c>
      <c r="O321">
        <f>N321*(DI321+DJ321)/1000.0</f>
        <v>0</v>
      </c>
      <c r="P321">
        <f>(DB321 - IF(AU321&gt;1, L321*CV321*100.0/(AW321*DP321), 0))*(DI321+DJ321)/1000.0</f>
        <v>0</v>
      </c>
      <c r="Q321">
        <f>2.0/((1/S321-1/R321)+SIGN(S321)*SQRT((1/S321-1/R321)*(1/S321-1/R321) + 4*CW321/((CW321+1)*(CW321+1))*(2*1/S321*1/R321-1/R321*1/R321)))</f>
        <v>0</v>
      </c>
      <c r="R321">
        <f>IF(LEFT(CX321,1)&lt;&gt;"0",IF(LEFT(CX321,1)="1",3.0,CY321),$D$5+$E$5*(DP321*DI321/($K$5*1000))+$F$5*(DP321*DI321/($K$5*1000))*MAX(MIN(CV321,$J$5),$I$5)*MAX(MIN(CV321,$J$5),$I$5)+$G$5*MAX(MIN(CV321,$J$5),$I$5)*(DP321*DI321/($K$5*1000))+$H$5*(DP321*DI321/($K$5*1000))*(DP321*DI321/($K$5*1000)))</f>
        <v>0</v>
      </c>
      <c r="S321">
        <f>J321*(1000-(1000*0.61365*exp(17.502*W321/(240.97+W321))/(DI321+DJ321)+DD321)/2)/(1000*0.61365*exp(17.502*W321/(240.97+W321))/(DI321+DJ321)-DD321)</f>
        <v>0</v>
      </c>
      <c r="T321">
        <f>1/((CW321+1)/(Q321/1.6)+1/(R321/1.37)) + CW321/((CW321+1)/(Q321/1.6) + CW321/(R321/1.37))</f>
        <v>0</v>
      </c>
      <c r="U321">
        <f>(CR321*CU321)</f>
        <v>0</v>
      </c>
      <c r="V321">
        <f>(DK321+(U321+2*0.95*5.67E-8*(((DK321+$B$7)+273)^4-(DK321+273)^4)-44100*J321)/(1.84*29.3*R321+8*0.95*5.67E-8*(DK321+273)^3))</f>
        <v>0</v>
      </c>
      <c r="W321">
        <f>($C$7*DL321+$D$7*DM321+$E$7*V321)</f>
        <v>0</v>
      </c>
      <c r="X321">
        <f>0.61365*exp(17.502*W321/(240.97+W321))</f>
        <v>0</v>
      </c>
      <c r="Y321">
        <f>(Z321/AA321*100)</f>
        <v>0</v>
      </c>
      <c r="Z321">
        <f>DD321*(DI321+DJ321)/1000</f>
        <v>0</v>
      </c>
      <c r="AA321">
        <f>0.61365*exp(17.502*DK321/(240.97+DK321))</f>
        <v>0</v>
      </c>
      <c r="AB321">
        <f>(X321-DD321*(DI321+DJ321)/1000)</f>
        <v>0</v>
      </c>
      <c r="AC321">
        <f>(-J321*44100)</f>
        <v>0</v>
      </c>
      <c r="AD321">
        <f>2*29.3*R321*0.92*(DK321-W321)</f>
        <v>0</v>
      </c>
      <c r="AE321">
        <f>2*0.95*5.67E-8*(((DK321+$B$7)+273)^4-(W321+273)^4)</f>
        <v>0</v>
      </c>
      <c r="AF321">
        <f>U321+AE321+AC321+AD321</f>
        <v>0</v>
      </c>
      <c r="AG321">
        <f>DH321*AU321*(DC321-DB321*(1000-AU321*DE321)/(1000-AU321*DD321))/(100*CV321)</f>
        <v>0</v>
      </c>
      <c r="AH321">
        <f>1000*DH321*AU321*(DD321-DE321)/(100*CV321*(1000-AU321*DD321))</f>
        <v>0</v>
      </c>
      <c r="AI321">
        <f>(AJ321 - AK321 - DI321*1E3/(8.314*(DK321+273.15)) * AM321/DH321 * AL321) * DH321/(100*CV321) * (1000 - DE321)/1000</f>
        <v>0</v>
      </c>
      <c r="AJ321">
        <v>1071.02042860009</v>
      </c>
      <c r="AK321">
        <v>1046.96375757576</v>
      </c>
      <c r="AL321">
        <v>3.412899660511</v>
      </c>
      <c r="AM321">
        <v>64.2689805173575</v>
      </c>
      <c r="AN321">
        <f>(AP321 - AO321 + DI321*1E3/(8.314*(DK321+273.15)) * AR321/DH321 * AQ321) * DH321/(100*CV321) * 1000/(1000 - AP321)</f>
        <v>0</v>
      </c>
      <c r="AO321">
        <v>24.0408439592616</v>
      </c>
      <c r="AP321">
        <v>25.1084703030303</v>
      </c>
      <c r="AQ321">
        <v>-3.00255414207016e-05</v>
      </c>
      <c r="AR321">
        <v>116.423155096258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MAX(0,($B$13+$C$13*DP321)/(1+$D$13*DP321)*DI321/(DK321+273)*$E$13)</f>
        <v>0</v>
      </c>
      <c r="AX321" t="s">
        <v>407</v>
      </c>
      <c r="AY321" t="s">
        <v>407</v>
      </c>
      <c r="AZ321">
        <v>0</v>
      </c>
      <c r="BA321">
        <v>0</v>
      </c>
      <c r="BB321">
        <f>1-AZ321/BA321</f>
        <v>0</v>
      </c>
      <c r="BC321">
        <v>0</v>
      </c>
      <c r="BD321" t="s">
        <v>407</v>
      </c>
      <c r="BE321" t="s">
        <v>407</v>
      </c>
      <c r="BF321">
        <v>0</v>
      </c>
      <c r="BG321">
        <v>0</v>
      </c>
      <c r="BH321">
        <f>1-BF321/BG321</f>
        <v>0</v>
      </c>
      <c r="BI321">
        <v>0.5</v>
      </c>
      <c r="BJ321">
        <f>CS321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407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f>$B$11*DQ321+$C$11*DR321+$F$11*EC321*(1-EF321)</f>
        <v>0</v>
      </c>
      <c r="CS321">
        <f>CR321*CT321</f>
        <v>0</v>
      </c>
      <c r="CT321">
        <f>($B$11*$D$9+$C$11*$D$9+$F$11*((EP321+EH321)/MAX(EP321+EH321+EQ321, 0.1)*$I$9+EQ321/MAX(EP321+EH321+EQ321, 0.1)*$J$9))/($B$11+$C$11+$F$11)</f>
        <v>0</v>
      </c>
      <c r="CU321">
        <f>($B$11*$K$9+$C$11*$K$9+$F$11*((EP321+EH321)/MAX(EP321+EH321+EQ321, 0.1)*$P$9+EQ321/MAX(EP321+EH321+EQ321, 0.1)*$Q$9))/($B$11+$C$11+$F$11)</f>
        <v>0</v>
      </c>
      <c r="CV321">
        <v>2.7</v>
      </c>
      <c r="CW321">
        <v>0.5</v>
      </c>
      <c r="CX321" t="s">
        <v>408</v>
      </c>
      <c r="CY321">
        <v>2</v>
      </c>
      <c r="CZ321" t="b">
        <v>1</v>
      </c>
      <c r="DA321">
        <v>1510793804.21429</v>
      </c>
      <c r="DB321">
        <v>996.329357142857</v>
      </c>
      <c r="DC321">
        <v>1028.40214285714</v>
      </c>
      <c r="DD321">
        <v>25.1159321428571</v>
      </c>
      <c r="DE321">
        <v>24.039975</v>
      </c>
      <c r="DF321">
        <v>986.309642857143</v>
      </c>
      <c r="DG321">
        <v>24.5860178571429</v>
      </c>
      <c r="DH321">
        <v>500.091714285714</v>
      </c>
      <c r="DI321">
        <v>90.7728071428571</v>
      </c>
      <c r="DJ321">
        <v>0.0999853178571429</v>
      </c>
      <c r="DK321">
        <v>26.8528607142857</v>
      </c>
      <c r="DL321">
        <v>27.5018214285714</v>
      </c>
      <c r="DM321">
        <v>999.9</v>
      </c>
      <c r="DN321">
        <v>0</v>
      </c>
      <c r="DO321">
        <v>0</v>
      </c>
      <c r="DP321">
        <v>9999.24571428571</v>
      </c>
      <c r="DQ321">
        <v>0</v>
      </c>
      <c r="DR321">
        <v>8.68281964285714</v>
      </c>
      <c r="DS321">
        <v>-32.072775</v>
      </c>
      <c r="DT321">
        <v>1021.99682142857</v>
      </c>
      <c r="DU321">
        <v>1053.73357142857</v>
      </c>
      <c r="DV321">
        <v>1.07596321428571</v>
      </c>
      <c r="DW321">
        <v>1028.40214285714</v>
      </c>
      <c r="DX321">
        <v>24.039975</v>
      </c>
      <c r="DY321">
        <v>2.279845</v>
      </c>
      <c r="DZ321">
        <v>2.18217642857143</v>
      </c>
      <c r="EA321">
        <v>19.5347</v>
      </c>
      <c r="EB321">
        <v>18.8320535714286</v>
      </c>
      <c r="EC321">
        <v>2000.02142857143</v>
      </c>
      <c r="ED321">
        <v>0.980005</v>
      </c>
      <c r="EE321">
        <v>0.0199952</v>
      </c>
      <c r="EF321">
        <v>0</v>
      </c>
      <c r="EG321">
        <v>2.27188214285714</v>
      </c>
      <c r="EH321">
        <v>0</v>
      </c>
      <c r="EI321">
        <v>4116.61285714286</v>
      </c>
      <c r="EJ321">
        <v>17300.3642857143</v>
      </c>
      <c r="EK321">
        <v>38.9015714285714</v>
      </c>
      <c r="EL321">
        <v>39.437</v>
      </c>
      <c r="EM321">
        <v>38.625</v>
      </c>
      <c r="EN321">
        <v>38.1715</v>
      </c>
      <c r="EO321">
        <v>38.2655</v>
      </c>
      <c r="EP321">
        <v>1960.03142857143</v>
      </c>
      <c r="EQ321">
        <v>39.99</v>
      </c>
      <c r="ER321">
        <v>0</v>
      </c>
      <c r="ES321">
        <v>1678817415.2</v>
      </c>
      <c r="ET321">
        <v>0</v>
      </c>
      <c r="EU321">
        <v>2.27626</v>
      </c>
      <c r="EV321">
        <v>-0.93369999675261</v>
      </c>
      <c r="EW321">
        <v>48.9738461647268</v>
      </c>
      <c r="EX321">
        <v>4116.966</v>
      </c>
      <c r="EY321">
        <v>15</v>
      </c>
      <c r="EZ321">
        <v>0</v>
      </c>
      <c r="FA321" t="s">
        <v>409</v>
      </c>
      <c r="FB321">
        <v>1510781724.6</v>
      </c>
      <c r="FC321">
        <v>1510781718.6</v>
      </c>
      <c r="FD321">
        <v>0</v>
      </c>
      <c r="FE321">
        <v>0.193</v>
      </c>
      <c r="FF321">
        <v>0.167</v>
      </c>
      <c r="FG321">
        <v>6.707</v>
      </c>
      <c r="FH321">
        <v>0.869</v>
      </c>
      <c r="FI321">
        <v>420</v>
      </c>
      <c r="FJ321">
        <v>32</v>
      </c>
      <c r="FK321">
        <v>0.3</v>
      </c>
      <c r="FL321">
        <v>0.13</v>
      </c>
      <c r="FM321">
        <v>1.07829780487805</v>
      </c>
      <c r="FN321">
        <v>-0.0390570731707298</v>
      </c>
      <c r="FO321">
        <v>0.00416470156000146</v>
      </c>
      <c r="FP321">
        <v>1</v>
      </c>
      <c r="FQ321">
        <v>1</v>
      </c>
      <c r="FR321">
        <v>1</v>
      </c>
      <c r="FS321" t="s">
        <v>410</v>
      </c>
      <c r="FT321">
        <v>2.97308</v>
      </c>
      <c r="FU321">
        <v>2.75395</v>
      </c>
      <c r="FV321">
        <v>0.169174</v>
      </c>
      <c r="FW321">
        <v>0.173596</v>
      </c>
      <c r="FX321">
        <v>0.106666</v>
      </c>
      <c r="FY321">
        <v>0.104669</v>
      </c>
      <c r="FZ321">
        <v>32326.3</v>
      </c>
      <c r="GA321">
        <v>35048</v>
      </c>
      <c r="GB321">
        <v>35260.6</v>
      </c>
      <c r="GC321">
        <v>38463.9</v>
      </c>
      <c r="GD321">
        <v>44623.2</v>
      </c>
      <c r="GE321">
        <v>49720.2</v>
      </c>
      <c r="GF321">
        <v>55073</v>
      </c>
      <c r="GG321">
        <v>61671.9</v>
      </c>
      <c r="GH321">
        <v>1.98185</v>
      </c>
      <c r="GI321">
        <v>1.82383</v>
      </c>
      <c r="GJ321">
        <v>0.0874139</v>
      </c>
      <c r="GK321">
        <v>0</v>
      </c>
      <c r="GL321">
        <v>26.0732</v>
      </c>
      <c r="GM321">
        <v>999.9</v>
      </c>
      <c r="GN321">
        <v>52.912</v>
      </c>
      <c r="GO321">
        <v>32.801</v>
      </c>
      <c r="GP321">
        <v>29.1208</v>
      </c>
      <c r="GQ321">
        <v>55.1858</v>
      </c>
      <c r="GR321">
        <v>48.8702</v>
      </c>
      <c r="GS321">
        <v>1</v>
      </c>
      <c r="GT321">
        <v>-9.14634e-05</v>
      </c>
      <c r="GU321">
        <v>0.978096</v>
      </c>
      <c r="GV321">
        <v>20.1123</v>
      </c>
      <c r="GW321">
        <v>5.19752</v>
      </c>
      <c r="GX321">
        <v>12.0041</v>
      </c>
      <c r="GY321">
        <v>4.97535</v>
      </c>
      <c r="GZ321">
        <v>3.29308</v>
      </c>
      <c r="HA321">
        <v>9999</v>
      </c>
      <c r="HB321">
        <v>9999</v>
      </c>
      <c r="HC321">
        <v>9999</v>
      </c>
      <c r="HD321">
        <v>999.9</v>
      </c>
      <c r="HE321">
        <v>1.86325</v>
      </c>
      <c r="HF321">
        <v>1.86814</v>
      </c>
      <c r="HG321">
        <v>1.86791</v>
      </c>
      <c r="HH321">
        <v>1.86905</v>
      </c>
      <c r="HI321">
        <v>1.86984</v>
      </c>
      <c r="HJ321">
        <v>1.8659</v>
      </c>
      <c r="HK321">
        <v>1.86698</v>
      </c>
      <c r="HL321">
        <v>1.86834</v>
      </c>
      <c r="HM321">
        <v>5</v>
      </c>
      <c r="HN321">
        <v>0</v>
      </c>
      <c r="HO321">
        <v>0</v>
      </c>
      <c r="HP321">
        <v>0</v>
      </c>
      <c r="HQ321" t="s">
        <v>411</v>
      </c>
      <c r="HR321" t="s">
        <v>412</v>
      </c>
      <c r="HS321" t="s">
        <v>413</v>
      </c>
      <c r="HT321" t="s">
        <v>413</v>
      </c>
      <c r="HU321" t="s">
        <v>413</v>
      </c>
      <c r="HV321" t="s">
        <v>413</v>
      </c>
      <c r="HW321">
        <v>0</v>
      </c>
      <c r="HX321">
        <v>100</v>
      </c>
      <c r="HY321">
        <v>100</v>
      </c>
      <c r="HZ321">
        <v>10.17</v>
      </c>
      <c r="IA321">
        <v>0.5296</v>
      </c>
      <c r="IB321">
        <v>4.00718980108695</v>
      </c>
      <c r="IC321">
        <v>0.0057595372652325</v>
      </c>
      <c r="ID321">
        <v>9.86007892650461e-07</v>
      </c>
      <c r="IE321">
        <v>-6.54605500343952e-10</v>
      </c>
      <c r="IF321">
        <v>-0.00447537401453317</v>
      </c>
      <c r="IG321">
        <v>-0.0225030831772305</v>
      </c>
      <c r="IH321">
        <v>0.00251729176796863</v>
      </c>
      <c r="II321">
        <v>-2.92013266862578e-05</v>
      </c>
      <c r="IJ321">
        <v>-3</v>
      </c>
      <c r="IK321">
        <v>1614</v>
      </c>
      <c r="IL321">
        <v>1</v>
      </c>
      <c r="IM321">
        <v>27</v>
      </c>
      <c r="IN321">
        <v>201.5</v>
      </c>
      <c r="IO321">
        <v>201.6</v>
      </c>
      <c r="IP321">
        <v>2.19604</v>
      </c>
      <c r="IQ321">
        <v>2.62329</v>
      </c>
      <c r="IR321">
        <v>1.54785</v>
      </c>
      <c r="IS321">
        <v>2.30103</v>
      </c>
      <c r="IT321">
        <v>1.34644</v>
      </c>
      <c r="IU321">
        <v>2.38037</v>
      </c>
      <c r="IV321">
        <v>37.53</v>
      </c>
      <c r="IW321">
        <v>24.2188</v>
      </c>
      <c r="IX321">
        <v>18</v>
      </c>
      <c r="IY321">
        <v>502.196</v>
      </c>
      <c r="IZ321">
        <v>401.554</v>
      </c>
      <c r="JA321">
        <v>24.0165</v>
      </c>
      <c r="JB321">
        <v>27.1738</v>
      </c>
      <c r="JC321">
        <v>30.0004</v>
      </c>
      <c r="JD321">
        <v>27.0618</v>
      </c>
      <c r="JE321">
        <v>27.0017</v>
      </c>
      <c r="JF321">
        <v>44.0037</v>
      </c>
      <c r="JG321">
        <v>26.1568</v>
      </c>
      <c r="JH321">
        <v>100</v>
      </c>
      <c r="JI321">
        <v>24.0145</v>
      </c>
      <c r="JJ321">
        <v>1072.21</v>
      </c>
      <c r="JK321">
        <v>24.133</v>
      </c>
      <c r="JL321">
        <v>102.195</v>
      </c>
      <c r="JM321">
        <v>102.668</v>
      </c>
    </row>
    <row r="322" spans="1:273">
      <c r="A322">
        <v>306</v>
      </c>
      <c r="B322">
        <v>1510793817</v>
      </c>
      <c r="C322">
        <v>5096.40000009537</v>
      </c>
      <c r="D322" t="s">
        <v>1025</v>
      </c>
      <c r="E322" t="s">
        <v>1026</v>
      </c>
      <c r="F322">
        <v>5</v>
      </c>
      <c r="G322" t="s">
        <v>898</v>
      </c>
      <c r="H322" t="s">
        <v>406</v>
      </c>
      <c r="I322">
        <v>1510793809.5</v>
      </c>
      <c r="J322">
        <f>(K322)/1000</f>
        <v>0</v>
      </c>
      <c r="K322">
        <f>IF(CZ322, AN322, AH322)</f>
        <v>0</v>
      </c>
      <c r="L322">
        <f>IF(CZ322, AI322, AG322)</f>
        <v>0</v>
      </c>
      <c r="M322">
        <f>DB322 - IF(AU322&gt;1, L322*CV322*100.0/(AW322*DP322), 0)</f>
        <v>0</v>
      </c>
      <c r="N322">
        <f>((T322-J322/2)*M322-L322)/(T322+J322/2)</f>
        <v>0</v>
      </c>
      <c r="O322">
        <f>N322*(DI322+DJ322)/1000.0</f>
        <v>0</v>
      </c>
      <c r="P322">
        <f>(DB322 - IF(AU322&gt;1, L322*CV322*100.0/(AW322*DP322), 0))*(DI322+DJ322)/1000.0</f>
        <v>0</v>
      </c>
      <c r="Q322">
        <f>2.0/((1/S322-1/R322)+SIGN(S322)*SQRT((1/S322-1/R322)*(1/S322-1/R322) + 4*CW322/((CW322+1)*(CW322+1))*(2*1/S322*1/R322-1/R322*1/R322)))</f>
        <v>0</v>
      </c>
      <c r="R322">
        <f>IF(LEFT(CX322,1)&lt;&gt;"0",IF(LEFT(CX322,1)="1",3.0,CY322),$D$5+$E$5*(DP322*DI322/($K$5*1000))+$F$5*(DP322*DI322/($K$5*1000))*MAX(MIN(CV322,$J$5),$I$5)*MAX(MIN(CV322,$J$5),$I$5)+$G$5*MAX(MIN(CV322,$J$5),$I$5)*(DP322*DI322/($K$5*1000))+$H$5*(DP322*DI322/($K$5*1000))*(DP322*DI322/($K$5*1000)))</f>
        <v>0</v>
      </c>
      <c r="S322">
        <f>J322*(1000-(1000*0.61365*exp(17.502*W322/(240.97+W322))/(DI322+DJ322)+DD322)/2)/(1000*0.61365*exp(17.502*W322/(240.97+W322))/(DI322+DJ322)-DD322)</f>
        <v>0</v>
      </c>
      <c r="T322">
        <f>1/((CW322+1)/(Q322/1.6)+1/(R322/1.37)) + CW322/((CW322+1)/(Q322/1.6) + CW322/(R322/1.37))</f>
        <v>0</v>
      </c>
      <c r="U322">
        <f>(CR322*CU322)</f>
        <v>0</v>
      </c>
      <c r="V322">
        <f>(DK322+(U322+2*0.95*5.67E-8*(((DK322+$B$7)+273)^4-(DK322+273)^4)-44100*J322)/(1.84*29.3*R322+8*0.95*5.67E-8*(DK322+273)^3))</f>
        <v>0</v>
      </c>
      <c r="W322">
        <f>($C$7*DL322+$D$7*DM322+$E$7*V322)</f>
        <v>0</v>
      </c>
      <c r="X322">
        <f>0.61365*exp(17.502*W322/(240.97+W322))</f>
        <v>0</v>
      </c>
      <c r="Y322">
        <f>(Z322/AA322*100)</f>
        <v>0</v>
      </c>
      <c r="Z322">
        <f>DD322*(DI322+DJ322)/1000</f>
        <v>0</v>
      </c>
      <c r="AA322">
        <f>0.61365*exp(17.502*DK322/(240.97+DK322))</f>
        <v>0</v>
      </c>
      <c r="AB322">
        <f>(X322-DD322*(DI322+DJ322)/1000)</f>
        <v>0</v>
      </c>
      <c r="AC322">
        <f>(-J322*44100)</f>
        <v>0</v>
      </c>
      <c r="AD322">
        <f>2*29.3*R322*0.92*(DK322-W322)</f>
        <v>0</v>
      </c>
      <c r="AE322">
        <f>2*0.95*5.67E-8*(((DK322+$B$7)+273)^4-(W322+273)^4)</f>
        <v>0</v>
      </c>
      <c r="AF322">
        <f>U322+AE322+AC322+AD322</f>
        <v>0</v>
      </c>
      <c r="AG322">
        <f>DH322*AU322*(DC322-DB322*(1000-AU322*DE322)/(1000-AU322*DD322))/(100*CV322)</f>
        <v>0</v>
      </c>
      <c r="AH322">
        <f>1000*DH322*AU322*(DD322-DE322)/(100*CV322*(1000-AU322*DD322))</f>
        <v>0</v>
      </c>
      <c r="AI322">
        <f>(AJ322 - AK322 - DI322*1E3/(8.314*(DK322+273.15)) * AM322/DH322 * AL322) * DH322/(100*CV322) * (1000 - DE322)/1000</f>
        <v>0</v>
      </c>
      <c r="AJ322">
        <v>1088.8094005497</v>
      </c>
      <c r="AK322">
        <v>1064.41787878788</v>
      </c>
      <c r="AL322">
        <v>3.49080413814753</v>
      </c>
      <c r="AM322">
        <v>64.2689805173575</v>
      </c>
      <c r="AN322">
        <f>(AP322 - AO322 + DI322*1E3/(8.314*(DK322+273.15)) * AR322/DH322 * AQ322) * DH322/(100*CV322) * 1000/(1000 - AP322)</f>
        <v>0</v>
      </c>
      <c r="AO322">
        <v>24.0429499234797</v>
      </c>
      <c r="AP322">
        <v>25.1050854545455</v>
      </c>
      <c r="AQ322">
        <v>-2.00163786879266e-05</v>
      </c>
      <c r="AR322">
        <v>116.423155096258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MAX(0,($B$13+$C$13*DP322)/(1+$D$13*DP322)*DI322/(DK322+273)*$E$13)</f>
        <v>0</v>
      </c>
      <c r="AX322" t="s">
        <v>407</v>
      </c>
      <c r="AY322" t="s">
        <v>407</v>
      </c>
      <c r="AZ322">
        <v>0</v>
      </c>
      <c r="BA322">
        <v>0</v>
      </c>
      <c r="BB322">
        <f>1-AZ322/BA322</f>
        <v>0</v>
      </c>
      <c r="BC322">
        <v>0</v>
      </c>
      <c r="BD322" t="s">
        <v>407</v>
      </c>
      <c r="BE322" t="s">
        <v>407</v>
      </c>
      <c r="BF322">
        <v>0</v>
      </c>
      <c r="BG322">
        <v>0</v>
      </c>
      <c r="BH322">
        <f>1-BF322/BG322</f>
        <v>0</v>
      </c>
      <c r="BI322">
        <v>0.5</v>
      </c>
      <c r="BJ322">
        <f>CS322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407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f>$B$11*DQ322+$C$11*DR322+$F$11*EC322*(1-EF322)</f>
        <v>0</v>
      </c>
      <c r="CS322">
        <f>CR322*CT322</f>
        <v>0</v>
      </c>
      <c r="CT322">
        <f>($B$11*$D$9+$C$11*$D$9+$F$11*((EP322+EH322)/MAX(EP322+EH322+EQ322, 0.1)*$I$9+EQ322/MAX(EP322+EH322+EQ322, 0.1)*$J$9))/($B$11+$C$11+$F$11)</f>
        <v>0</v>
      </c>
      <c r="CU322">
        <f>($B$11*$K$9+$C$11*$K$9+$F$11*((EP322+EH322)/MAX(EP322+EH322+EQ322, 0.1)*$P$9+EQ322/MAX(EP322+EH322+EQ322, 0.1)*$Q$9))/($B$11+$C$11+$F$11)</f>
        <v>0</v>
      </c>
      <c r="CV322">
        <v>2.7</v>
      </c>
      <c r="CW322">
        <v>0.5</v>
      </c>
      <c r="CX322" t="s">
        <v>408</v>
      </c>
      <c r="CY322">
        <v>2</v>
      </c>
      <c r="CZ322" t="b">
        <v>1</v>
      </c>
      <c r="DA322">
        <v>1510793809.5</v>
      </c>
      <c r="DB322">
        <v>1014.08755555556</v>
      </c>
      <c r="DC322">
        <v>1046.27333333333</v>
      </c>
      <c r="DD322">
        <v>25.1112925925926</v>
      </c>
      <c r="DE322">
        <v>24.0412407407407</v>
      </c>
      <c r="DF322">
        <v>1003.96659259259</v>
      </c>
      <c r="DG322">
        <v>24.5815814814815</v>
      </c>
      <c r="DH322">
        <v>500.091481481481</v>
      </c>
      <c r="DI322">
        <v>90.7732962962963</v>
      </c>
      <c r="DJ322">
        <v>0.0999962444444445</v>
      </c>
      <c r="DK322">
        <v>26.8533222222222</v>
      </c>
      <c r="DL322">
        <v>27.4993185185185</v>
      </c>
      <c r="DM322">
        <v>999.9</v>
      </c>
      <c r="DN322">
        <v>0</v>
      </c>
      <c r="DO322">
        <v>0</v>
      </c>
      <c r="DP322">
        <v>9999.81851851852</v>
      </c>
      <c r="DQ322">
        <v>0</v>
      </c>
      <c r="DR322">
        <v>8.67561777777778</v>
      </c>
      <c r="DS322">
        <v>-32.1858222222222</v>
      </c>
      <c r="DT322">
        <v>1040.20740740741</v>
      </c>
      <c r="DU322">
        <v>1072.04703703704</v>
      </c>
      <c r="DV322">
        <v>1.07004407407407</v>
      </c>
      <c r="DW322">
        <v>1046.27333333333</v>
      </c>
      <c r="DX322">
        <v>24.0412407407407</v>
      </c>
      <c r="DY322">
        <v>2.27943481481481</v>
      </c>
      <c r="DZ322">
        <v>2.18230333333333</v>
      </c>
      <c r="EA322">
        <v>19.5318074074074</v>
      </c>
      <c r="EB322">
        <v>18.8329888888889</v>
      </c>
      <c r="EC322">
        <v>2000.0237037037</v>
      </c>
      <c r="ED322">
        <v>0.980004962962963</v>
      </c>
      <c r="EE322">
        <v>0.0199952296296296</v>
      </c>
      <c r="EF322">
        <v>0</v>
      </c>
      <c r="EG322">
        <v>2.22865185185185</v>
      </c>
      <c r="EH322">
        <v>0</v>
      </c>
      <c r="EI322">
        <v>4120.79222222222</v>
      </c>
      <c r="EJ322">
        <v>17300.3888888889</v>
      </c>
      <c r="EK322">
        <v>38.8887777777778</v>
      </c>
      <c r="EL322">
        <v>39.437</v>
      </c>
      <c r="EM322">
        <v>38.625</v>
      </c>
      <c r="EN322">
        <v>38.1571481481481</v>
      </c>
      <c r="EO322">
        <v>38.2545925925926</v>
      </c>
      <c r="EP322">
        <v>1960.0337037037</v>
      </c>
      <c r="EQ322">
        <v>39.99</v>
      </c>
      <c r="ER322">
        <v>0</v>
      </c>
      <c r="ES322">
        <v>1678817420.6</v>
      </c>
      <c r="ET322">
        <v>0</v>
      </c>
      <c r="EU322">
        <v>2.24179615384615</v>
      </c>
      <c r="EV322">
        <v>-0.227203421521035</v>
      </c>
      <c r="EW322">
        <v>46.9582906116188</v>
      </c>
      <c r="EX322">
        <v>4120.94730769231</v>
      </c>
      <c r="EY322">
        <v>15</v>
      </c>
      <c r="EZ322">
        <v>0</v>
      </c>
      <c r="FA322" t="s">
        <v>409</v>
      </c>
      <c r="FB322">
        <v>1510781724.6</v>
      </c>
      <c r="FC322">
        <v>1510781718.6</v>
      </c>
      <c r="FD322">
        <v>0</v>
      </c>
      <c r="FE322">
        <v>0.193</v>
      </c>
      <c r="FF322">
        <v>0.167</v>
      </c>
      <c r="FG322">
        <v>6.707</v>
      </c>
      <c r="FH322">
        <v>0.869</v>
      </c>
      <c r="FI322">
        <v>420</v>
      </c>
      <c r="FJ322">
        <v>32</v>
      </c>
      <c r="FK322">
        <v>0.3</v>
      </c>
      <c r="FL322">
        <v>0.13</v>
      </c>
      <c r="FM322">
        <v>1.07308</v>
      </c>
      <c r="FN322">
        <v>-0.0670674564459938</v>
      </c>
      <c r="FO322">
        <v>0.00675328393468239</v>
      </c>
      <c r="FP322">
        <v>1</v>
      </c>
      <c r="FQ322">
        <v>1</v>
      </c>
      <c r="FR322">
        <v>1</v>
      </c>
      <c r="FS322" t="s">
        <v>410</v>
      </c>
      <c r="FT322">
        <v>2.97292</v>
      </c>
      <c r="FU322">
        <v>2.75366</v>
      </c>
      <c r="FV322">
        <v>0.170965</v>
      </c>
      <c r="FW322">
        <v>0.175269</v>
      </c>
      <c r="FX322">
        <v>0.106654</v>
      </c>
      <c r="FY322">
        <v>0.104669</v>
      </c>
      <c r="FZ322">
        <v>32256.2</v>
      </c>
      <c r="GA322">
        <v>34976.6</v>
      </c>
      <c r="GB322">
        <v>35260.2</v>
      </c>
      <c r="GC322">
        <v>38463.4</v>
      </c>
      <c r="GD322">
        <v>44623.1</v>
      </c>
      <c r="GE322">
        <v>49719.9</v>
      </c>
      <c r="GF322">
        <v>55072</v>
      </c>
      <c r="GG322">
        <v>61671.5</v>
      </c>
      <c r="GH322">
        <v>1.9815</v>
      </c>
      <c r="GI322">
        <v>1.8243</v>
      </c>
      <c r="GJ322">
        <v>0.0864454</v>
      </c>
      <c r="GK322">
        <v>0</v>
      </c>
      <c r="GL322">
        <v>26.0747</v>
      </c>
      <c r="GM322">
        <v>999.9</v>
      </c>
      <c r="GN322">
        <v>52.887</v>
      </c>
      <c r="GO322">
        <v>32.821</v>
      </c>
      <c r="GP322">
        <v>29.1411</v>
      </c>
      <c r="GQ322">
        <v>55.5558</v>
      </c>
      <c r="GR322">
        <v>49.0665</v>
      </c>
      <c r="GS322">
        <v>1</v>
      </c>
      <c r="GT322">
        <v>0.000330285</v>
      </c>
      <c r="GU322">
        <v>0.94915</v>
      </c>
      <c r="GV322">
        <v>20.1122</v>
      </c>
      <c r="GW322">
        <v>5.19722</v>
      </c>
      <c r="GX322">
        <v>12.004</v>
      </c>
      <c r="GY322">
        <v>4.97535</v>
      </c>
      <c r="GZ322">
        <v>3.29308</v>
      </c>
      <c r="HA322">
        <v>9999</v>
      </c>
      <c r="HB322">
        <v>9999</v>
      </c>
      <c r="HC322">
        <v>9999</v>
      </c>
      <c r="HD322">
        <v>999.9</v>
      </c>
      <c r="HE322">
        <v>1.86325</v>
      </c>
      <c r="HF322">
        <v>1.86813</v>
      </c>
      <c r="HG322">
        <v>1.86793</v>
      </c>
      <c r="HH322">
        <v>1.86905</v>
      </c>
      <c r="HI322">
        <v>1.86985</v>
      </c>
      <c r="HJ322">
        <v>1.86594</v>
      </c>
      <c r="HK322">
        <v>1.86701</v>
      </c>
      <c r="HL322">
        <v>1.86835</v>
      </c>
      <c r="HM322">
        <v>5</v>
      </c>
      <c r="HN322">
        <v>0</v>
      </c>
      <c r="HO322">
        <v>0</v>
      </c>
      <c r="HP322">
        <v>0</v>
      </c>
      <c r="HQ322" t="s">
        <v>411</v>
      </c>
      <c r="HR322" t="s">
        <v>412</v>
      </c>
      <c r="HS322" t="s">
        <v>413</v>
      </c>
      <c r="HT322" t="s">
        <v>413</v>
      </c>
      <c r="HU322" t="s">
        <v>413</v>
      </c>
      <c r="HV322" t="s">
        <v>413</v>
      </c>
      <c r="HW322">
        <v>0</v>
      </c>
      <c r="HX322">
        <v>100</v>
      </c>
      <c r="HY322">
        <v>100</v>
      </c>
      <c r="HZ322">
        <v>10.27</v>
      </c>
      <c r="IA322">
        <v>0.5294</v>
      </c>
      <c r="IB322">
        <v>4.00718980108695</v>
      </c>
      <c r="IC322">
        <v>0.0057595372652325</v>
      </c>
      <c r="ID322">
        <v>9.86007892650461e-07</v>
      </c>
      <c r="IE322">
        <v>-6.54605500343952e-10</v>
      </c>
      <c r="IF322">
        <v>-0.00447537401453317</v>
      </c>
      <c r="IG322">
        <v>-0.0225030831772305</v>
      </c>
      <c r="IH322">
        <v>0.00251729176796863</v>
      </c>
      <c r="II322">
        <v>-2.92013266862578e-05</v>
      </c>
      <c r="IJ322">
        <v>-3</v>
      </c>
      <c r="IK322">
        <v>1614</v>
      </c>
      <c r="IL322">
        <v>1</v>
      </c>
      <c r="IM322">
        <v>27</v>
      </c>
      <c r="IN322">
        <v>201.5</v>
      </c>
      <c r="IO322">
        <v>201.6</v>
      </c>
      <c r="IP322">
        <v>2.22534</v>
      </c>
      <c r="IQ322">
        <v>2.62085</v>
      </c>
      <c r="IR322">
        <v>1.54785</v>
      </c>
      <c r="IS322">
        <v>2.30103</v>
      </c>
      <c r="IT322">
        <v>1.34644</v>
      </c>
      <c r="IU322">
        <v>2.44751</v>
      </c>
      <c r="IV322">
        <v>37.53</v>
      </c>
      <c r="IW322">
        <v>24.2188</v>
      </c>
      <c r="IX322">
        <v>18</v>
      </c>
      <c r="IY322">
        <v>502.016</v>
      </c>
      <c r="IZ322">
        <v>401.858</v>
      </c>
      <c r="JA322">
        <v>24.0151</v>
      </c>
      <c r="JB322">
        <v>27.179</v>
      </c>
      <c r="JC322">
        <v>30.0005</v>
      </c>
      <c r="JD322">
        <v>27.0675</v>
      </c>
      <c r="JE322">
        <v>27.0074</v>
      </c>
      <c r="JF322">
        <v>44.6002</v>
      </c>
      <c r="JG322">
        <v>25.8737</v>
      </c>
      <c r="JH322">
        <v>100</v>
      </c>
      <c r="JI322">
        <v>24.0189</v>
      </c>
      <c r="JJ322">
        <v>1092.31</v>
      </c>
      <c r="JK322">
        <v>24.1468</v>
      </c>
      <c r="JL322">
        <v>102.193</v>
      </c>
      <c r="JM322">
        <v>102.668</v>
      </c>
    </row>
    <row r="323" spans="1:273">
      <c r="A323">
        <v>307</v>
      </c>
      <c r="B323">
        <v>1510793822</v>
      </c>
      <c r="C323">
        <v>5101.40000009537</v>
      </c>
      <c r="D323" t="s">
        <v>1027</v>
      </c>
      <c r="E323" t="s">
        <v>1028</v>
      </c>
      <c r="F323">
        <v>5</v>
      </c>
      <c r="G323" t="s">
        <v>898</v>
      </c>
      <c r="H323" t="s">
        <v>406</v>
      </c>
      <c r="I323">
        <v>1510793814.21429</v>
      </c>
      <c r="J323">
        <f>(K323)/1000</f>
        <v>0</v>
      </c>
      <c r="K323">
        <f>IF(CZ323, AN323, AH323)</f>
        <v>0</v>
      </c>
      <c r="L323">
        <f>IF(CZ323, AI323, AG323)</f>
        <v>0</v>
      </c>
      <c r="M323">
        <f>DB323 - IF(AU323&gt;1, L323*CV323*100.0/(AW323*DP323), 0)</f>
        <v>0</v>
      </c>
      <c r="N323">
        <f>((T323-J323/2)*M323-L323)/(T323+J323/2)</f>
        <v>0</v>
      </c>
      <c r="O323">
        <f>N323*(DI323+DJ323)/1000.0</f>
        <v>0</v>
      </c>
      <c r="P323">
        <f>(DB323 - IF(AU323&gt;1, L323*CV323*100.0/(AW323*DP323), 0))*(DI323+DJ323)/1000.0</f>
        <v>0</v>
      </c>
      <c r="Q323">
        <f>2.0/((1/S323-1/R323)+SIGN(S323)*SQRT((1/S323-1/R323)*(1/S323-1/R323) + 4*CW323/((CW323+1)*(CW323+1))*(2*1/S323*1/R323-1/R323*1/R323)))</f>
        <v>0</v>
      </c>
      <c r="R323">
        <f>IF(LEFT(CX323,1)&lt;&gt;"0",IF(LEFT(CX323,1)="1",3.0,CY323),$D$5+$E$5*(DP323*DI323/($K$5*1000))+$F$5*(DP323*DI323/($K$5*1000))*MAX(MIN(CV323,$J$5),$I$5)*MAX(MIN(CV323,$J$5),$I$5)+$G$5*MAX(MIN(CV323,$J$5),$I$5)*(DP323*DI323/($K$5*1000))+$H$5*(DP323*DI323/($K$5*1000))*(DP323*DI323/($K$5*1000)))</f>
        <v>0</v>
      </c>
      <c r="S323">
        <f>J323*(1000-(1000*0.61365*exp(17.502*W323/(240.97+W323))/(DI323+DJ323)+DD323)/2)/(1000*0.61365*exp(17.502*W323/(240.97+W323))/(DI323+DJ323)-DD323)</f>
        <v>0</v>
      </c>
      <c r="T323">
        <f>1/((CW323+1)/(Q323/1.6)+1/(R323/1.37)) + CW323/((CW323+1)/(Q323/1.6) + CW323/(R323/1.37))</f>
        <v>0</v>
      </c>
      <c r="U323">
        <f>(CR323*CU323)</f>
        <v>0</v>
      </c>
      <c r="V323">
        <f>(DK323+(U323+2*0.95*5.67E-8*(((DK323+$B$7)+273)^4-(DK323+273)^4)-44100*J323)/(1.84*29.3*R323+8*0.95*5.67E-8*(DK323+273)^3))</f>
        <v>0</v>
      </c>
      <c r="W323">
        <f>($C$7*DL323+$D$7*DM323+$E$7*V323)</f>
        <v>0</v>
      </c>
      <c r="X323">
        <f>0.61365*exp(17.502*W323/(240.97+W323))</f>
        <v>0</v>
      </c>
      <c r="Y323">
        <f>(Z323/AA323*100)</f>
        <v>0</v>
      </c>
      <c r="Z323">
        <f>DD323*(DI323+DJ323)/1000</f>
        <v>0</v>
      </c>
      <c r="AA323">
        <f>0.61365*exp(17.502*DK323/(240.97+DK323))</f>
        <v>0</v>
      </c>
      <c r="AB323">
        <f>(X323-DD323*(DI323+DJ323)/1000)</f>
        <v>0</v>
      </c>
      <c r="AC323">
        <f>(-J323*44100)</f>
        <v>0</v>
      </c>
      <c r="AD323">
        <f>2*29.3*R323*0.92*(DK323-W323)</f>
        <v>0</v>
      </c>
      <c r="AE323">
        <f>2*0.95*5.67E-8*(((DK323+$B$7)+273)^4-(W323+273)^4)</f>
        <v>0</v>
      </c>
      <c r="AF323">
        <f>U323+AE323+AC323+AD323</f>
        <v>0</v>
      </c>
      <c r="AG323">
        <f>DH323*AU323*(DC323-DB323*(1000-AU323*DE323)/(1000-AU323*DD323))/(100*CV323)</f>
        <v>0</v>
      </c>
      <c r="AH323">
        <f>1000*DH323*AU323*(DD323-DE323)/(100*CV323*(1000-AU323*DD323))</f>
        <v>0</v>
      </c>
      <c r="AI323">
        <f>(AJ323 - AK323 - DI323*1E3/(8.314*(DK323+273.15)) * AM323/DH323 * AL323) * DH323/(100*CV323) * (1000 - DE323)/1000</f>
        <v>0</v>
      </c>
      <c r="AJ323">
        <v>1105.38483206629</v>
      </c>
      <c r="AK323">
        <v>1081.30448484848</v>
      </c>
      <c r="AL323">
        <v>3.38135515935454</v>
      </c>
      <c r="AM323">
        <v>64.2689805173575</v>
      </c>
      <c r="AN323">
        <f>(AP323 - AO323 + DI323*1E3/(8.314*(DK323+273.15)) * AR323/DH323 * AQ323) * DH323/(100*CV323) * 1000/(1000 - AP323)</f>
        <v>0</v>
      </c>
      <c r="AO323">
        <v>24.0645774092029</v>
      </c>
      <c r="AP323">
        <v>25.1014096969697</v>
      </c>
      <c r="AQ323">
        <v>-1.51518610738692e-06</v>
      </c>
      <c r="AR323">
        <v>116.423155096258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MAX(0,($B$13+$C$13*DP323)/(1+$D$13*DP323)*DI323/(DK323+273)*$E$13)</f>
        <v>0</v>
      </c>
      <c r="AX323" t="s">
        <v>407</v>
      </c>
      <c r="AY323" t="s">
        <v>407</v>
      </c>
      <c r="AZ323">
        <v>0</v>
      </c>
      <c r="BA323">
        <v>0</v>
      </c>
      <c r="BB323">
        <f>1-AZ323/BA323</f>
        <v>0</v>
      </c>
      <c r="BC323">
        <v>0</v>
      </c>
      <c r="BD323" t="s">
        <v>407</v>
      </c>
      <c r="BE323" t="s">
        <v>407</v>
      </c>
      <c r="BF323">
        <v>0</v>
      </c>
      <c r="BG323">
        <v>0</v>
      </c>
      <c r="BH323">
        <f>1-BF323/BG323</f>
        <v>0</v>
      </c>
      <c r="BI323">
        <v>0.5</v>
      </c>
      <c r="BJ323">
        <f>CS323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407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f>$B$11*DQ323+$C$11*DR323+$F$11*EC323*(1-EF323)</f>
        <v>0</v>
      </c>
      <c r="CS323">
        <f>CR323*CT323</f>
        <v>0</v>
      </c>
      <c r="CT323">
        <f>($B$11*$D$9+$C$11*$D$9+$F$11*((EP323+EH323)/MAX(EP323+EH323+EQ323, 0.1)*$I$9+EQ323/MAX(EP323+EH323+EQ323, 0.1)*$J$9))/($B$11+$C$11+$F$11)</f>
        <v>0</v>
      </c>
      <c r="CU323">
        <f>($B$11*$K$9+$C$11*$K$9+$F$11*((EP323+EH323)/MAX(EP323+EH323+EQ323, 0.1)*$P$9+EQ323/MAX(EP323+EH323+EQ323, 0.1)*$Q$9))/($B$11+$C$11+$F$11)</f>
        <v>0</v>
      </c>
      <c r="CV323">
        <v>2.7</v>
      </c>
      <c r="CW323">
        <v>0.5</v>
      </c>
      <c r="CX323" t="s">
        <v>408</v>
      </c>
      <c r="CY323">
        <v>2</v>
      </c>
      <c r="CZ323" t="b">
        <v>1</v>
      </c>
      <c r="DA323">
        <v>1510793814.21429</v>
      </c>
      <c r="DB323">
        <v>1029.86214285714</v>
      </c>
      <c r="DC323">
        <v>1061.95214285714</v>
      </c>
      <c r="DD323">
        <v>25.1067321428571</v>
      </c>
      <c r="DE323">
        <v>24.0457857142857</v>
      </c>
      <c r="DF323">
        <v>1019.65114285714</v>
      </c>
      <c r="DG323">
        <v>24.5772321428571</v>
      </c>
      <c r="DH323">
        <v>500.091928571429</v>
      </c>
      <c r="DI323">
        <v>90.7738035714286</v>
      </c>
      <c r="DJ323">
        <v>0.0999904357142857</v>
      </c>
      <c r="DK323">
        <v>26.853075</v>
      </c>
      <c r="DL323">
        <v>27.4971285714286</v>
      </c>
      <c r="DM323">
        <v>999.9</v>
      </c>
      <c r="DN323">
        <v>0</v>
      </c>
      <c r="DO323">
        <v>0</v>
      </c>
      <c r="DP323">
        <v>9998.865</v>
      </c>
      <c r="DQ323">
        <v>0</v>
      </c>
      <c r="DR323">
        <v>8.41291035714286</v>
      </c>
      <c r="DS323">
        <v>-32.0898285714286</v>
      </c>
      <c r="DT323">
        <v>1056.38392857143</v>
      </c>
      <c r="DU323">
        <v>1088.11642857143</v>
      </c>
      <c r="DV323">
        <v>1.0609425</v>
      </c>
      <c r="DW323">
        <v>1061.95214285714</v>
      </c>
      <c r="DX323">
        <v>24.0457857142857</v>
      </c>
      <c r="DY323">
        <v>2.27903357142857</v>
      </c>
      <c r="DZ323">
        <v>2.1827275</v>
      </c>
      <c r="EA323">
        <v>19.5289678571429</v>
      </c>
      <c r="EB323">
        <v>18.8360964285714</v>
      </c>
      <c r="EC323">
        <v>2000.02</v>
      </c>
      <c r="ED323">
        <v>0.980004857142857</v>
      </c>
      <c r="EE323">
        <v>0.0199953142857143</v>
      </c>
      <c r="EF323">
        <v>0</v>
      </c>
      <c r="EG323">
        <v>2.19820357142857</v>
      </c>
      <c r="EH323">
        <v>0</v>
      </c>
      <c r="EI323">
        <v>4124.34357142857</v>
      </c>
      <c r="EJ323">
        <v>17300.3571428571</v>
      </c>
      <c r="EK323">
        <v>38.8794285714286</v>
      </c>
      <c r="EL323">
        <v>39.437</v>
      </c>
      <c r="EM323">
        <v>38.625</v>
      </c>
      <c r="EN323">
        <v>38.1449285714286</v>
      </c>
      <c r="EO323">
        <v>38.25</v>
      </c>
      <c r="EP323">
        <v>1960.03</v>
      </c>
      <c r="EQ323">
        <v>39.99</v>
      </c>
      <c r="ER323">
        <v>0</v>
      </c>
      <c r="ES323">
        <v>1678817425.4</v>
      </c>
      <c r="ET323">
        <v>0</v>
      </c>
      <c r="EU323">
        <v>2.20771153846154</v>
      </c>
      <c r="EV323">
        <v>0.213179487913499</v>
      </c>
      <c r="EW323">
        <v>40.7538461405668</v>
      </c>
      <c r="EX323">
        <v>4124.46807692308</v>
      </c>
      <c r="EY323">
        <v>15</v>
      </c>
      <c r="EZ323">
        <v>0</v>
      </c>
      <c r="FA323" t="s">
        <v>409</v>
      </c>
      <c r="FB323">
        <v>1510781724.6</v>
      </c>
      <c r="FC323">
        <v>1510781718.6</v>
      </c>
      <c r="FD323">
        <v>0</v>
      </c>
      <c r="FE323">
        <v>0.193</v>
      </c>
      <c r="FF323">
        <v>0.167</v>
      </c>
      <c r="FG323">
        <v>6.707</v>
      </c>
      <c r="FH323">
        <v>0.869</v>
      </c>
      <c r="FI323">
        <v>420</v>
      </c>
      <c r="FJ323">
        <v>32</v>
      </c>
      <c r="FK323">
        <v>0.3</v>
      </c>
      <c r="FL323">
        <v>0.13</v>
      </c>
      <c r="FM323">
        <v>1.06545292682927</v>
      </c>
      <c r="FN323">
        <v>-0.109348222996517</v>
      </c>
      <c r="FO323">
        <v>0.0118211838051704</v>
      </c>
      <c r="FP323">
        <v>1</v>
      </c>
      <c r="FQ323">
        <v>1</v>
      </c>
      <c r="FR323">
        <v>1</v>
      </c>
      <c r="FS323" t="s">
        <v>410</v>
      </c>
      <c r="FT323">
        <v>2.97277</v>
      </c>
      <c r="FU323">
        <v>2.75399</v>
      </c>
      <c r="FV323">
        <v>0.172694</v>
      </c>
      <c r="FW323">
        <v>0.177056</v>
      </c>
      <c r="FX323">
        <v>0.106648</v>
      </c>
      <c r="FY323">
        <v>0.104772</v>
      </c>
      <c r="FZ323">
        <v>32188.7</v>
      </c>
      <c r="GA323">
        <v>34900.8</v>
      </c>
      <c r="GB323">
        <v>35259.9</v>
      </c>
      <c r="GC323">
        <v>38463.3</v>
      </c>
      <c r="GD323">
        <v>44623.3</v>
      </c>
      <c r="GE323">
        <v>49713.7</v>
      </c>
      <c r="GF323">
        <v>55071.8</v>
      </c>
      <c r="GG323">
        <v>61670.9</v>
      </c>
      <c r="GH323">
        <v>1.9815</v>
      </c>
      <c r="GI323">
        <v>1.82432</v>
      </c>
      <c r="GJ323">
        <v>0.086911</v>
      </c>
      <c r="GK323">
        <v>0</v>
      </c>
      <c r="GL323">
        <v>26.0769</v>
      </c>
      <c r="GM323">
        <v>999.9</v>
      </c>
      <c r="GN323">
        <v>52.887</v>
      </c>
      <c r="GO323">
        <v>32.801</v>
      </c>
      <c r="GP323">
        <v>29.1063</v>
      </c>
      <c r="GQ323">
        <v>55.1458</v>
      </c>
      <c r="GR323">
        <v>49.3349</v>
      </c>
      <c r="GS323">
        <v>1</v>
      </c>
      <c r="GT323">
        <v>0.000691057</v>
      </c>
      <c r="GU323">
        <v>0.927184</v>
      </c>
      <c r="GV323">
        <v>20.1124</v>
      </c>
      <c r="GW323">
        <v>5.19782</v>
      </c>
      <c r="GX323">
        <v>12.004</v>
      </c>
      <c r="GY323">
        <v>4.97525</v>
      </c>
      <c r="GZ323">
        <v>3.29315</v>
      </c>
      <c r="HA323">
        <v>9999</v>
      </c>
      <c r="HB323">
        <v>9999</v>
      </c>
      <c r="HC323">
        <v>9999</v>
      </c>
      <c r="HD323">
        <v>999.9</v>
      </c>
      <c r="HE323">
        <v>1.86325</v>
      </c>
      <c r="HF323">
        <v>1.86814</v>
      </c>
      <c r="HG323">
        <v>1.86794</v>
      </c>
      <c r="HH323">
        <v>1.86905</v>
      </c>
      <c r="HI323">
        <v>1.86983</v>
      </c>
      <c r="HJ323">
        <v>1.86594</v>
      </c>
      <c r="HK323">
        <v>1.867</v>
      </c>
      <c r="HL323">
        <v>1.8683</v>
      </c>
      <c r="HM323">
        <v>5</v>
      </c>
      <c r="HN323">
        <v>0</v>
      </c>
      <c r="HO323">
        <v>0</v>
      </c>
      <c r="HP323">
        <v>0</v>
      </c>
      <c r="HQ323" t="s">
        <v>411</v>
      </c>
      <c r="HR323" t="s">
        <v>412</v>
      </c>
      <c r="HS323" t="s">
        <v>413</v>
      </c>
      <c r="HT323" t="s">
        <v>413</v>
      </c>
      <c r="HU323" t="s">
        <v>413</v>
      </c>
      <c r="HV323" t="s">
        <v>413</v>
      </c>
      <c r="HW323">
        <v>0</v>
      </c>
      <c r="HX323">
        <v>100</v>
      </c>
      <c r="HY323">
        <v>100</v>
      </c>
      <c r="HZ323">
        <v>10.36</v>
      </c>
      <c r="IA323">
        <v>0.5293</v>
      </c>
      <c r="IB323">
        <v>4.00718980108695</v>
      </c>
      <c r="IC323">
        <v>0.0057595372652325</v>
      </c>
      <c r="ID323">
        <v>9.86007892650461e-07</v>
      </c>
      <c r="IE323">
        <v>-6.54605500343952e-10</v>
      </c>
      <c r="IF323">
        <v>-0.00447537401453317</v>
      </c>
      <c r="IG323">
        <v>-0.0225030831772305</v>
      </c>
      <c r="IH323">
        <v>0.00251729176796863</v>
      </c>
      <c r="II323">
        <v>-2.92013266862578e-05</v>
      </c>
      <c r="IJ323">
        <v>-3</v>
      </c>
      <c r="IK323">
        <v>1614</v>
      </c>
      <c r="IL323">
        <v>1</v>
      </c>
      <c r="IM323">
        <v>27</v>
      </c>
      <c r="IN323">
        <v>201.6</v>
      </c>
      <c r="IO323">
        <v>201.7</v>
      </c>
      <c r="IP323">
        <v>2.2522</v>
      </c>
      <c r="IQ323">
        <v>2.61597</v>
      </c>
      <c r="IR323">
        <v>1.54785</v>
      </c>
      <c r="IS323">
        <v>2.30103</v>
      </c>
      <c r="IT323">
        <v>1.34644</v>
      </c>
      <c r="IU323">
        <v>2.46338</v>
      </c>
      <c r="IV323">
        <v>37.53</v>
      </c>
      <c r="IW323">
        <v>24.2188</v>
      </c>
      <c r="IX323">
        <v>18</v>
      </c>
      <c r="IY323">
        <v>502.058</v>
      </c>
      <c r="IZ323">
        <v>401.904</v>
      </c>
      <c r="JA323">
        <v>24.0194</v>
      </c>
      <c r="JB323">
        <v>27.1842</v>
      </c>
      <c r="JC323">
        <v>30.0004</v>
      </c>
      <c r="JD323">
        <v>27.072</v>
      </c>
      <c r="JE323">
        <v>27.0119</v>
      </c>
      <c r="JF323">
        <v>45.1124</v>
      </c>
      <c r="JG323">
        <v>25.8737</v>
      </c>
      <c r="JH323">
        <v>100</v>
      </c>
      <c r="JI323">
        <v>24.0236</v>
      </c>
      <c r="JJ323">
        <v>1105.72</v>
      </c>
      <c r="JK323">
        <v>24.154</v>
      </c>
      <c r="JL323">
        <v>102.193</v>
      </c>
      <c r="JM323">
        <v>102.667</v>
      </c>
    </row>
    <row r="324" spans="1:273">
      <c r="A324">
        <v>308</v>
      </c>
      <c r="B324">
        <v>1510793826.5</v>
      </c>
      <c r="C324">
        <v>5105.90000009537</v>
      </c>
      <c r="D324" t="s">
        <v>1029</v>
      </c>
      <c r="E324" t="s">
        <v>1030</v>
      </c>
      <c r="F324">
        <v>5</v>
      </c>
      <c r="G324" t="s">
        <v>898</v>
      </c>
      <c r="H324" t="s">
        <v>406</v>
      </c>
      <c r="I324">
        <v>1510793818.66071</v>
      </c>
      <c r="J324">
        <f>(K324)/1000</f>
        <v>0</v>
      </c>
      <c r="K324">
        <f>IF(CZ324, AN324, AH324)</f>
        <v>0</v>
      </c>
      <c r="L324">
        <f>IF(CZ324, AI324, AG324)</f>
        <v>0</v>
      </c>
      <c r="M324">
        <f>DB324 - IF(AU324&gt;1, L324*CV324*100.0/(AW324*DP324), 0)</f>
        <v>0</v>
      </c>
      <c r="N324">
        <f>((T324-J324/2)*M324-L324)/(T324+J324/2)</f>
        <v>0</v>
      </c>
      <c r="O324">
        <f>N324*(DI324+DJ324)/1000.0</f>
        <v>0</v>
      </c>
      <c r="P324">
        <f>(DB324 - IF(AU324&gt;1, L324*CV324*100.0/(AW324*DP324), 0))*(DI324+DJ324)/1000.0</f>
        <v>0</v>
      </c>
      <c r="Q324">
        <f>2.0/((1/S324-1/R324)+SIGN(S324)*SQRT((1/S324-1/R324)*(1/S324-1/R324) + 4*CW324/((CW324+1)*(CW324+1))*(2*1/S324*1/R324-1/R324*1/R324)))</f>
        <v>0</v>
      </c>
      <c r="R324">
        <f>IF(LEFT(CX324,1)&lt;&gt;"0",IF(LEFT(CX324,1)="1",3.0,CY324),$D$5+$E$5*(DP324*DI324/($K$5*1000))+$F$5*(DP324*DI324/($K$5*1000))*MAX(MIN(CV324,$J$5),$I$5)*MAX(MIN(CV324,$J$5),$I$5)+$G$5*MAX(MIN(CV324,$J$5),$I$5)*(DP324*DI324/($K$5*1000))+$H$5*(DP324*DI324/($K$5*1000))*(DP324*DI324/($K$5*1000)))</f>
        <v>0</v>
      </c>
      <c r="S324">
        <f>J324*(1000-(1000*0.61365*exp(17.502*W324/(240.97+W324))/(DI324+DJ324)+DD324)/2)/(1000*0.61365*exp(17.502*W324/(240.97+W324))/(DI324+DJ324)-DD324)</f>
        <v>0</v>
      </c>
      <c r="T324">
        <f>1/((CW324+1)/(Q324/1.6)+1/(R324/1.37)) + CW324/((CW324+1)/(Q324/1.6) + CW324/(R324/1.37))</f>
        <v>0</v>
      </c>
      <c r="U324">
        <f>(CR324*CU324)</f>
        <v>0</v>
      </c>
      <c r="V324">
        <f>(DK324+(U324+2*0.95*5.67E-8*(((DK324+$B$7)+273)^4-(DK324+273)^4)-44100*J324)/(1.84*29.3*R324+8*0.95*5.67E-8*(DK324+273)^3))</f>
        <v>0</v>
      </c>
      <c r="W324">
        <f>($C$7*DL324+$D$7*DM324+$E$7*V324)</f>
        <v>0</v>
      </c>
      <c r="X324">
        <f>0.61365*exp(17.502*W324/(240.97+W324))</f>
        <v>0</v>
      </c>
      <c r="Y324">
        <f>(Z324/AA324*100)</f>
        <v>0</v>
      </c>
      <c r="Z324">
        <f>DD324*(DI324+DJ324)/1000</f>
        <v>0</v>
      </c>
      <c r="AA324">
        <f>0.61365*exp(17.502*DK324/(240.97+DK324))</f>
        <v>0</v>
      </c>
      <c r="AB324">
        <f>(X324-DD324*(DI324+DJ324)/1000)</f>
        <v>0</v>
      </c>
      <c r="AC324">
        <f>(-J324*44100)</f>
        <v>0</v>
      </c>
      <c r="AD324">
        <f>2*29.3*R324*0.92*(DK324-W324)</f>
        <v>0</v>
      </c>
      <c r="AE324">
        <f>2*0.95*5.67E-8*(((DK324+$B$7)+273)^4-(W324+273)^4)</f>
        <v>0</v>
      </c>
      <c r="AF324">
        <f>U324+AE324+AC324+AD324</f>
        <v>0</v>
      </c>
      <c r="AG324">
        <f>DH324*AU324*(DC324-DB324*(1000-AU324*DE324)/(1000-AU324*DD324))/(100*CV324)</f>
        <v>0</v>
      </c>
      <c r="AH324">
        <f>1000*DH324*AU324*(DD324-DE324)/(100*CV324*(1000-AU324*DD324))</f>
        <v>0</v>
      </c>
      <c r="AI324">
        <f>(AJ324 - AK324 - DI324*1E3/(8.314*(DK324+273.15)) * AM324/DH324 * AL324) * DH324/(100*CV324) * (1000 - DE324)/1000</f>
        <v>0</v>
      </c>
      <c r="AJ324">
        <v>1121.66417998828</v>
      </c>
      <c r="AK324">
        <v>1097.05187878788</v>
      </c>
      <c r="AL324">
        <v>3.49562273236907</v>
      </c>
      <c r="AM324">
        <v>64.2689805173575</v>
      </c>
      <c r="AN324">
        <f>(AP324 - AO324 + DI324*1E3/(8.314*(DK324+273.15)) * AR324/DH324 * AQ324) * DH324/(100*CV324) * 1000/(1000 - AP324)</f>
        <v>0</v>
      </c>
      <c r="AO324">
        <v>24.0865591407817</v>
      </c>
      <c r="AP324">
        <v>25.1125539393939</v>
      </c>
      <c r="AQ324">
        <v>6.42840597538738e-05</v>
      </c>
      <c r="AR324">
        <v>116.423155096258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MAX(0,($B$13+$C$13*DP324)/(1+$D$13*DP324)*DI324/(DK324+273)*$E$13)</f>
        <v>0</v>
      </c>
      <c r="AX324" t="s">
        <v>407</v>
      </c>
      <c r="AY324" t="s">
        <v>407</v>
      </c>
      <c r="AZ324">
        <v>0</v>
      </c>
      <c r="BA324">
        <v>0</v>
      </c>
      <c r="BB324">
        <f>1-AZ324/BA324</f>
        <v>0</v>
      </c>
      <c r="BC324">
        <v>0</v>
      </c>
      <c r="BD324" t="s">
        <v>407</v>
      </c>
      <c r="BE324" t="s">
        <v>407</v>
      </c>
      <c r="BF324">
        <v>0</v>
      </c>
      <c r="BG324">
        <v>0</v>
      </c>
      <c r="BH324">
        <f>1-BF324/BG324</f>
        <v>0</v>
      </c>
      <c r="BI324">
        <v>0.5</v>
      </c>
      <c r="BJ324">
        <f>CS324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407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f>$B$11*DQ324+$C$11*DR324+$F$11*EC324*(1-EF324)</f>
        <v>0</v>
      </c>
      <c r="CS324">
        <f>CR324*CT324</f>
        <v>0</v>
      </c>
      <c r="CT324">
        <f>($B$11*$D$9+$C$11*$D$9+$F$11*((EP324+EH324)/MAX(EP324+EH324+EQ324, 0.1)*$I$9+EQ324/MAX(EP324+EH324+EQ324, 0.1)*$J$9))/($B$11+$C$11+$F$11)</f>
        <v>0</v>
      </c>
      <c r="CU324">
        <f>($B$11*$K$9+$C$11*$K$9+$F$11*((EP324+EH324)/MAX(EP324+EH324+EQ324, 0.1)*$P$9+EQ324/MAX(EP324+EH324+EQ324, 0.1)*$Q$9))/($B$11+$C$11+$F$11)</f>
        <v>0</v>
      </c>
      <c r="CV324">
        <v>2.7</v>
      </c>
      <c r="CW324">
        <v>0.5</v>
      </c>
      <c r="CX324" t="s">
        <v>408</v>
      </c>
      <c r="CY324">
        <v>2</v>
      </c>
      <c r="CZ324" t="b">
        <v>1</v>
      </c>
      <c r="DA324">
        <v>1510793818.66071</v>
      </c>
      <c r="DB324">
        <v>1044.78678571429</v>
      </c>
      <c r="DC324">
        <v>1077.04642857143</v>
      </c>
      <c r="DD324">
        <v>25.1057678571429</v>
      </c>
      <c r="DE324">
        <v>24.0584285714286</v>
      </c>
      <c r="DF324">
        <v>1034.49142857143</v>
      </c>
      <c r="DG324">
        <v>24.5763142857143</v>
      </c>
      <c r="DH324">
        <v>500.093357142857</v>
      </c>
      <c r="DI324">
        <v>90.7742464285714</v>
      </c>
      <c r="DJ324">
        <v>0.099974475</v>
      </c>
      <c r="DK324">
        <v>26.8538821428571</v>
      </c>
      <c r="DL324">
        <v>27.4963964285714</v>
      </c>
      <c r="DM324">
        <v>999.9</v>
      </c>
      <c r="DN324">
        <v>0</v>
      </c>
      <c r="DO324">
        <v>0</v>
      </c>
      <c r="DP324">
        <v>10003.0785714286</v>
      </c>
      <c r="DQ324">
        <v>0</v>
      </c>
      <c r="DR324">
        <v>7.98923142857143</v>
      </c>
      <c r="DS324">
        <v>-32.2596785714286</v>
      </c>
      <c r="DT324">
        <v>1071.6925</v>
      </c>
      <c r="DU324">
        <v>1103.59821428571</v>
      </c>
      <c r="DV324">
        <v>1.04734571428571</v>
      </c>
      <c r="DW324">
        <v>1077.04642857143</v>
      </c>
      <c r="DX324">
        <v>24.0584285714286</v>
      </c>
      <c r="DY324">
        <v>2.27895785714286</v>
      </c>
      <c r="DZ324">
        <v>2.18388571428571</v>
      </c>
      <c r="EA324">
        <v>19.5284285714286</v>
      </c>
      <c r="EB324">
        <v>18.8445821428571</v>
      </c>
      <c r="EC324">
        <v>2000.00821428571</v>
      </c>
      <c r="ED324">
        <v>0.980004714285714</v>
      </c>
      <c r="EE324">
        <v>0.0199954285714286</v>
      </c>
      <c r="EF324">
        <v>0</v>
      </c>
      <c r="EG324">
        <v>2.18767142857143</v>
      </c>
      <c r="EH324">
        <v>0</v>
      </c>
      <c r="EI324">
        <v>4127.37678571429</v>
      </c>
      <c r="EJ324">
        <v>17300.2571428571</v>
      </c>
      <c r="EK324">
        <v>38.8794285714286</v>
      </c>
      <c r="EL324">
        <v>39.437</v>
      </c>
      <c r="EM324">
        <v>38.625</v>
      </c>
      <c r="EN324">
        <v>38.1382857142857</v>
      </c>
      <c r="EO324">
        <v>38.25</v>
      </c>
      <c r="EP324">
        <v>1960.01821428571</v>
      </c>
      <c r="EQ324">
        <v>39.99</v>
      </c>
      <c r="ER324">
        <v>0</v>
      </c>
      <c r="ES324">
        <v>1678817430.2</v>
      </c>
      <c r="ET324">
        <v>0</v>
      </c>
      <c r="EU324">
        <v>2.20048461538462</v>
      </c>
      <c r="EV324">
        <v>-0.77511110382766</v>
      </c>
      <c r="EW324">
        <v>39.5972649612453</v>
      </c>
      <c r="EX324">
        <v>4127.69615384615</v>
      </c>
      <c r="EY324">
        <v>15</v>
      </c>
      <c r="EZ324">
        <v>0</v>
      </c>
      <c r="FA324" t="s">
        <v>409</v>
      </c>
      <c r="FB324">
        <v>1510781724.6</v>
      </c>
      <c r="FC324">
        <v>1510781718.6</v>
      </c>
      <c r="FD324">
        <v>0</v>
      </c>
      <c r="FE324">
        <v>0.193</v>
      </c>
      <c r="FF324">
        <v>0.167</v>
      </c>
      <c r="FG324">
        <v>6.707</v>
      </c>
      <c r="FH324">
        <v>0.869</v>
      </c>
      <c r="FI324">
        <v>420</v>
      </c>
      <c r="FJ324">
        <v>32</v>
      </c>
      <c r="FK324">
        <v>0.3</v>
      </c>
      <c r="FL324">
        <v>0.13</v>
      </c>
      <c r="FM324">
        <v>1.0547856097561</v>
      </c>
      <c r="FN324">
        <v>-0.171112264808364</v>
      </c>
      <c r="FO324">
        <v>0.018246736834733</v>
      </c>
      <c r="FP324">
        <v>1</v>
      </c>
      <c r="FQ324">
        <v>1</v>
      </c>
      <c r="FR324">
        <v>1</v>
      </c>
      <c r="FS324" t="s">
        <v>410</v>
      </c>
      <c r="FT324">
        <v>2.97312</v>
      </c>
      <c r="FU324">
        <v>2.75396</v>
      </c>
      <c r="FV324">
        <v>0.174278</v>
      </c>
      <c r="FW324">
        <v>0.178528</v>
      </c>
      <c r="FX324">
        <v>0.106679</v>
      </c>
      <c r="FY324">
        <v>0.104801</v>
      </c>
      <c r="FZ324">
        <v>32127.1</v>
      </c>
      <c r="GA324">
        <v>34837.8</v>
      </c>
      <c r="GB324">
        <v>35260</v>
      </c>
      <c r="GC324">
        <v>38462.8</v>
      </c>
      <c r="GD324">
        <v>44621.9</v>
      </c>
      <c r="GE324">
        <v>49711.7</v>
      </c>
      <c r="GF324">
        <v>55072</v>
      </c>
      <c r="GG324">
        <v>61670.3</v>
      </c>
      <c r="GH324">
        <v>1.98185</v>
      </c>
      <c r="GI324">
        <v>1.8241</v>
      </c>
      <c r="GJ324">
        <v>0.0863113</v>
      </c>
      <c r="GK324">
        <v>0</v>
      </c>
      <c r="GL324">
        <v>26.0789</v>
      </c>
      <c r="GM324">
        <v>999.9</v>
      </c>
      <c r="GN324">
        <v>52.887</v>
      </c>
      <c r="GO324">
        <v>32.821</v>
      </c>
      <c r="GP324">
        <v>29.1398</v>
      </c>
      <c r="GQ324">
        <v>55.1058</v>
      </c>
      <c r="GR324">
        <v>48.8381</v>
      </c>
      <c r="GS324">
        <v>1</v>
      </c>
      <c r="GT324">
        <v>0.00124492</v>
      </c>
      <c r="GU324">
        <v>0.935893</v>
      </c>
      <c r="GV324">
        <v>20.1124</v>
      </c>
      <c r="GW324">
        <v>5.19797</v>
      </c>
      <c r="GX324">
        <v>12.004</v>
      </c>
      <c r="GY324">
        <v>4.9755</v>
      </c>
      <c r="GZ324">
        <v>3.29313</v>
      </c>
      <c r="HA324">
        <v>9999</v>
      </c>
      <c r="HB324">
        <v>9999</v>
      </c>
      <c r="HC324">
        <v>9999</v>
      </c>
      <c r="HD324">
        <v>999.9</v>
      </c>
      <c r="HE324">
        <v>1.86325</v>
      </c>
      <c r="HF324">
        <v>1.86814</v>
      </c>
      <c r="HG324">
        <v>1.86797</v>
      </c>
      <c r="HH324">
        <v>1.86905</v>
      </c>
      <c r="HI324">
        <v>1.86987</v>
      </c>
      <c r="HJ324">
        <v>1.86597</v>
      </c>
      <c r="HK324">
        <v>1.86701</v>
      </c>
      <c r="HL324">
        <v>1.86838</v>
      </c>
      <c r="HM324">
        <v>5</v>
      </c>
      <c r="HN324">
        <v>0</v>
      </c>
      <c r="HO324">
        <v>0</v>
      </c>
      <c r="HP324">
        <v>0</v>
      </c>
      <c r="HQ324" t="s">
        <v>411</v>
      </c>
      <c r="HR324" t="s">
        <v>412</v>
      </c>
      <c r="HS324" t="s">
        <v>413</v>
      </c>
      <c r="HT324" t="s">
        <v>413</v>
      </c>
      <c r="HU324" t="s">
        <v>413</v>
      </c>
      <c r="HV324" t="s">
        <v>413</v>
      </c>
      <c r="HW324">
        <v>0</v>
      </c>
      <c r="HX324">
        <v>100</v>
      </c>
      <c r="HY324">
        <v>100</v>
      </c>
      <c r="HZ324">
        <v>10.44</v>
      </c>
      <c r="IA324">
        <v>0.5298</v>
      </c>
      <c r="IB324">
        <v>4.00718980108695</v>
      </c>
      <c r="IC324">
        <v>0.0057595372652325</v>
      </c>
      <c r="ID324">
        <v>9.86007892650461e-07</v>
      </c>
      <c r="IE324">
        <v>-6.54605500343952e-10</v>
      </c>
      <c r="IF324">
        <v>-0.00447537401453317</v>
      </c>
      <c r="IG324">
        <v>-0.0225030831772305</v>
      </c>
      <c r="IH324">
        <v>0.00251729176796863</v>
      </c>
      <c r="II324">
        <v>-2.92013266862578e-05</v>
      </c>
      <c r="IJ324">
        <v>-3</v>
      </c>
      <c r="IK324">
        <v>1614</v>
      </c>
      <c r="IL324">
        <v>1</v>
      </c>
      <c r="IM324">
        <v>27</v>
      </c>
      <c r="IN324">
        <v>201.7</v>
      </c>
      <c r="IO324">
        <v>201.8</v>
      </c>
      <c r="IP324">
        <v>2.27417</v>
      </c>
      <c r="IQ324">
        <v>2.62573</v>
      </c>
      <c r="IR324">
        <v>1.54785</v>
      </c>
      <c r="IS324">
        <v>2.30103</v>
      </c>
      <c r="IT324">
        <v>1.34644</v>
      </c>
      <c r="IU324">
        <v>2.41943</v>
      </c>
      <c r="IV324">
        <v>37.53</v>
      </c>
      <c r="IW324">
        <v>24.2101</v>
      </c>
      <c r="IX324">
        <v>18</v>
      </c>
      <c r="IY324">
        <v>502.335</v>
      </c>
      <c r="IZ324">
        <v>401.814</v>
      </c>
      <c r="JA324">
        <v>24.0246</v>
      </c>
      <c r="JB324">
        <v>27.1892</v>
      </c>
      <c r="JC324">
        <v>30.0005</v>
      </c>
      <c r="JD324">
        <v>27.0771</v>
      </c>
      <c r="JE324">
        <v>27.0169</v>
      </c>
      <c r="JF324">
        <v>45.646</v>
      </c>
      <c r="JG324">
        <v>25.8737</v>
      </c>
      <c r="JH324">
        <v>100</v>
      </c>
      <c r="JI324">
        <v>24.0257</v>
      </c>
      <c r="JJ324">
        <v>1125.85</v>
      </c>
      <c r="JK324">
        <v>24.1536</v>
      </c>
      <c r="JL324">
        <v>102.193</v>
      </c>
      <c r="JM324">
        <v>102.666</v>
      </c>
    </row>
    <row r="325" spans="1:273">
      <c r="A325">
        <v>309</v>
      </c>
      <c r="B325">
        <v>1510793832</v>
      </c>
      <c r="C325">
        <v>5111.40000009537</v>
      </c>
      <c r="D325" t="s">
        <v>1031</v>
      </c>
      <c r="E325" t="s">
        <v>1032</v>
      </c>
      <c r="F325">
        <v>5</v>
      </c>
      <c r="G325" t="s">
        <v>898</v>
      </c>
      <c r="H325" t="s">
        <v>406</v>
      </c>
      <c r="I325">
        <v>1510793824.23214</v>
      </c>
      <c r="J325">
        <f>(K325)/1000</f>
        <v>0</v>
      </c>
      <c r="K325">
        <f>IF(CZ325, AN325, AH325)</f>
        <v>0</v>
      </c>
      <c r="L325">
        <f>IF(CZ325, AI325, AG325)</f>
        <v>0</v>
      </c>
      <c r="M325">
        <f>DB325 - IF(AU325&gt;1, L325*CV325*100.0/(AW325*DP325), 0)</f>
        <v>0</v>
      </c>
      <c r="N325">
        <f>((T325-J325/2)*M325-L325)/(T325+J325/2)</f>
        <v>0</v>
      </c>
      <c r="O325">
        <f>N325*(DI325+DJ325)/1000.0</f>
        <v>0</v>
      </c>
      <c r="P325">
        <f>(DB325 - IF(AU325&gt;1, L325*CV325*100.0/(AW325*DP325), 0))*(DI325+DJ325)/1000.0</f>
        <v>0</v>
      </c>
      <c r="Q325">
        <f>2.0/((1/S325-1/R325)+SIGN(S325)*SQRT((1/S325-1/R325)*(1/S325-1/R325) + 4*CW325/((CW325+1)*(CW325+1))*(2*1/S325*1/R325-1/R325*1/R325)))</f>
        <v>0</v>
      </c>
      <c r="R325">
        <f>IF(LEFT(CX325,1)&lt;&gt;"0",IF(LEFT(CX325,1)="1",3.0,CY325),$D$5+$E$5*(DP325*DI325/($K$5*1000))+$F$5*(DP325*DI325/($K$5*1000))*MAX(MIN(CV325,$J$5),$I$5)*MAX(MIN(CV325,$J$5),$I$5)+$G$5*MAX(MIN(CV325,$J$5),$I$5)*(DP325*DI325/($K$5*1000))+$H$5*(DP325*DI325/($K$5*1000))*(DP325*DI325/($K$5*1000)))</f>
        <v>0</v>
      </c>
      <c r="S325">
        <f>J325*(1000-(1000*0.61365*exp(17.502*W325/(240.97+W325))/(DI325+DJ325)+DD325)/2)/(1000*0.61365*exp(17.502*W325/(240.97+W325))/(DI325+DJ325)-DD325)</f>
        <v>0</v>
      </c>
      <c r="T325">
        <f>1/((CW325+1)/(Q325/1.6)+1/(R325/1.37)) + CW325/((CW325+1)/(Q325/1.6) + CW325/(R325/1.37))</f>
        <v>0</v>
      </c>
      <c r="U325">
        <f>(CR325*CU325)</f>
        <v>0</v>
      </c>
      <c r="V325">
        <f>(DK325+(U325+2*0.95*5.67E-8*(((DK325+$B$7)+273)^4-(DK325+273)^4)-44100*J325)/(1.84*29.3*R325+8*0.95*5.67E-8*(DK325+273)^3))</f>
        <v>0</v>
      </c>
      <c r="W325">
        <f>($C$7*DL325+$D$7*DM325+$E$7*V325)</f>
        <v>0</v>
      </c>
      <c r="X325">
        <f>0.61365*exp(17.502*W325/(240.97+W325))</f>
        <v>0</v>
      </c>
      <c r="Y325">
        <f>(Z325/AA325*100)</f>
        <v>0</v>
      </c>
      <c r="Z325">
        <f>DD325*(DI325+DJ325)/1000</f>
        <v>0</v>
      </c>
      <c r="AA325">
        <f>0.61365*exp(17.502*DK325/(240.97+DK325))</f>
        <v>0</v>
      </c>
      <c r="AB325">
        <f>(X325-DD325*(DI325+DJ325)/1000)</f>
        <v>0</v>
      </c>
      <c r="AC325">
        <f>(-J325*44100)</f>
        <v>0</v>
      </c>
      <c r="AD325">
        <f>2*29.3*R325*0.92*(DK325-W325)</f>
        <v>0</v>
      </c>
      <c r="AE325">
        <f>2*0.95*5.67E-8*(((DK325+$B$7)+273)^4-(W325+273)^4)</f>
        <v>0</v>
      </c>
      <c r="AF325">
        <f>U325+AE325+AC325+AD325</f>
        <v>0</v>
      </c>
      <c r="AG325">
        <f>DH325*AU325*(DC325-DB325*(1000-AU325*DE325)/(1000-AU325*DD325))/(100*CV325)</f>
        <v>0</v>
      </c>
      <c r="AH325">
        <f>1000*DH325*AU325*(DD325-DE325)/(100*CV325*(1000-AU325*DD325))</f>
        <v>0</v>
      </c>
      <c r="AI325">
        <f>(AJ325 - AK325 - DI325*1E3/(8.314*(DK325+273.15)) * AM325/DH325 * AL325) * DH325/(100*CV325) * (1000 - DE325)/1000</f>
        <v>0</v>
      </c>
      <c r="AJ325">
        <v>1139.24034782238</v>
      </c>
      <c r="AK325">
        <v>1115.43181818182</v>
      </c>
      <c r="AL325">
        <v>3.30954705241247</v>
      </c>
      <c r="AM325">
        <v>64.2689805173575</v>
      </c>
      <c r="AN325">
        <f>(AP325 - AO325 + DI325*1E3/(8.314*(DK325+273.15)) * AR325/DH325 * AQ325) * DH325/(100*CV325) * 1000/(1000 - AP325)</f>
        <v>0</v>
      </c>
      <c r="AO325">
        <v>24.0867999534421</v>
      </c>
      <c r="AP325">
        <v>25.1184363636364</v>
      </c>
      <c r="AQ325">
        <v>2.71736981355229e-06</v>
      </c>
      <c r="AR325">
        <v>116.423155096258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MAX(0,($B$13+$C$13*DP325)/(1+$D$13*DP325)*DI325/(DK325+273)*$E$13)</f>
        <v>0</v>
      </c>
      <c r="AX325" t="s">
        <v>407</v>
      </c>
      <c r="AY325" t="s">
        <v>407</v>
      </c>
      <c r="AZ325">
        <v>0</v>
      </c>
      <c r="BA325">
        <v>0</v>
      </c>
      <c r="BB325">
        <f>1-AZ325/BA325</f>
        <v>0</v>
      </c>
      <c r="BC325">
        <v>0</v>
      </c>
      <c r="BD325" t="s">
        <v>407</v>
      </c>
      <c r="BE325" t="s">
        <v>407</v>
      </c>
      <c r="BF325">
        <v>0</v>
      </c>
      <c r="BG325">
        <v>0</v>
      </c>
      <c r="BH325">
        <f>1-BF325/BG325</f>
        <v>0</v>
      </c>
      <c r="BI325">
        <v>0.5</v>
      </c>
      <c r="BJ325">
        <f>CS325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407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f>$B$11*DQ325+$C$11*DR325+$F$11*EC325*(1-EF325)</f>
        <v>0</v>
      </c>
      <c r="CS325">
        <f>CR325*CT325</f>
        <v>0</v>
      </c>
      <c r="CT325">
        <f>($B$11*$D$9+$C$11*$D$9+$F$11*((EP325+EH325)/MAX(EP325+EH325+EQ325, 0.1)*$I$9+EQ325/MAX(EP325+EH325+EQ325, 0.1)*$J$9))/($B$11+$C$11+$F$11)</f>
        <v>0</v>
      </c>
      <c r="CU325">
        <f>($B$11*$K$9+$C$11*$K$9+$F$11*((EP325+EH325)/MAX(EP325+EH325+EQ325, 0.1)*$P$9+EQ325/MAX(EP325+EH325+EQ325, 0.1)*$Q$9))/($B$11+$C$11+$F$11)</f>
        <v>0</v>
      </c>
      <c r="CV325">
        <v>2.7</v>
      </c>
      <c r="CW325">
        <v>0.5</v>
      </c>
      <c r="CX325" t="s">
        <v>408</v>
      </c>
      <c r="CY325">
        <v>2</v>
      </c>
      <c r="CZ325" t="b">
        <v>1</v>
      </c>
      <c r="DA325">
        <v>1510793824.23214</v>
      </c>
      <c r="DB325">
        <v>1063.41</v>
      </c>
      <c r="DC325">
        <v>1095.43892857143</v>
      </c>
      <c r="DD325">
        <v>25.1094321428571</v>
      </c>
      <c r="DE325">
        <v>24.0742321428571</v>
      </c>
      <c r="DF325">
        <v>1053.00892857143</v>
      </c>
      <c r="DG325">
        <v>24.5798178571429</v>
      </c>
      <c r="DH325">
        <v>500.093</v>
      </c>
      <c r="DI325">
        <v>90.77465</v>
      </c>
      <c r="DJ325">
        <v>0.100011353571429</v>
      </c>
      <c r="DK325">
        <v>26.8532071428571</v>
      </c>
      <c r="DL325">
        <v>27.4971035714286</v>
      </c>
      <c r="DM325">
        <v>999.9</v>
      </c>
      <c r="DN325">
        <v>0</v>
      </c>
      <c r="DO325">
        <v>0</v>
      </c>
      <c r="DP325">
        <v>9999.59392857143</v>
      </c>
      <c r="DQ325">
        <v>0</v>
      </c>
      <c r="DR325">
        <v>7.58865178571429</v>
      </c>
      <c r="DS325">
        <v>-32.0296642857143</v>
      </c>
      <c r="DT325">
        <v>1090.79857142857</v>
      </c>
      <c r="DU325">
        <v>1122.46214285714</v>
      </c>
      <c r="DV325">
        <v>1.03521107142857</v>
      </c>
      <c r="DW325">
        <v>1095.43892857143</v>
      </c>
      <c r="DX325">
        <v>24.0742321428571</v>
      </c>
      <c r="DY325">
        <v>2.2793</v>
      </c>
      <c r="DZ325">
        <v>2.18532928571429</v>
      </c>
      <c r="EA325">
        <v>19.5308464285714</v>
      </c>
      <c r="EB325">
        <v>18.8551642857143</v>
      </c>
      <c r="EC325">
        <v>1999.99857142857</v>
      </c>
      <c r="ED325">
        <v>0.980004714285714</v>
      </c>
      <c r="EE325">
        <v>0.0199954285714286</v>
      </c>
      <c r="EF325">
        <v>0</v>
      </c>
      <c r="EG325">
        <v>2.19903928571429</v>
      </c>
      <c r="EH325">
        <v>0</v>
      </c>
      <c r="EI325">
        <v>4130.87321428571</v>
      </c>
      <c r="EJ325">
        <v>17300.1785714286</v>
      </c>
      <c r="EK325">
        <v>38.875</v>
      </c>
      <c r="EL325">
        <v>39.437</v>
      </c>
      <c r="EM325">
        <v>38.625</v>
      </c>
      <c r="EN325">
        <v>38.1316428571429</v>
      </c>
      <c r="EO325">
        <v>38.25</v>
      </c>
      <c r="EP325">
        <v>1960.00857142857</v>
      </c>
      <c r="EQ325">
        <v>39.99</v>
      </c>
      <c r="ER325">
        <v>0</v>
      </c>
      <c r="ES325">
        <v>1678817435.6</v>
      </c>
      <c r="ET325">
        <v>0</v>
      </c>
      <c r="EU325">
        <v>2.220824</v>
      </c>
      <c r="EV325">
        <v>0.90496154252187</v>
      </c>
      <c r="EW325">
        <v>36.0338461988158</v>
      </c>
      <c r="EX325">
        <v>4131.2524</v>
      </c>
      <c r="EY325">
        <v>15</v>
      </c>
      <c r="EZ325">
        <v>0</v>
      </c>
      <c r="FA325" t="s">
        <v>409</v>
      </c>
      <c r="FB325">
        <v>1510781724.6</v>
      </c>
      <c r="FC325">
        <v>1510781718.6</v>
      </c>
      <c r="FD325">
        <v>0</v>
      </c>
      <c r="FE325">
        <v>0.193</v>
      </c>
      <c r="FF325">
        <v>0.167</v>
      </c>
      <c r="FG325">
        <v>6.707</v>
      </c>
      <c r="FH325">
        <v>0.869</v>
      </c>
      <c r="FI325">
        <v>420</v>
      </c>
      <c r="FJ325">
        <v>32</v>
      </c>
      <c r="FK325">
        <v>0.3</v>
      </c>
      <c r="FL325">
        <v>0.13</v>
      </c>
      <c r="FM325">
        <v>1.04245292682927</v>
      </c>
      <c r="FN325">
        <v>-0.147350592334495</v>
      </c>
      <c r="FO325">
        <v>0.0168521888632442</v>
      </c>
      <c r="FP325">
        <v>1</v>
      </c>
      <c r="FQ325">
        <v>1</v>
      </c>
      <c r="FR325">
        <v>1</v>
      </c>
      <c r="FS325" t="s">
        <v>410</v>
      </c>
      <c r="FT325">
        <v>2.97267</v>
      </c>
      <c r="FU325">
        <v>2.75384</v>
      </c>
      <c r="FV325">
        <v>0.176124</v>
      </c>
      <c r="FW325">
        <v>0.180428</v>
      </c>
      <c r="FX325">
        <v>0.106696</v>
      </c>
      <c r="FY325">
        <v>0.1048</v>
      </c>
      <c r="FZ325">
        <v>32054.8</v>
      </c>
      <c r="GA325">
        <v>34756.9</v>
      </c>
      <c r="GB325">
        <v>35259.5</v>
      </c>
      <c r="GC325">
        <v>38462.4</v>
      </c>
      <c r="GD325">
        <v>44620.7</v>
      </c>
      <c r="GE325">
        <v>49711.4</v>
      </c>
      <c r="GF325">
        <v>55071.4</v>
      </c>
      <c r="GG325">
        <v>61669.8</v>
      </c>
      <c r="GH325">
        <v>1.98177</v>
      </c>
      <c r="GI325">
        <v>1.8243</v>
      </c>
      <c r="GJ325">
        <v>0.0870787</v>
      </c>
      <c r="GK325">
        <v>0</v>
      </c>
      <c r="GL325">
        <v>26.0813</v>
      </c>
      <c r="GM325">
        <v>999.9</v>
      </c>
      <c r="GN325">
        <v>52.912</v>
      </c>
      <c r="GO325">
        <v>32.801</v>
      </c>
      <c r="GP325">
        <v>29.1201</v>
      </c>
      <c r="GQ325">
        <v>55.4358</v>
      </c>
      <c r="GR325">
        <v>49.5272</v>
      </c>
      <c r="GS325">
        <v>1</v>
      </c>
      <c r="GT325">
        <v>0.00166159</v>
      </c>
      <c r="GU325">
        <v>0.930716</v>
      </c>
      <c r="GV325">
        <v>20.1124</v>
      </c>
      <c r="GW325">
        <v>5.19722</v>
      </c>
      <c r="GX325">
        <v>12.004</v>
      </c>
      <c r="GY325">
        <v>4.97545</v>
      </c>
      <c r="GZ325">
        <v>3.29315</v>
      </c>
      <c r="HA325">
        <v>9999</v>
      </c>
      <c r="HB325">
        <v>9999</v>
      </c>
      <c r="HC325">
        <v>9999</v>
      </c>
      <c r="HD325">
        <v>999.9</v>
      </c>
      <c r="HE325">
        <v>1.86325</v>
      </c>
      <c r="HF325">
        <v>1.86813</v>
      </c>
      <c r="HG325">
        <v>1.86794</v>
      </c>
      <c r="HH325">
        <v>1.86905</v>
      </c>
      <c r="HI325">
        <v>1.86988</v>
      </c>
      <c r="HJ325">
        <v>1.86593</v>
      </c>
      <c r="HK325">
        <v>1.86701</v>
      </c>
      <c r="HL325">
        <v>1.86834</v>
      </c>
      <c r="HM325">
        <v>5</v>
      </c>
      <c r="HN325">
        <v>0</v>
      </c>
      <c r="HO325">
        <v>0</v>
      </c>
      <c r="HP325">
        <v>0</v>
      </c>
      <c r="HQ325" t="s">
        <v>411</v>
      </c>
      <c r="HR325" t="s">
        <v>412</v>
      </c>
      <c r="HS325" t="s">
        <v>413</v>
      </c>
      <c r="HT325" t="s">
        <v>413</v>
      </c>
      <c r="HU325" t="s">
        <v>413</v>
      </c>
      <c r="HV325" t="s">
        <v>413</v>
      </c>
      <c r="HW325">
        <v>0</v>
      </c>
      <c r="HX325">
        <v>100</v>
      </c>
      <c r="HY325">
        <v>100</v>
      </c>
      <c r="HZ325">
        <v>10.54</v>
      </c>
      <c r="IA325">
        <v>0.5301</v>
      </c>
      <c r="IB325">
        <v>4.00718980108695</v>
      </c>
      <c r="IC325">
        <v>0.0057595372652325</v>
      </c>
      <c r="ID325">
        <v>9.86007892650461e-07</v>
      </c>
      <c r="IE325">
        <v>-6.54605500343952e-10</v>
      </c>
      <c r="IF325">
        <v>-0.00447537401453317</v>
      </c>
      <c r="IG325">
        <v>-0.0225030831772305</v>
      </c>
      <c r="IH325">
        <v>0.00251729176796863</v>
      </c>
      <c r="II325">
        <v>-2.92013266862578e-05</v>
      </c>
      <c r="IJ325">
        <v>-3</v>
      </c>
      <c r="IK325">
        <v>1614</v>
      </c>
      <c r="IL325">
        <v>1</v>
      </c>
      <c r="IM325">
        <v>27</v>
      </c>
      <c r="IN325">
        <v>201.8</v>
      </c>
      <c r="IO325">
        <v>201.9</v>
      </c>
      <c r="IP325">
        <v>2.30713</v>
      </c>
      <c r="IQ325">
        <v>2.62817</v>
      </c>
      <c r="IR325">
        <v>1.54785</v>
      </c>
      <c r="IS325">
        <v>2.30103</v>
      </c>
      <c r="IT325">
        <v>1.34644</v>
      </c>
      <c r="IU325">
        <v>2.45239</v>
      </c>
      <c r="IV325">
        <v>37.53</v>
      </c>
      <c r="IW325">
        <v>24.2101</v>
      </c>
      <c r="IX325">
        <v>18</v>
      </c>
      <c r="IY325">
        <v>502.333</v>
      </c>
      <c r="IZ325">
        <v>401.962</v>
      </c>
      <c r="JA325">
        <v>24.0287</v>
      </c>
      <c r="JB325">
        <v>27.1946</v>
      </c>
      <c r="JC325">
        <v>30.0004</v>
      </c>
      <c r="JD325">
        <v>27.0824</v>
      </c>
      <c r="JE325">
        <v>27.0221</v>
      </c>
      <c r="JF325">
        <v>46.2156</v>
      </c>
      <c r="JG325">
        <v>25.8737</v>
      </c>
      <c r="JH325">
        <v>100</v>
      </c>
      <c r="JI325">
        <v>24.03</v>
      </c>
      <c r="JJ325">
        <v>1139.37</v>
      </c>
      <c r="JK325">
        <v>24.1551</v>
      </c>
      <c r="JL325">
        <v>102.192</v>
      </c>
      <c r="JM325">
        <v>102.665</v>
      </c>
    </row>
    <row r="326" spans="1:273">
      <c r="A326">
        <v>310</v>
      </c>
      <c r="B326">
        <v>1510793837</v>
      </c>
      <c r="C326">
        <v>5116.40000009537</v>
      </c>
      <c r="D326" t="s">
        <v>1033</v>
      </c>
      <c r="E326" t="s">
        <v>1034</v>
      </c>
      <c r="F326">
        <v>5</v>
      </c>
      <c r="G326" t="s">
        <v>898</v>
      </c>
      <c r="H326" t="s">
        <v>406</v>
      </c>
      <c r="I326">
        <v>1510793829.51852</v>
      </c>
      <c r="J326">
        <f>(K326)/1000</f>
        <v>0</v>
      </c>
      <c r="K326">
        <f>IF(CZ326, AN326, AH326)</f>
        <v>0</v>
      </c>
      <c r="L326">
        <f>IF(CZ326, AI326, AG326)</f>
        <v>0</v>
      </c>
      <c r="M326">
        <f>DB326 - IF(AU326&gt;1, L326*CV326*100.0/(AW326*DP326), 0)</f>
        <v>0</v>
      </c>
      <c r="N326">
        <f>((T326-J326/2)*M326-L326)/(T326+J326/2)</f>
        <v>0</v>
      </c>
      <c r="O326">
        <f>N326*(DI326+DJ326)/1000.0</f>
        <v>0</v>
      </c>
      <c r="P326">
        <f>(DB326 - IF(AU326&gt;1, L326*CV326*100.0/(AW326*DP326), 0))*(DI326+DJ326)/1000.0</f>
        <v>0</v>
      </c>
      <c r="Q326">
        <f>2.0/((1/S326-1/R326)+SIGN(S326)*SQRT((1/S326-1/R326)*(1/S326-1/R326) + 4*CW326/((CW326+1)*(CW326+1))*(2*1/S326*1/R326-1/R326*1/R326)))</f>
        <v>0</v>
      </c>
      <c r="R326">
        <f>IF(LEFT(CX326,1)&lt;&gt;"0",IF(LEFT(CX326,1)="1",3.0,CY326),$D$5+$E$5*(DP326*DI326/($K$5*1000))+$F$5*(DP326*DI326/($K$5*1000))*MAX(MIN(CV326,$J$5),$I$5)*MAX(MIN(CV326,$J$5),$I$5)+$G$5*MAX(MIN(CV326,$J$5),$I$5)*(DP326*DI326/($K$5*1000))+$H$5*(DP326*DI326/($K$5*1000))*(DP326*DI326/($K$5*1000)))</f>
        <v>0</v>
      </c>
      <c r="S326">
        <f>J326*(1000-(1000*0.61365*exp(17.502*W326/(240.97+W326))/(DI326+DJ326)+DD326)/2)/(1000*0.61365*exp(17.502*W326/(240.97+W326))/(DI326+DJ326)-DD326)</f>
        <v>0</v>
      </c>
      <c r="T326">
        <f>1/((CW326+1)/(Q326/1.6)+1/(R326/1.37)) + CW326/((CW326+1)/(Q326/1.6) + CW326/(R326/1.37))</f>
        <v>0</v>
      </c>
      <c r="U326">
        <f>(CR326*CU326)</f>
        <v>0</v>
      </c>
      <c r="V326">
        <f>(DK326+(U326+2*0.95*5.67E-8*(((DK326+$B$7)+273)^4-(DK326+273)^4)-44100*J326)/(1.84*29.3*R326+8*0.95*5.67E-8*(DK326+273)^3))</f>
        <v>0</v>
      </c>
      <c r="W326">
        <f>($C$7*DL326+$D$7*DM326+$E$7*V326)</f>
        <v>0</v>
      </c>
      <c r="X326">
        <f>0.61365*exp(17.502*W326/(240.97+W326))</f>
        <v>0</v>
      </c>
      <c r="Y326">
        <f>(Z326/AA326*100)</f>
        <v>0</v>
      </c>
      <c r="Z326">
        <f>DD326*(DI326+DJ326)/1000</f>
        <v>0</v>
      </c>
      <c r="AA326">
        <f>0.61365*exp(17.502*DK326/(240.97+DK326))</f>
        <v>0</v>
      </c>
      <c r="AB326">
        <f>(X326-DD326*(DI326+DJ326)/1000)</f>
        <v>0</v>
      </c>
      <c r="AC326">
        <f>(-J326*44100)</f>
        <v>0</v>
      </c>
      <c r="AD326">
        <f>2*29.3*R326*0.92*(DK326-W326)</f>
        <v>0</v>
      </c>
      <c r="AE326">
        <f>2*0.95*5.67E-8*(((DK326+$B$7)+273)^4-(W326+273)^4)</f>
        <v>0</v>
      </c>
      <c r="AF326">
        <f>U326+AE326+AC326+AD326</f>
        <v>0</v>
      </c>
      <c r="AG326">
        <f>DH326*AU326*(DC326-DB326*(1000-AU326*DE326)/(1000-AU326*DD326))/(100*CV326)</f>
        <v>0</v>
      </c>
      <c r="AH326">
        <f>1000*DH326*AU326*(DD326-DE326)/(100*CV326*(1000-AU326*DD326))</f>
        <v>0</v>
      </c>
      <c r="AI326">
        <f>(AJ326 - AK326 - DI326*1E3/(8.314*(DK326+273.15)) * AM326/DH326 * AL326) * DH326/(100*CV326) * (1000 - DE326)/1000</f>
        <v>0</v>
      </c>
      <c r="AJ326">
        <v>1157.75995174217</v>
      </c>
      <c r="AK326">
        <v>1132.88478787879</v>
      </c>
      <c r="AL326">
        <v>3.48963463718664</v>
      </c>
      <c r="AM326">
        <v>64.2689805173575</v>
      </c>
      <c r="AN326">
        <f>(AP326 - AO326 + DI326*1E3/(8.314*(DK326+273.15)) * AR326/DH326 * AQ326) * DH326/(100*CV326) * 1000/(1000 - AP326)</f>
        <v>0</v>
      </c>
      <c r="AO326">
        <v>24.0935965799942</v>
      </c>
      <c r="AP326">
        <v>25.1180793939394</v>
      </c>
      <c r="AQ326">
        <v>-1.68454535652917e-05</v>
      </c>
      <c r="AR326">
        <v>116.423155096258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MAX(0,($B$13+$C$13*DP326)/(1+$D$13*DP326)*DI326/(DK326+273)*$E$13)</f>
        <v>0</v>
      </c>
      <c r="AX326" t="s">
        <v>407</v>
      </c>
      <c r="AY326" t="s">
        <v>407</v>
      </c>
      <c r="AZ326">
        <v>0</v>
      </c>
      <c r="BA326">
        <v>0</v>
      </c>
      <c r="BB326">
        <f>1-AZ326/BA326</f>
        <v>0</v>
      </c>
      <c r="BC326">
        <v>0</v>
      </c>
      <c r="BD326" t="s">
        <v>407</v>
      </c>
      <c r="BE326" t="s">
        <v>407</v>
      </c>
      <c r="BF326">
        <v>0</v>
      </c>
      <c r="BG326">
        <v>0</v>
      </c>
      <c r="BH326">
        <f>1-BF326/BG326</f>
        <v>0</v>
      </c>
      <c r="BI326">
        <v>0.5</v>
      </c>
      <c r="BJ326">
        <f>CS326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407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f>$B$11*DQ326+$C$11*DR326+$F$11*EC326*(1-EF326)</f>
        <v>0</v>
      </c>
      <c r="CS326">
        <f>CR326*CT326</f>
        <v>0</v>
      </c>
      <c r="CT326">
        <f>($B$11*$D$9+$C$11*$D$9+$F$11*((EP326+EH326)/MAX(EP326+EH326+EQ326, 0.1)*$I$9+EQ326/MAX(EP326+EH326+EQ326, 0.1)*$J$9))/($B$11+$C$11+$F$11)</f>
        <v>0</v>
      </c>
      <c r="CU326">
        <f>($B$11*$K$9+$C$11*$K$9+$F$11*((EP326+EH326)/MAX(EP326+EH326+EQ326, 0.1)*$P$9+EQ326/MAX(EP326+EH326+EQ326, 0.1)*$Q$9))/($B$11+$C$11+$F$11)</f>
        <v>0</v>
      </c>
      <c r="CV326">
        <v>2.7</v>
      </c>
      <c r="CW326">
        <v>0.5</v>
      </c>
      <c r="CX326" t="s">
        <v>408</v>
      </c>
      <c r="CY326">
        <v>2</v>
      </c>
      <c r="CZ326" t="b">
        <v>1</v>
      </c>
      <c r="DA326">
        <v>1510793829.51852</v>
      </c>
      <c r="DB326">
        <v>1081.05333333333</v>
      </c>
      <c r="DC326">
        <v>1113.3037037037</v>
      </c>
      <c r="DD326">
        <v>25.1152703703704</v>
      </c>
      <c r="DE326">
        <v>24.0870555555556</v>
      </c>
      <c r="DF326">
        <v>1070.55407407407</v>
      </c>
      <c r="DG326">
        <v>24.5853851851852</v>
      </c>
      <c r="DH326">
        <v>500.096666666667</v>
      </c>
      <c r="DI326">
        <v>90.7747777777778</v>
      </c>
      <c r="DJ326">
        <v>0.0999816259259259</v>
      </c>
      <c r="DK326">
        <v>26.8518481481481</v>
      </c>
      <c r="DL326">
        <v>27.5006518518518</v>
      </c>
      <c r="DM326">
        <v>999.9</v>
      </c>
      <c r="DN326">
        <v>0</v>
      </c>
      <c r="DO326">
        <v>0</v>
      </c>
      <c r="DP326">
        <v>10000.1144444444</v>
      </c>
      <c r="DQ326">
        <v>0</v>
      </c>
      <c r="DR326">
        <v>7.81679666666667</v>
      </c>
      <c r="DS326">
        <v>-32.2509740740741</v>
      </c>
      <c r="DT326">
        <v>1108.90296296296</v>
      </c>
      <c r="DU326">
        <v>1140.78333333333</v>
      </c>
      <c r="DV326">
        <v>1.0282162962963</v>
      </c>
      <c r="DW326">
        <v>1113.3037037037</v>
      </c>
      <c r="DX326">
        <v>24.0870555555556</v>
      </c>
      <c r="DY326">
        <v>2.27983333333333</v>
      </c>
      <c r="DZ326">
        <v>2.18649666666667</v>
      </c>
      <c r="EA326">
        <v>19.5346111111111</v>
      </c>
      <c r="EB326">
        <v>18.8637222222222</v>
      </c>
      <c r="EC326">
        <v>1999.99222222222</v>
      </c>
      <c r="ED326">
        <v>0.980004814814815</v>
      </c>
      <c r="EE326">
        <v>0.0199953481481481</v>
      </c>
      <c r="EF326">
        <v>0</v>
      </c>
      <c r="EG326">
        <v>2.24024814814815</v>
      </c>
      <c r="EH326">
        <v>0</v>
      </c>
      <c r="EI326">
        <v>4133.88518518519</v>
      </c>
      <c r="EJ326">
        <v>17300.1259259259</v>
      </c>
      <c r="EK326">
        <v>38.875</v>
      </c>
      <c r="EL326">
        <v>39.437</v>
      </c>
      <c r="EM326">
        <v>38.625</v>
      </c>
      <c r="EN326">
        <v>38.125</v>
      </c>
      <c r="EO326">
        <v>38.25</v>
      </c>
      <c r="EP326">
        <v>1960.00222222222</v>
      </c>
      <c r="EQ326">
        <v>39.99</v>
      </c>
      <c r="ER326">
        <v>0</v>
      </c>
      <c r="ES326">
        <v>1678817440.4</v>
      </c>
      <c r="ET326">
        <v>0</v>
      </c>
      <c r="EU326">
        <v>2.248988</v>
      </c>
      <c r="EV326">
        <v>1.11607692031777</v>
      </c>
      <c r="EW326">
        <v>31.4469230408449</v>
      </c>
      <c r="EX326">
        <v>4134.0536</v>
      </c>
      <c r="EY326">
        <v>15</v>
      </c>
      <c r="EZ326">
        <v>0</v>
      </c>
      <c r="FA326" t="s">
        <v>409</v>
      </c>
      <c r="FB326">
        <v>1510781724.6</v>
      </c>
      <c r="FC326">
        <v>1510781718.6</v>
      </c>
      <c r="FD326">
        <v>0</v>
      </c>
      <c r="FE326">
        <v>0.193</v>
      </c>
      <c r="FF326">
        <v>0.167</v>
      </c>
      <c r="FG326">
        <v>6.707</v>
      </c>
      <c r="FH326">
        <v>0.869</v>
      </c>
      <c r="FI326">
        <v>420</v>
      </c>
      <c r="FJ326">
        <v>32</v>
      </c>
      <c r="FK326">
        <v>0.3</v>
      </c>
      <c r="FL326">
        <v>0.13</v>
      </c>
      <c r="FM326">
        <v>1.03463975</v>
      </c>
      <c r="FN326">
        <v>-0.071750656660414</v>
      </c>
      <c r="FO326">
        <v>0.0119257218832866</v>
      </c>
      <c r="FP326">
        <v>1</v>
      </c>
      <c r="FQ326">
        <v>1</v>
      </c>
      <c r="FR326">
        <v>1</v>
      </c>
      <c r="FS326" t="s">
        <v>410</v>
      </c>
      <c r="FT326">
        <v>2.97267</v>
      </c>
      <c r="FU326">
        <v>2.75383</v>
      </c>
      <c r="FV326">
        <v>0.177851</v>
      </c>
      <c r="FW326">
        <v>0.182012</v>
      </c>
      <c r="FX326">
        <v>0.106692</v>
      </c>
      <c r="FY326">
        <v>0.104862</v>
      </c>
      <c r="FZ326">
        <v>31987.3</v>
      </c>
      <c r="GA326">
        <v>34689.2</v>
      </c>
      <c r="GB326">
        <v>35259.1</v>
      </c>
      <c r="GC326">
        <v>38461.8</v>
      </c>
      <c r="GD326">
        <v>44620.5</v>
      </c>
      <c r="GE326">
        <v>49707.3</v>
      </c>
      <c r="GF326">
        <v>55070.9</v>
      </c>
      <c r="GG326">
        <v>61668.9</v>
      </c>
      <c r="GH326">
        <v>1.98155</v>
      </c>
      <c r="GI326">
        <v>1.8242</v>
      </c>
      <c r="GJ326">
        <v>0.0868551</v>
      </c>
      <c r="GK326">
        <v>0</v>
      </c>
      <c r="GL326">
        <v>26.0835</v>
      </c>
      <c r="GM326">
        <v>999.9</v>
      </c>
      <c r="GN326">
        <v>52.887</v>
      </c>
      <c r="GO326">
        <v>32.821</v>
      </c>
      <c r="GP326">
        <v>29.1359</v>
      </c>
      <c r="GQ326">
        <v>55.4158</v>
      </c>
      <c r="GR326">
        <v>49.4511</v>
      </c>
      <c r="GS326">
        <v>1</v>
      </c>
      <c r="GT326">
        <v>0.00184451</v>
      </c>
      <c r="GU326">
        <v>0.97512</v>
      </c>
      <c r="GV326">
        <v>20.1119</v>
      </c>
      <c r="GW326">
        <v>5.19692</v>
      </c>
      <c r="GX326">
        <v>12.004</v>
      </c>
      <c r="GY326">
        <v>4.9753</v>
      </c>
      <c r="GZ326">
        <v>3.2931</v>
      </c>
      <c r="HA326">
        <v>9999</v>
      </c>
      <c r="HB326">
        <v>9999</v>
      </c>
      <c r="HC326">
        <v>9999</v>
      </c>
      <c r="HD326">
        <v>999.9</v>
      </c>
      <c r="HE326">
        <v>1.86325</v>
      </c>
      <c r="HF326">
        <v>1.86813</v>
      </c>
      <c r="HG326">
        <v>1.8679</v>
      </c>
      <c r="HH326">
        <v>1.86905</v>
      </c>
      <c r="HI326">
        <v>1.86989</v>
      </c>
      <c r="HJ326">
        <v>1.86595</v>
      </c>
      <c r="HK326">
        <v>1.86698</v>
      </c>
      <c r="HL326">
        <v>1.86837</v>
      </c>
      <c r="HM326">
        <v>5</v>
      </c>
      <c r="HN326">
        <v>0</v>
      </c>
      <c r="HO326">
        <v>0</v>
      </c>
      <c r="HP326">
        <v>0</v>
      </c>
      <c r="HQ326" t="s">
        <v>411</v>
      </c>
      <c r="HR326" t="s">
        <v>412</v>
      </c>
      <c r="HS326" t="s">
        <v>413</v>
      </c>
      <c r="HT326" t="s">
        <v>413</v>
      </c>
      <c r="HU326" t="s">
        <v>413</v>
      </c>
      <c r="HV326" t="s">
        <v>413</v>
      </c>
      <c r="HW326">
        <v>0</v>
      </c>
      <c r="HX326">
        <v>100</v>
      </c>
      <c r="HY326">
        <v>100</v>
      </c>
      <c r="HZ326">
        <v>10.64</v>
      </c>
      <c r="IA326">
        <v>0.5301</v>
      </c>
      <c r="IB326">
        <v>4.00718980108695</v>
      </c>
      <c r="IC326">
        <v>0.0057595372652325</v>
      </c>
      <c r="ID326">
        <v>9.86007892650461e-07</v>
      </c>
      <c r="IE326">
        <v>-6.54605500343952e-10</v>
      </c>
      <c r="IF326">
        <v>-0.00447537401453317</v>
      </c>
      <c r="IG326">
        <v>-0.0225030831772305</v>
      </c>
      <c r="IH326">
        <v>0.00251729176796863</v>
      </c>
      <c r="II326">
        <v>-2.92013266862578e-05</v>
      </c>
      <c r="IJ326">
        <v>-3</v>
      </c>
      <c r="IK326">
        <v>1614</v>
      </c>
      <c r="IL326">
        <v>1</v>
      </c>
      <c r="IM326">
        <v>27</v>
      </c>
      <c r="IN326">
        <v>201.9</v>
      </c>
      <c r="IO326">
        <v>202</v>
      </c>
      <c r="IP326">
        <v>2.33032</v>
      </c>
      <c r="IQ326">
        <v>2.62329</v>
      </c>
      <c r="IR326">
        <v>1.54785</v>
      </c>
      <c r="IS326">
        <v>2.30103</v>
      </c>
      <c r="IT326">
        <v>1.34644</v>
      </c>
      <c r="IU326">
        <v>2.4231</v>
      </c>
      <c r="IV326">
        <v>37.53</v>
      </c>
      <c r="IW326">
        <v>24.2101</v>
      </c>
      <c r="IX326">
        <v>18</v>
      </c>
      <c r="IY326">
        <v>502.235</v>
      </c>
      <c r="IZ326">
        <v>401.947</v>
      </c>
      <c r="JA326">
        <v>24.0298</v>
      </c>
      <c r="JB326">
        <v>27.2003</v>
      </c>
      <c r="JC326">
        <v>30.0004</v>
      </c>
      <c r="JD326">
        <v>27.0881</v>
      </c>
      <c r="JE326">
        <v>27.0278</v>
      </c>
      <c r="JF326">
        <v>46.7481</v>
      </c>
      <c r="JG326">
        <v>25.6003</v>
      </c>
      <c r="JH326">
        <v>100</v>
      </c>
      <c r="JI326">
        <v>24.0243</v>
      </c>
      <c r="JJ326">
        <v>1159.79</v>
      </c>
      <c r="JK326">
        <v>24.162</v>
      </c>
      <c r="JL326">
        <v>102.191</v>
      </c>
      <c r="JM326">
        <v>102.663</v>
      </c>
    </row>
    <row r="327" spans="1:273">
      <c r="A327">
        <v>311</v>
      </c>
      <c r="B327">
        <v>1510793842</v>
      </c>
      <c r="C327">
        <v>5121.40000009537</v>
      </c>
      <c r="D327" t="s">
        <v>1035</v>
      </c>
      <c r="E327" t="s">
        <v>1036</v>
      </c>
      <c r="F327">
        <v>5</v>
      </c>
      <c r="G327" t="s">
        <v>898</v>
      </c>
      <c r="H327" t="s">
        <v>406</v>
      </c>
      <c r="I327">
        <v>1510793834.23214</v>
      </c>
      <c r="J327">
        <f>(K327)/1000</f>
        <v>0</v>
      </c>
      <c r="K327">
        <f>IF(CZ327, AN327, AH327)</f>
        <v>0</v>
      </c>
      <c r="L327">
        <f>IF(CZ327, AI327, AG327)</f>
        <v>0</v>
      </c>
      <c r="M327">
        <f>DB327 - IF(AU327&gt;1, L327*CV327*100.0/(AW327*DP327), 0)</f>
        <v>0</v>
      </c>
      <c r="N327">
        <f>((T327-J327/2)*M327-L327)/(T327+J327/2)</f>
        <v>0</v>
      </c>
      <c r="O327">
        <f>N327*(DI327+DJ327)/1000.0</f>
        <v>0</v>
      </c>
      <c r="P327">
        <f>(DB327 - IF(AU327&gt;1, L327*CV327*100.0/(AW327*DP327), 0))*(DI327+DJ327)/1000.0</f>
        <v>0</v>
      </c>
      <c r="Q327">
        <f>2.0/((1/S327-1/R327)+SIGN(S327)*SQRT((1/S327-1/R327)*(1/S327-1/R327) + 4*CW327/((CW327+1)*(CW327+1))*(2*1/S327*1/R327-1/R327*1/R327)))</f>
        <v>0</v>
      </c>
      <c r="R327">
        <f>IF(LEFT(CX327,1)&lt;&gt;"0",IF(LEFT(CX327,1)="1",3.0,CY327),$D$5+$E$5*(DP327*DI327/($K$5*1000))+$F$5*(DP327*DI327/($K$5*1000))*MAX(MIN(CV327,$J$5),$I$5)*MAX(MIN(CV327,$J$5),$I$5)+$G$5*MAX(MIN(CV327,$J$5),$I$5)*(DP327*DI327/($K$5*1000))+$H$5*(DP327*DI327/($K$5*1000))*(DP327*DI327/($K$5*1000)))</f>
        <v>0</v>
      </c>
      <c r="S327">
        <f>J327*(1000-(1000*0.61365*exp(17.502*W327/(240.97+W327))/(DI327+DJ327)+DD327)/2)/(1000*0.61365*exp(17.502*W327/(240.97+W327))/(DI327+DJ327)-DD327)</f>
        <v>0</v>
      </c>
      <c r="T327">
        <f>1/((CW327+1)/(Q327/1.6)+1/(R327/1.37)) + CW327/((CW327+1)/(Q327/1.6) + CW327/(R327/1.37))</f>
        <v>0</v>
      </c>
      <c r="U327">
        <f>(CR327*CU327)</f>
        <v>0</v>
      </c>
      <c r="V327">
        <f>(DK327+(U327+2*0.95*5.67E-8*(((DK327+$B$7)+273)^4-(DK327+273)^4)-44100*J327)/(1.84*29.3*R327+8*0.95*5.67E-8*(DK327+273)^3))</f>
        <v>0</v>
      </c>
      <c r="W327">
        <f>($C$7*DL327+$D$7*DM327+$E$7*V327)</f>
        <v>0</v>
      </c>
      <c r="X327">
        <f>0.61365*exp(17.502*W327/(240.97+W327))</f>
        <v>0</v>
      </c>
      <c r="Y327">
        <f>(Z327/AA327*100)</f>
        <v>0</v>
      </c>
      <c r="Z327">
        <f>DD327*(DI327+DJ327)/1000</f>
        <v>0</v>
      </c>
      <c r="AA327">
        <f>0.61365*exp(17.502*DK327/(240.97+DK327))</f>
        <v>0</v>
      </c>
      <c r="AB327">
        <f>(X327-DD327*(DI327+DJ327)/1000)</f>
        <v>0</v>
      </c>
      <c r="AC327">
        <f>(-J327*44100)</f>
        <v>0</v>
      </c>
      <c r="AD327">
        <f>2*29.3*R327*0.92*(DK327-W327)</f>
        <v>0</v>
      </c>
      <c r="AE327">
        <f>2*0.95*5.67E-8*(((DK327+$B$7)+273)^4-(W327+273)^4)</f>
        <v>0</v>
      </c>
      <c r="AF327">
        <f>U327+AE327+AC327+AD327</f>
        <v>0</v>
      </c>
      <c r="AG327">
        <f>DH327*AU327*(DC327-DB327*(1000-AU327*DE327)/(1000-AU327*DD327))/(100*CV327)</f>
        <v>0</v>
      </c>
      <c r="AH327">
        <f>1000*DH327*AU327*(DD327-DE327)/(100*CV327*(1000-AU327*DD327))</f>
        <v>0</v>
      </c>
      <c r="AI327">
        <f>(AJ327 - AK327 - DI327*1E3/(8.314*(DK327+273.15)) * AM327/DH327 * AL327) * DH327/(100*CV327) * (1000 - DE327)/1000</f>
        <v>0</v>
      </c>
      <c r="AJ327">
        <v>1172.74855252685</v>
      </c>
      <c r="AK327">
        <v>1149.2236969697</v>
      </c>
      <c r="AL327">
        <v>3.22056207456212</v>
      </c>
      <c r="AM327">
        <v>64.2689805173575</v>
      </c>
      <c r="AN327">
        <f>(AP327 - AO327 + DI327*1E3/(8.314*(DK327+273.15)) * AR327/DH327 * AQ327) * DH327/(100*CV327) * 1000/(1000 - AP327)</f>
        <v>0</v>
      </c>
      <c r="AO327">
        <v>24.1483364135105</v>
      </c>
      <c r="AP327">
        <v>25.1342406060606</v>
      </c>
      <c r="AQ327">
        <v>9.39111674298235e-05</v>
      </c>
      <c r="AR327">
        <v>116.423155096258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MAX(0,($B$13+$C$13*DP327)/(1+$D$13*DP327)*DI327/(DK327+273)*$E$13)</f>
        <v>0</v>
      </c>
      <c r="AX327" t="s">
        <v>407</v>
      </c>
      <c r="AY327" t="s">
        <v>407</v>
      </c>
      <c r="AZ327">
        <v>0</v>
      </c>
      <c r="BA327">
        <v>0</v>
      </c>
      <c r="BB327">
        <f>1-AZ327/BA327</f>
        <v>0</v>
      </c>
      <c r="BC327">
        <v>0</v>
      </c>
      <c r="BD327" t="s">
        <v>407</v>
      </c>
      <c r="BE327" t="s">
        <v>407</v>
      </c>
      <c r="BF327">
        <v>0</v>
      </c>
      <c r="BG327">
        <v>0</v>
      </c>
      <c r="BH327">
        <f>1-BF327/BG327</f>
        <v>0</v>
      </c>
      <c r="BI327">
        <v>0.5</v>
      </c>
      <c r="BJ327">
        <f>CS327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407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f>$B$11*DQ327+$C$11*DR327+$F$11*EC327*(1-EF327)</f>
        <v>0</v>
      </c>
      <c r="CS327">
        <f>CR327*CT327</f>
        <v>0</v>
      </c>
      <c r="CT327">
        <f>($B$11*$D$9+$C$11*$D$9+$F$11*((EP327+EH327)/MAX(EP327+EH327+EQ327, 0.1)*$I$9+EQ327/MAX(EP327+EH327+EQ327, 0.1)*$J$9))/($B$11+$C$11+$F$11)</f>
        <v>0</v>
      </c>
      <c r="CU327">
        <f>($B$11*$K$9+$C$11*$K$9+$F$11*((EP327+EH327)/MAX(EP327+EH327+EQ327, 0.1)*$P$9+EQ327/MAX(EP327+EH327+EQ327, 0.1)*$Q$9))/($B$11+$C$11+$F$11)</f>
        <v>0</v>
      </c>
      <c r="CV327">
        <v>2.7</v>
      </c>
      <c r="CW327">
        <v>0.5</v>
      </c>
      <c r="CX327" t="s">
        <v>408</v>
      </c>
      <c r="CY327">
        <v>2</v>
      </c>
      <c r="CZ327" t="b">
        <v>1</v>
      </c>
      <c r="DA327">
        <v>1510793834.23214</v>
      </c>
      <c r="DB327">
        <v>1096.67035714286</v>
      </c>
      <c r="DC327">
        <v>1128.55285714286</v>
      </c>
      <c r="DD327">
        <v>25.1206785714286</v>
      </c>
      <c r="DE327">
        <v>24.103925</v>
      </c>
      <c r="DF327">
        <v>1086.08392857143</v>
      </c>
      <c r="DG327">
        <v>24.5905357142857</v>
      </c>
      <c r="DH327">
        <v>500.092035714286</v>
      </c>
      <c r="DI327">
        <v>90.7748642857143</v>
      </c>
      <c r="DJ327">
        <v>0.099997725</v>
      </c>
      <c r="DK327">
        <v>26.8504642857143</v>
      </c>
      <c r="DL327">
        <v>27.5030107142857</v>
      </c>
      <c r="DM327">
        <v>999.9</v>
      </c>
      <c r="DN327">
        <v>0</v>
      </c>
      <c r="DO327">
        <v>0</v>
      </c>
      <c r="DP327">
        <v>9995.51214285714</v>
      </c>
      <c r="DQ327">
        <v>0</v>
      </c>
      <c r="DR327">
        <v>8.26894285714286</v>
      </c>
      <c r="DS327">
        <v>-31.8829107142857</v>
      </c>
      <c r="DT327">
        <v>1124.92857142857</v>
      </c>
      <c r="DU327">
        <v>1156.42821428571</v>
      </c>
      <c r="DV327">
        <v>1.01673935714286</v>
      </c>
      <c r="DW327">
        <v>1128.55285714286</v>
      </c>
      <c r="DX327">
        <v>24.103925</v>
      </c>
      <c r="DY327">
        <v>2.28032607142857</v>
      </c>
      <c r="DZ327">
        <v>2.18803071428571</v>
      </c>
      <c r="EA327">
        <v>19.5380928571429</v>
      </c>
      <c r="EB327">
        <v>18.87495</v>
      </c>
      <c r="EC327">
        <v>2000.00928571429</v>
      </c>
      <c r="ED327">
        <v>0.980005142857143</v>
      </c>
      <c r="EE327">
        <v>0.0199950857142857</v>
      </c>
      <c r="EF327">
        <v>0</v>
      </c>
      <c r="EG327">
        <v>2.31552142857143</v>
      </c>
      <c r="EH327">
        <v>0</v>
      </c>
      <c r="EI327">
        <v>4136.41071428571</v>
      </c>
      <c r="EJ327">
        <v>17300.2642857143</v>
      </c>
      <c r="EK327">
        <v>38.8838571428571</v>
      </c>
      <c r="EL327">
        <v>39.437</v>
      </c>
      <c r="EM327">
        <v>38.625</v>
      </c>
      <c r="EN327">
        <v>38.1294285714286</v>
      </c>
      <c r="EO327">
        <v>38.25</v>
      </c>
      <c r="EP327">
        <v>1960.01928571429</v>
      </c>
      <c r="EQ327">
        <v>39.99</v>
      </c>
      <c r="ER327">
        <v>0</v>
      </c>
      <c r="ES327">
        <v>1678817445.2</v>
      </c>
      <c r="ET327">
        <v>0</v>
      </c>
      <c r="EU327">
        <v>2.318</v>
      </c>
      <c r="EV327">
        <v>0.516399994339702</v>
      </c>
      <c r="EW327">
        <v>31.2523077066216</v>
      </c>
      <c r="EX327">
        <v>4136.658</v>
      </c>
      <c r="EY327">
        <v>15</v>
      </c>
      <c r="EZ327">
        <v>0</v>
      </c>
      <c r="FA327" t="s">
        <v>409</v>
      </c>
      <c r="FB327">
        <v>1510781724.6</v>
      </c>
      <c r="FC327">
        <v>1510781718.6</v>
      </c>
      <c r="FD327">
        <v>0</v>
      </c>
      <c r="FE327">
        <v>0.193</v>
      </c>
      <c r="FF327">
        <v>0.167</v>
      </c>
      <c r="FG327">
        <v>6.707</v>
      </c>
      <c r="FH327">
        <v>0.869</v>
      </c>
      <c r="FI327">
        <v>420</v>
      </c>
      <c r="FJ327">
        <v>32</v>
      </c>
      <c r="FK327">
        <v>0.3</v>
      </c>
      <c r="FL327">
        <v>0.13</v>
      </c>
      <c r="FM327">
        <v>1.02172578048781</v>
      </c>
      <c r="FN327">
        <v>-0.0992172961672465</v>
      </c>
      <c r="FO327">
        <v>0.0156675019278483</v>
      </c>
      <c r="FP327">
        <v>1</v>
      </c>
      <c r="FQ327">
        <v>1</v>
      </c>
      <c r="FR327">
        <v>1</v>
      </c>
      <c r="FS327" t="s">
        <v>410</v>
      </c>
      <c r="FT327">
        <v>2.97287</v>
      </c>
      <c r="FU327">
        <v>2.75389</v>
      </c>
      <c r="FV327">
        <v>0.179454</v>
      </c>
      <c r="FW327">
        <v>0.183657</v>
      </c>
      <c r="FX327">
        <v>0.106738</v>
      </c>
      <c r="FY327">
        <v>0.104983</v>
      </c>
      <c r="FZ327">
        <v>31924.9</v>
      </c>
      <c r="GA327">
        <v>34619.1</v>
      </c>
      <c r="GB327">
        <v>35259.1</v>
      </c>
      <c r="GC327">
        <v>38461.4</v>
      </c>
      <c r="GD327">
        <v>44618.4</v>
      </c>
      <c r="GE327">
        <v>49699.9</v>
      </c>
      <c r="GF327">
        <v>55071.2</v>
      </c>
      <c r="GG327">
        <v>61668.1</v>
      </c>
      <c r="GH327">
        <v>1.98145</v>
      </c>
      <c r="GI327">
        <v>1.82435</v>
      </c>
      <c r="GJ327">
        <v>0.0876375</v>
      </c>
      <c r="GK327">
        <v>0</v>
      </c>
      <c r="GL327">
        <v>26.0847</v>
      </c>
      <c r="GM327">
        <v>999.9</v>
      </c>
      <c r="GN327">
        <v>52.912</v>
      </c>
      <c r="GO327">
        <v>32.821</v>
      </c>
      <c r="GP327">
        <v>29.1528</v>
      </c>
      <c r="GQ327">
        <v>55.3058</v>
      </c>
      <c r="GR327">
        <v>49.1306</v>
      </c>
      <c r="GS327">
        <v>1</v>
      </c>
      <c r="GT327">
        <v>0.00222561</v>
      </c>
      <c r="GU327">
        <v>0.985188</v>
      </c>
      <c r="GV327">
        <v>20.1122</v>
      </c>
      <c r="GW327">
        <v>5.19752</v>
      </c>
      <c r="GX327">
        <v>12.004</v>
      </c>
      <c r="GY327">
        <v>4.9754</v>
      </c>
      <c r="GZ327">
        <v>3.29323</v>
      </c>
      <c r="HA327">
        <v>9999</v>
      </c>
      <c r="HB327">
        <v>9999</v>
      </c>
      <c r="HC327">
        <v>9999</v>
      </c>
      <c r="HD327">
        <v>999.9</v>
      </c>
      <c r="HE327">
        <v>1.86325</v>
      </c>
      <c r="HF327">
        <v>1.86813</v>
      </c>
      <c r="HG327">
        <v>1.86788</v>
      </c>
      <c r="HH327">
        <v>1.86905</v>
      </c>
      <c r="HI327">
        <v>1.86988</v>
      </c>
      <c r="HJ327">
        <v>1.86592</v>
      </c>
      <c r="HK327">
        <v>1.86699</v>
      </c>
      <c r="HL327">
        <v>1.86836</v>
      </c>
      <c r="HM327">
        <v>5</v>
      </c>
      <c r="HN327">
        <v>0</v>
      </c>
      <c r="HO327">
        <v>0</v>
      </c>
      <c r="HP327">
        <v>0</v>
      </c>
      <c r="HQ327" t="s">
        <v>411</v>
      </c>
      <c r="HR327" t="s">
        <v>412</v>
      </c>
      <c r="HS327" t="s">
        <v>413</v>
      </c>
      <c r="HT327" t="s">
        <v>413</v>
      </c>
      <c r="HU327" t="s">
        <v>413</v>
      </c>
      <c r="HV327" t="s">
        <v>413</v>
      </c>
      <c r="HW327">
        <v>0</v>
      </c>
      <c r="HX327">
        <v>100</v>
      </c>
      <c r="HY327">
        <v>100</v>
      </c>
      <c r="HZ327">
        <v>10.72</v>
      </c>
      <c r="IA327">
        <v>0.5308</v>
      </c>
      <c r="IB327">
        <v>4.00718980108695</v>
      </c>
      <c r="IC327">
        <v>0.0057595372652325</v>
      </c>
      <c r="ID327">
        <v>9.86007892650461e-07</v>
      </c>
      <c r="IE327">
        <v>-6.54605500343952e-10</v>
      </c>
      <c r="IF327">
        <v>-0.00447537401453317</v>
      </c>
      <c r="IG327">
        <v>-0.0225030831772305</v>
      </c>
      <c r="IH327">
        <v>0.00251729176796863</v>
      </c>
      <c r="II327">
        <v>-2.92013266862578e-05</v>
      </c>
      <c r="IJ327">
        <v>-3</v>
      </c>
      <c r="IK327">
        <v>1614</v>
      </c>
      <c r="IL327">
        <v>1</v>
      </c>
      <c r="IM327">
        <v>27</v>
      </c>
      <c r="IN327">
        <v>202</v>
      </c>
      <c r="IO327">
        <v>202.1</v>
      </c>
      <c r="IP327">
        <v>2.35962</v>
      </c>
      <c r="IQ327">
        <v>2.63062</v>
      </c>
      <c r="IR327">
        <v>1.54785</v>
      </c>
      <c r="IS327">
        <v>2.30103</v>
      </c>
      <c r="IT327">
        <v>1.34644</v>
      </c>
      <c r="IU327">
        <v>2.3877</v>
      </c>
      <c r="IV327">
        <v>37.53</v>
      </c>
      <c r="IW327">
        <v>24.2101</v>
      </c>
      <c r="IX327">
        <v>18</v>
      </c>
      <c r="IY327">
        <v>502.219</v>
      </c>
      <c r="IZ327">
        <v>402.07</v>
      </c>
      <c r="JA327">
        <v>24.0245</v>
      </c>
      <c r="JB327">
        <v>27.2049</v>
      </c>
      <c r="JC327">
        <v>30.0004</v>
      </c>
      <c r="JD327">
        <v>27.0935</v>
      </c>
      <c r="JE327">
        <v>27.0335</v>
      </c>
      <c r="JF327">
        <v>47.2749</v>
      </c>
      <c r="JG327">
        <v>25.6003</v>
      </c>
      <c r="JH327">
        <v>100</v>
      </c>
      <c r="JI327">
        <v>24.0208</v>
      </c>
      <c r="JJ327">
        <v>1173.37</v>
      </c>
      <c r="JK327">
        <v>24.1541</v>
      </c>
      <c r="JL327">
        <v>102.191</v>
      </c>
      <c r="JM327">
        <v>102.662</v>
      </c>
    </row>
    <row r="328" spans="1:273">
      <c r="A328">
        <v>312</v>
      </c>
      <c r="B328">
        <v>1510793847</v>
      </c>
      <c r="C328">
        <v>5126.40000009537</v>
      </c>
      <c r="D328" t="s">
        <v>1037</v>
      </c>
      <c r="E328" t="s">
        <v>1038</v>
      </c>
      <c r="F328">
        <v>5</v>
      </c>
      <c r="G328" t="s">
        <v>898</v>
      </c>
      <c r="H328" t="s">
        <v>406</v>
      </c>
      <c r="I328">
        <v>1510793839.5</v>
      </c>
      <c r="J328">
        <f>(K328)/1000</f>
        <v>0</v>
      </c>
      <c r="K328">
        <f>IF(CZ328, AN328, AH328)</f>
        <v>0</v>
      </c>
      <c r="L328">
        <f>IF(CZ328, AI328, AG328)</f>
        <v>0</v>
      </c>
      <c r="M328">
        <f>DB328 - IF(AU328&gt;1, L328*CV328*100.0/(AW328*DP328), 0)</f>
        <v>0</v>
      </c>
      <c r="N328">
        <f>((T328-J328/2)*M328-L328)/(T328+J328/2)</f>
        <v>0</v>
      </c>
      <c r="O328">
        <f>N328*(DI328+DJ328)/1000.0</f>
        <v>0</v>
      </c>
      <c r="P328">
        <f>(DB328 - IF(AU328&gt;1, L328*CV328*100.0/(AW328*DP328), 0))*(DI328+DJ328)/1000.0</f>
        <v>0</v>
      </c>
      <c r="Q328">
        <f>2.0/((1/S328-1/R328)+SIGN(S328)*SQRT((1/S328-1/R328)*(1/S328-1/R328) + 4*CW328/((CW328+1)*(CW328+1))*(2*1/S328*1/R328-1/R328*1/R328)))</f>
        <v>0</v>
      </c>
      <c r="R328">
        <f>IF(LEFT(CX328,1)&lt;&gt;"0",IF(LEFT(CX328,1)="1",3.0,CY328),$D$5+$E$5*(DP328*DI328/($K$5*1000))+$F$5*(DP328*DI328/($K$5*1000))*MAX(MIN(CV328,$J$5),$I$5)*MAX(MIN(CV328,$J$5),$I$5)+$G$5*MAX(MIN(CV328,$J$5),$I$5)*(DP328*DI328/($K$5*1000))+$H$5*(DP328*DI328/($K$5*1000))*(DP328*DI328/($K$5*1000)))</f>
        <v>0</v>
      </c>
      <c r="S328">
        <f>J328*(1000-(1000*0.61365*exp(17.502*W328/(240.97+W328))/(DI328+DJ328)+DD328)/2)/(1000*0.61365*exp(17.502*W328/(240.97+W328))/(DI328+DJ328)-DD328)</f>
        <v>0</v>
      </c>
      <c r="T328">
        <f>1/((CW328+1)/(Q328/1.6)+1/(R328/1.37)) + CW328/((CW328+1)/(Q328/1.6) + CW328/(R328/1.37))</f>
        <v>0</v>
      </c>
      <c r="U328">
        <f>(CR328*CU328)</f>
        <v>0</v>
      </c>
      <c r="V328">
        <f>(DK328+(U328+2*0.95*5.67E-8*(((DK328+$B$7)+273)^4-(DK328+273)^4)-44100*J328)/(1.84*29.3*R328+8*0.95*5.67E-8*(DK328+273)^3))</f>
        <v>0</v>
      </c>
      <c r="W328">
        <f>($C$7*DL328+$D$7*DM328+$E$7*V328)</f>
        <v>0</v>
      </c>
      <c r="X328">
        <f>0.61365*exp(17.502*W328/(240.97+W328))</f>
        <v>0</v>
      </c>
      <c r="Y328">
        <f>(Z328/AA328*100)</f>
        <v>0</v>
      </c>
      <c r="Z328">
        <f>DD328*(DI328+DJ328)/1000</f>
        <v>0</v>
      </c>
      <c r="AA328">
        <f>0.61365*exp(17.502*DK328/(240.97+DK328))</f>
        <v>0</v>
      </c>
      <c r="AB328">
        <f>(X328-DD328*(DI328+DJ328)/1000)</f>
        <v>0</v>
      </c>
      <c r="AC328">
        <f>(-J328*44100)</f>
        <v>0</v>
      </c>
      <c r="AD328">
        <f>2*29.3*R328*0.92*(DK328-W328)</f>
        <v>0</v>
      </c>
      <c r="AE328">
        <f>2*0.95*5.67E-8*(((DK328+$B$7)+273)^4-(W328+273)^4)</f>
        <v>0</v>
      </c>
      <c r="AF328">
        <f>U328+AE328+AC328+AD328</f>
        <v>0</v>
      </c>
      <c r="AG328">
        <f>DH328*AU328*(DC328-DB328*(1000-AU328*DE328)/(1000-AU328*DD328))/(100*CV328)</f>
        <v>0</v>
      </c>
      <c r="AH328">
        <f>1000*DH328*AU328*(DD328-DE328)/(100*CV328*(1000-AU328*DD328))</f>
        <v>0</v>
      </c>
      <c r="AI328">
        <f>(AJ328 - AK328 - DI328*1E3/(8.314*(DK328+273.15)) * AM328/DH328 * AL328) * DH328/(100*CV328) * (1000 - DE328)/1000</f>
        <v>0</v>
      </c>
      <c r="AJ328">
        <v>1190.98686335874</v>
      </c>
      <c r="AK328">
        <v>1166.36806060606</v>
      </c>
      <c r="AL328">
        <v>3.45294926339661</v>
      </c>
      <c r="AM328">
        <v>64.2689805173575</v>
      </c>
      <c r="AN328">
        <f>(AP328 - AO328 + DI328*1E3/(8.314*(DK328+273.15)) * AR328/DH328 * AQ328) * DH328/(100*CV328) * 1000/(1000 - AP328)</f>
        <v>0</v>
      </c>
      <c r="AO328">
        <v>24.1500013808045</v>
      </c>
      <c r="AP328">
        <v>25.1468381818182</v>
      </c>
      <c r="AQ328">
        <v>4.66521281256115e-05</v>
      </c>
      <c r="AR328">
        <v>116.423155096258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MAX(0,($B$13+$C$13*DP328)/(1+$D$13*DP328)*DI328/(DK328+273)*$E$13)</f>
        <v>0</v>
      </c>
      <c r="AX328" t="s">
        <v>407</v>
      </c>
      <c r="AY328" t="s">
        <v>407</v>
      </c>
      <c r="AZ328">
        <v>0</v>
      </c>
      <c r="BA328">
        <v>0</v>
      </c>
      <c r="BB328">
        <f>1-AZ328/BA328</f>
        <v>0</v>
      </c>
      <c r="BC328">
        <v>0</v>
      </c>
      <c r="BD328" t="s">
        <v>407</v>
      </c>
      <c r="BE328" t="s">
        <v>407</v>
      </c>
      <c r="BF328">
        <v>0</v>
      </c>
      <c r="BG328">
        <v>0</v>
      </c>
      <c r="BH328">
        <f>1-BF328/BG328</f>
        <v>0</v>
      </c>
      <c r="BI328">
        <v>0.5</v>
      </c>
      <c r="BJ328">
        <f>CS328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407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f>$B$11*DQ328+$C$11*DR328+$F$11*EC328*(1-EF328)</f>
        <v>0</v>
      </c>
      <c r="CS328">
        <f>CR328*CT328</f>
        <v>0</v>
      </c>
      <c r="CT328">
        <f>($B$11*$D$9+$C$11*$D$9+$F$11*((EP328+EH328)/MAX(EP328+EH328+EQ328, 0.1)*$I$9+EQ328/MAX(EP328+EH328+EQ328, 0.1)*$J$9))/($B$11+$C$11+$F$11)</f>
        <v>0</v>
      </c>
      <c r="CU328">
        <f>($B$11*$K$9+$C$11*$K$9+$F$11*((EP328+EH328)/MAX(EP328+EH328+EQ328, 0.1)*$P$9+EQ328/MAX(EP328+EH328+EQ328, 0.1)*$Q$9))/($B$11+$C$11+$F$11)</f>
        <v>0</v>
      </c>
      <c r="CV328">
        <v>2.7</v>
      </c>
      <c r="CW328">
        <v>0.5</v>
      </c>
      <c r="CX328" t="s">
        <v>408</v>
      </c>
      <c r="CY328">
        <v>2</v>
      </c>
      <c r="CZ328" t="b">
        <v>1</v>
      </c>
      <c r="DA328">
        <v>1510793839.5</v>
      </c>
      <c r="DB328">
        <v>1114.00074074074</v>
      </c>
      <c r="DC328">
        <v>1146.15</v>
      </c>
      <c r="DD328">
        <v>25.1290185185185</v>
      </c>
      <c r="DE328">
        <v>24.1253555555556</v>
      </c>
      <c r="DF328">
        <v>1103.31777777778</v>
      </c>
      <c r="DG328">
        <v>24.5984925925926</v>
      </c>
      <c r="DH328">
        <v>500.09537037037</v>
      </c>
      <c r="DI328">
        <v>90.7746592592593</v>
      </c>
      <c r="DJ328">
        <v>0.0999654777777778</v>
      </c>
      <c r="DK328">
        <v>26.8496111111111</v>
      </c>
      <c r="DL328">
        <v>27.5069185185185</v>
      </c>
      <c r="DM328">
        <v>999.9</v>
      </c>
      <c r="DN328">
        <v>0</v>
      </c>
      <c r="DO328">
        <v>0</v>
      </c>
      <c r="DP328">
        <v>9997.33666666667</v>
      </c>
      <c r="DQ328">
        <v>0</v>
      </c>
      <c r="DR328">
        <v>8.6678037037037</v>
      </c>
      <c r="DS328">
        <v>-32.1495296296296</v>
      </c>
      <c r="DT328">
        <v>1142.71592592593</v>
      </c>
      <c r="DU328">
        <v>1174.48518518519</v>
      </c>
      <c r="DV328">
        <v>1.0036537037037</v>
      </c>
      <c r="DW328">
        <v>1146.15</v>
      </c>
      <c r="DX328">
        <v>24.1253555555556</v>
      </c>
      <c r="DY328">
        <v>2.28107814814815</v>
      </c>
      <c r="DZ328">
        <v>2.18997111111111</v>
      </c>
      <c r="EA328">
        <v>19.5433962962963</v>
      </c>
      <c r="EB328">
        <v>18.889137037037</v>
      </c>
      <c r="EC328">
        <v>1999.99185185185</v>
      </c>
      <c r="ED328">
        <v>0.980004962962963</v>
      </c>
      <c r="EE328">
        <v>0.0199952296296296</v>
      </c>
      <c r="EF328">
        <v>0</v>
      </c>
      <c r="EG328">
        <v>2.34593333333333</v>
      </c>
      <c r="EH328">
        <v>0</v>
      </c>
      <c r="EI328">
        <v>4139.11148148148</v>
      </c>
      <c r="EJ328">
        <v>17300.1074074074</v>
      </c>
      <c r="EK328">
        <v>38.9048518518519</v>
      </c>
      <c r="EL328">
        <v>39.437</v>
      </c>
      <c r="EM328">
        <v>38.625</v>
      </c>
      <c r="EN328">
        <v>38.1295925925926</v>
      </c>
      <c r="EO328">
        <v>38.25</v>
      </c>
      <c r="EP328">
        <v>1960.00185185185</v>
      </c>
      <c r="EQ328">
        <v>39.99</v>
      </c>
      <c r="ER328">
        <v>0</v>
      </c>
      <c r="ES328">
        <v>1678817450.6</v>
      </c>
      <c r="ET328">
        <v>0</v>
      </c>
      <c r="EU328">
        <v>2.32586538461538</v>
      </c>
      <c r="EV328">
        <v>0.236550426334969</v>
      </c>
      <c r="EW328">
        <v>30.7972649650474</v>
      </c>
      <c r="EX328">
        <v>4139.23692307692</v>
      </c>
      <c r="EY328">
        <v>15</v>
      </c>
      <c r="EZ328">
        <v>0</v>
      </c>
      <c r="FA328" t="s">
        <v>409</v>
      </c>
      <c r="FB328">
        <v>1510781724.6</v>
      </c>
      <c r="FC328">
        <v>1510781718.6</v>
      </c>
      <c r="FD328">
        <v>0</v>
      </c>
      <c r="FE328">
        <v>0.193</v>
      </c>
      <c r="FF328">
        <v>0.167</v>
      </c>
      <c r="FG328">
        <v>6.707</v>
      </c>
      <c r="FH328">
        <v>0.869</v>
      </c>
      <c r="FI328">
        <v>420</v>
      </c>
      <c r="FJ328">
        <v>32</v>
      </c>
      <c r="FK328">
        <v>0.3</v>
      </c>
      <c r="FL328">
        <v>0.13</v>
      </c>
      <c r="FM328">
        <v>1.01256356097561</v>
      </c>
      <c r="FN328">
        <v>-0.170834153310103</v>
      </c>
      <c r="FO328">
        <v>0.0201125819182176</v>
      </c>
      <c r="FP328">
        <v>1</v>
      </c>
      <c r="FQ328">
        <v>1</v>
      </c>
      <c r="FR328">
        <v>1</v>
      </c>
      <c r="FS328" t="s">
        <v>410</v>
      </c>
      <c r="FT328">
        <v>2.97287</v>
      </c>
      <c r="FU328">
        <v>2.75378</v>
      </c>
      <c r="FV328">
        <v>0.181127</v>
      </c>
      <c r="FW328">
        <v>0.185296</v>
      </c>
      <c r="FX328">
        <v>0.106771</v>
      </c>
      <c r="FY328">
        <v>0.104987</v>
      </c>
      <c r="FZ328">
        <v>31859.6</v>
      </c>
      <c r="GA328">
        <v>34548.9</v>
      </c>
      <c r="GB328">
        <v>35258.8</v>
      </c>
      <c r="GC328">
        <v>38460.6</v>
      </c>
      <c r="GD328">
        <v>44616.3</v>
      </c>
      <c r="GE328">
        <v>49699.1</v>
      </c>
      <c r="GF328">
        <v>55070.5</v>
      </c>
      <c r="GG328">
        <v>61667.2</v>
      </c>
      <c r="GH328">
        <v>1.98137</v>
      </c>
      <c r="GI328">
        <v>1.8244</v>
      </c>
      <c r="GJ328">
        <v>0.0861362</v>
      </c>
      <c r="GK328">
        <v>0</v>
      </c>
      <c r="GL328">
        <v>26.0857</v>
      </c>
      <c r="GM328">
        <v>999.9</v>
      </c>
      <c r="GN328">
        <v>52.912</v>
      </c>
      <c r="GO328">
        <v>32.801</v>
      </c>
      <c r="GP328">
        <v>29.119</v>
      </c>
      <c r="GQ328">
        <v>55.2558</v>
      </c>
      <c r="GR328">
        <v>48.9062</v>
      </c>
      <c r="GS328">
        <v>1</v>
      </c>
      <c r="GT328">
        <v>0.00269817</v>
      </c>
      <c r="GU328">
        <v>1.02326</v>
      </c>
      <c r="GV328">
        <v>20.1119</v>
      </c>
      <c r="GW328">
        <v>5.19752</v>
      </c>
      <c r="GX328">
        <v>12.004</v>
      </c>
      <c r="GY328">
        <v>4.97535</v>
      </c>
      <c r="GZ328">
        <v>3.29323</v>
      </c>
      <c r="HA328">
        <v>9999</v>
      </c>
      <c r="HB328">
        <v>9999</v>
      </c>
      <c r="HC328">
        <v>9999</v>
      </c>
      <c r="HD328">
        <v>999.9</v>
      </c>
      <c r="HE328">
        <v>1.86325</v>
      </c>
      <c r="HF328">
        <v>1.86813</v>
      </c>
      <c r="HG328">
        <v>1.86792</v>
      </c>
      <c r="HH328">
        <v>1.86905</v>
      </c>
      <c r="HI328">
        <v>1.86983</v>
      </c>
      <c r="HJ328">
        <v>1.8659</v>
      </c>
      <c r="HK328">
        <v>1.86699</v>
      </c>
      <c r="HL328">
        <v>1.86835</v>
      </c>
      <c r="HM328">
        <v>5</v>
      </c>
      <c r="HN328">
        <v>0</v>
      </c>
      <c r="HO328">
        <v>0</v>
      </c>
      <c r="HP328">
        <v>0</v>
      </c>
      <c r="HQ328" t="s">
        <v>411</v>
      </c>
      <c r="HR328" t="s">
        <v>412</v>
      </c>
      <c r="HS328" t="s">
        <v>413</v>
      </c>
      <c r="HT328" t="s">
        <v>413</v>
      </c>
      <c r="HU328" t="s">
        <v>413</v>
      </c>
      <c r="HV328" t="s">
        <v>413</v>
      </c>
      <c r="HW328">
        <v>0</v>
      </c>
      <c r="HX328">
        <v>100</v>
      </c>
      <c r="HY328">
        <v>100</v>
      </c>
      <c r="HZ328">
        <v>10.82</v>
      </c>
      <c r="IA328">
        <v>0.5314</v>
      </c>
      <c r="IB328">
        <v>4.00718980108695</v>
      </c>
      <c r="IC328">
        <v>0.0057595372652325</v>
      </c>
      <c r="ID328">
        <v>9.86007892650461e-07</v>
      </c>
      <c r="IE328">
        <v>-6.54605500343952e-10</v>
      </c>
      <c r="IF328">
        <v>-0.00447537401453317</v>
      </c>
      <c r="IG328">
        <v>-0.0225030831772305</v>
      </c>
      <c r="IH328">
        <v>0.00251729176796863</v>
      </c>
      <c r="II328">
        <v>-2.92013266862578e-05</v>
      </c>
      <c r="IJ328">
        <v>-3</v>
      </c>
      <c r="IK328">
        <v>1614</v>
      </c>
      <c r="IL328">
        <v>1</v>
      </c>
      <c r="IM328">
        <v>27</v>
      </c>
      <c r="IN328">
        <v>202</v>
      </c>
      <c r="IO328">
        <v>202.1</v>
      </c>
      <c r="IP328">
        <v>2.38525</v>
      </c>
      <c r="IQ328">
        <v>2.62939</v>
      </c>
      <c r="IR328">
        <v>1.54785</v>
      </c>
      <c r="IS328">
        <v>2.30103</v>
      </c>
      <c r="IT328">
        <v>1.34644</v>
      </c>
      <c r="IU328">
        <v>2.3291</v>
      </c>
      <c r="IV328">
        <v>37.5059</v>
      </c>
      <c r="IW328">
        <v>24.2101</v>
      </c>
      <c r="IX328">
        <v>18</v>
      </c>
      <c r="IY328">
        <v>502.21</v>
      </c>
      <c r="IZ328">
        <v>402.133</v>
      </c>
      <c r="JA328">
        <v>24.0182</v>
      </c>
      <c r="JB328">
        <v>27.2104</v>
      </c>
      <c r="JC328">
        <v>30.0005</v>
      </c>
      <c r="JD328">
        <v>27.0981</v>
      </c>
      <c r="JE328">
        <v>27.0384</v>
      </c>
      <c r="JF328">
        <v>47.8509</v>
      </c>
      <c r="JG328">
        <v>25.6003</v>
      </c>
      <c r="JH328">
        <v>100</v>
      </c>
      <c r="JI328">
        <v>24.0105</v>
      </c>
      <c r="JJ328">
        <v>1193.61</v>
      </c>
      <c r="JK328">
        <v>24.1541</v>
      </c>
      <c r="JL328">
        <v>102.19</v>
      </c>
      <c r="JM328">
        <v>102.66</v>
      </c>
    </row>
    <row r="329" spans="1:273">
      <c r="A329">
        <v>313</v>
      </c>
      <c r="B329">
        <v>1510793852</v>
      </c>
      <c r="C329">
        <v>5131.40000009537</v>
      </c>
      <c r="D329" t="s">
        <v>1039</v>
      </c>
      <c r="E329" t="s">
        <v>1040</v>
      </c>
      <c r="F329">
        <v>5</v>
      </c>
      <c r="G329" t="s">
        <v>898</v>
      </c>
      <c r="H329" t="s">
        <v>406</v>
      </c>
      <c r="I329">
        <v>1510793844.21429</v>
      </c>
      <c r="J329">
        <f>(K329)/1000</f>
        <v>0</v>
      </c>
      <c r="K329">
        <f>IF(CZ329, AN329, AH329)</f>
        <v>0</v>
      </c>
      <c r="L329">
        <f>IF(CZ329, AI329, AG329)</f>
        <v>0</v>
      </c>
      <c r="M329">
        <f>DB329 - IF(AU329&gt;1, L329*CV329*100.0/(AW329*DP329), 0)</f>
        <v>0</v>
      </c>
      <c r="N329">
        <f>((T329-J329/2)*M329-L329)/(T329+J329/2)</f>
        <v>0</v>
      </c>
      <c r="O329">
        <f>N329*(DI329+DJ329)/1000.0</f>
        <v>0</v>
      </c>
      <c r="P329">
        <f>(DB329 - IF(AU329&gt;1, L329*CV329*100.0/(AW329*DP329), 0))*(DI329+DJ329)/1000.0</f>
        <v>0</v>
      </c>
      <c r="Q329">
        <f>2.0/((1/S329-1/R329)+SIGN(S329)*SQRT((1/S329-1/R329)*(1/S329-1/R329) + 4*CW329/((CW329+1)*(CW329+1))*(2*1/S329*1/R329-1/R329*1/R329)))</f>
        <v>0</v>
      </c>
      <c r="R329">
        <f>IF(LEFT(CX329,1)&lt;&gt;"0",IF(LEFT(CX329,1)="1",3.0,CY329),$D$5+$E$5*(DP329*DI329/($K$5*1000))+$F$5*(DP329*DI329/($K$5*1000))*MAX(MIN(CV329,$J$5),$I$5)*MAX(MIN(CV329,$J$5),$I$5)+$G$5*MAX(MIN(CV329,$J$5),$I$5)*(DP329*DI329/($K$5*1000))+$H$5*(DP329*DI329/($K$5*1000))*(DP329*DI329/($K$5*1000)))</f>
        <v>0</v>
      </c>
      <c r="S329">
        <f>J329*(1000-(1000*0.61365*exp(17.502*W329/(240.97+W329))/(DI329+DJ329)+DD329)/2)/(1000*0.61365*exp(17.502*W329/(240.97+W329))/(DI329+DJ329)-DD329)</f>
        <v>0</v>
      </c>
      <c r="T329">
        <f>1/((CW329+1)/(Q329/1.6)+1/(R329/1.37)) + CW329/((CW329+1)/(Q329/1.6) + CW329/(R329/1.37))</f>
        <v>0</v>
      </c>
      <c r="U329">
        <f>(CR329*CU329)</f>
        <v>0</v>
      </c>
      <c r="V329">
        <f>(DK329+(U329+2*0.95*5.67E-8*(((DK329+$B$7)+273)^4-(DK329+273)^4)-44100*J329)/(1.84*29.3*R329+8*0.95*5.67E-8*(DK329+273)^3))</f>
        <v>0</v>
      </c>
      <c r="W329">
        <f>($C$7*DL329+$D$7*DM329+$E$7*V329)</f>
        <v>0</v>
      </c>
      <c r="X329">
        <f>0.61365*exp(17.502*W329/(240.97+W329))</f>
        <v>0</v>
      </c>
      <c r="Y329">
        <f>(Z329/AA329*100)</f>
        <v>0</v>
      </c>
      <c r="Z329">
        <f>DD329*(DI329+DJ329)/1000</f>
        <v>0</v>
      </c>
      <c r="AA329">
        <f>0.61365*exp(17.502*DK329/(240.97+DK329))</f>
        <v>0</v>
      </c>
      <c r="AB329">
        <f>(X329-DD329*(DI329+DJ329)/1000)</f>
        <v>0</v>
      </c>
      <c r="AC329">
        <f>(-J329*44100)</f>
        <v>0</v>
      </c>
      <c r="AD329">
        <f>2*29.3*R329*0.92*(DK329-W329)</f>
        <v>0</v>
      </c>
      <c r="AE329">
        <f>2*0.95*5.67E-8*(((DK329+$B$7)+273)^4-(W329+273)^4)</f>
        <v>0</v>
      </c>
      <c r="AF329">
        <f>U329+AE329+AC329+AD329</f>
        <v>0</v>
      </c>
      <c r="AG329">
        <f>DH329*AU329*(DC329-DB329*(1000-AU329*DE329)/(1000-AU329*DD329))/(100*CV329)</f>
        <v>0</v>
      </c>
      <c r="AH329">
        <f>1000*DH329*AU329*(DD329-DE329)/(100*CV329*(1000-AU329*DD329))</f>
        <v>0</v>
      </c>
      <c r="AI329">
        <f>(AJ329 - AK329 - DI329*1E3/(8.314*(DK329+273.15)) * AM329/DH329 * AL329) * DH329/(100*CV329) * (1000 - DE329)/1000</f>
        <v>0</v>
      </c>
      <c r="AJ329">
        <v>1207.75121796244</v>
      </c>
      <c r="AK329">
        <v>1183.34284848485</v>
      </c>
      <c r="AL329">
        <v>3.39652692775029</v>
      </c>
      <c r="AM329">
        <v>64.2689805173575</v>
      </c>
      <c r="AN329">
        <f>(AP329 - AO329 + DI329*1E3/(8.314*(DK329+273.15)) * AR329/DH329 * AQ329) * DH329/(100*CV329) * 1000/(1000 - AP329)</f>
        <v>0</v>
      </c>
      <c r="AO329">
        <v>24.1505016539464</v>
      </c>
      <c r="AP329">
        <v>25.1504521212121</v>
      </c>
      <c r="AQ329">
        <v>5.40851742078871e-06</v>
      </c>
      <c r="AR329">
        <v>116.423155096258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MAX(0,($B$13+$C$13*DP329)/(1+$D$13*DP329)*DI329/(DK329+273)*$E$13)</f>
        <v>0</v>
      </c>
      <c r="AX329" t="s">
        <v>407</v>
      </c>
      <c r="AY329" t="s">
        <v>407</v>
      </c>
      <c r="AZ329">
        <v>0</v>
      </c>
      <c r="BA329">
        <v>0</v>
      </c>
      <c r="BB329">
        <f>1-AZ329/BA329</f>
        <v>0</v>
      </c>
      <c r="BC329">
        <v>0</v>
      </c>
      <c r="BD329" t="s">
        <v>407</v>
      </c>
      <c r="BE329" t="s">
        <v>407</v>
      </c>
      <c r="BF329">
        <v>0</v>
      </c>
      <c r="BG329">
        <v>0</v>
      </c>
      <c r="BH329">
        <f>1-BF329/BG329</f>
        <v>0</v>
      </c>
      <c r="BI329">
        <v>0.5</v>
      </c>
      <c r="BJ329">
        <f>CS329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407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f>$B$11*DQ329+$C$11*DR329+$F$11*EC329*(1-EF329)</f>
        <v>0</v>
      </c>
      <c r="CS329">
        <f>CR329*CT329</f>
        <v>0</v>
      </c>
      <c r="CT329">
        <f>($B$11*$D$9+$C$11*$D$9+$F$11*((EP329+EH329)/MAX(EP329+EH329+EQ329, 0.1)*$I$9+EQ329/MAX(EP329+EH329+EQ329, 0.1)*$J$9))/($B$11+$C$11+$F$11)</f>
        <v>0</v>
      </c>
      <c r="CU329">
        <f>($B$11*$K$9+$C$11*$K$9+$F$11*((EP329+EH329)/MAX(EP329+EH329+EQ329, 0.1)*$P$9+EQ329/MAX(EP329+EH329+EQ329, 0.1)*$Q$9))/($B$11+$C$11+$F$11)</f>
        <v>0</v>
      </c>
      <c r="CV329">
        <v>2.7</v>
      </c>
      <c r="CW329">
        <v>0.5</v>
      </c>
      <c r="CX329" t="s">
        <v>408</v>
      </c>
      <c r="CY329">
        <v>2</v>
      </c>
      <c r="CZ329" t="b">
        <v>1</v>
      </c>
      <c r="DA329">
        <v>1510793844.21429</v>
      </c>
      <c r="DB329">
        <v>1129.51392857143</v>
      </c>
      <c r="DC329">
        <v>1161.57642857143</v>
      </c>
      <c r="DD329">
        <v>25.1384071428571</v>
      </c>
      <c r="DE329">
        <v>24.1442535714286</v>
      </c>
      <c r="DF329">
        <v>1118.745</v>
      </c>
      <c r="DG329">
        <v>24.6074428571429</v>
      </c>
      <c r="DH329">
        <v>500.088857142857</v>
      </c>
      <c r="DI329">
        <v>90.774275</v>
      </c>
      <c r="DJ329">
        <v>0.100002392857143</v>
      </c>
      <c r="DK329">
        <v>26.849325</v>
      </c>
      <c r="DL329">
        <v>27.5026214285714</v>
      </c>
      <c r="DM329">
        <v>999.9</v>
      </c>
      <c r="DN329">
        <v>0</v>
      </c>
      <c r="DO329">
        <v>0</v>
      </c>
      <c r="DP329">
        <v>9994.1075</v>
      </c>
      <c r="DQ329">
        <v>0</v>
      </c>
      <c r="DR329">
        <v>8.66562928571429</v>
      </c>
      <c r="DS329">
        <v>-32.0634107142857</v>
      </c>
      <c r="DT329">
        <v>1158.64</v>
      </c>
      <c r="DU329">
        <v>1190.31535714286</v>
      </c>
      <c r="DV329">
        <v>0.994149321428572</v>
      </c>
      <c r="DW329">
        <v>1161.57642857143</v>
      </c>
      <c r="DX329">
        <v>24.1442535714286</v>
      </c>
      <c r="DY329">
        <v>2.28192035714286</v>
      </c>
      <c r="DZ329">
        <v>2.1916775</v>
      </c>
      <c r="EA329">
        <v>19.5493428571429</v>
      </c>
      <c r="EB329">
        <v>18.9016107142857</v>
      </c>
      <c r="EC329">
        <v>2000.00714285714</v>
      </c>
      <c r="ED329">
        <v>0.980004857142857</v>
      </c>
      <c r="EE329">
        <v>0.0199953142857143</v>
      </c>
      <c r="EF329">
        <v>0</v>
      </c>
      <c r="EG329">
        <v>2.32240357142857</v>
      </c>
      <c r="EH329">
        <v>0</v>
      </c>
      <c r="EI329">
        <v>4141.44821428572</v>
      </c>
      <c r="EJ329">
        <v>17300.2321428571</v>
      </c>
      <c r="EK329">
        <v>38.9104285714286</v>
      </c>
      <c r="EL329">
        <v>39.437</v>
      </c>
      <c r="EM329">
        <v>38.625</v>
      </c>
      <c r="EN329">
        <v>38.1338571428571</v>
      </c>
      <c r="EO329">
        <v>38.2544285714286</v>
      </c>
      <c r="EP329">
        <v>1960.01642857143</v>
      </c>
      <c r="EQ329">
        <v>39.9907142857143</v>
      </c>
      <c r="ER329">
        <v>0</v>
      </c>
      <c r="ES329">
        <v>1678817455.4</v>
      </c>
      <c r="ET329">
        <v>0</v>
      </c>
      <c r="EU329">
        <v>2.31095769230769</v>
      </c>
      <c r="EV329">
        <v>0.0196205098480172</v>
      </c>
      <c r="EW329">
        <v>26.4964102572449</v>
      </c>
      <c r="EX329">
        <v>4141.59846153846</v>
      </c>
      <c r="EY329">
        <v>15</v>
      </c>
      <c r="EZ329">
        <v>0</v>
      </c>
      <c r="FA329" t="s">
        <v>409</v>
      </c>
      <c r="FB329">
        <v>1510781724.6</v>
      </c>
      <c r="FC329">
        <v>1510781718.6</v>
      </c>
      <c r="FD329">
        <v>0</v>
      </c>
      <c r="FE329">
        <v>0.193</v>
      </c>
      <c r="FF329">
        <v>0.167</v>
      </c>
      <c r="FG329">
        <v>6.707</v>
      </c>
      <c r="FH329">
        <v>0.869</v>
      </c>
      <c r="FI329">
        <v>420</v>
      </c>
      <c r="FJ329">
        <v>32</v>
      </c>
      <c r="FK329">
        <v>0.3</v>
      </c>
      <c r="FL329">
        <v>0.13</v>
      </c>
      <c r="FM329">
        <v>1.00510395121951</v>
      </c>
      <c r="FN329">
        <v>-0.134642090592337</v>
      </c>
      <c r="FO329">
        <v>0.0184364189699802</v>
      </c>
      <c r="FP329">
        <v>1</v>
      </c>
      <c r="FQ329">
        <v>1</v>
      </c>
      <c r="FR329">
        <v>1</v>
      </c>
      <c r="FS329" t="s">
        <v>410</v>
      </c>
      <c r="FT329">
        <v>2.973</v>
      </c>
      <c r="FU329">
        <v>2.75375</v>
      </c>
      <c r="FV329">
        <v>0.182777</v>
      </c>
      <c r="FW329">
        <v>0.186986</v>
      </c>
      <c r="FX329">
        <v>0.106777</v>
      </c>
      <c r="FY329">
        <v>0.104984</v>
      </c>
      <c r="FZ329">
        <v>31794.8</v>
      </c>
      <c r="GA329">
        <v>34477</v>
      </c>
      <c r="GB329">
        <v>35258.2</v>
      </c>
      <c r="GC329">
        <v>38460.5</v>
      </c>
      <c r="GD329">
        <v>44615.5</v>
      </c>
      <c r="GE329">
        <v>49698.6</v>
      </c>
      <c r="GF329">
        <v>55069.9</v>
      </c>
      <c r="GG329">
        <v>61666.4</v>
      </c>
      <c r="GH329">
        <v>1.98125</v>
      </c>
      <c r="GI329">
        <v>1.82432</v>
      </c>
      <c r="GJ329">
        <v>0.086166</v>
      </c>
      <c r="GK329">
        <v>0</v>
      </c>
      <c r="GL329">
        <v>26.0879</v>
      </c>
      <c r="GM329">
        <v>999.9</v>
      </c>
      <c r="GN329">
        <v>52.912</v>
      </c>
      <c r="GO329">
        <v>32.801</v>
      </c>
      <c r="GP329">
        <v>29.1226</v>
      </c>
      <c r="GQ329">
        <v>55.5658</v>
      </c>
      <c r="GR329">
        <v>48.8742</v>
      </c>
      <c r="GS329">
        <v>1</v>
      </c>
      <c r="GT329">
        <v>0.00295478</v>
      </c>
      <c r="GU329">
        <v>1.01257</v>
      </c>
      <c r="GV329">
        <v>20.1121</v>
      </c>
      <c r="GW329">
        <v>5.19737</v>
      </c>
      <c r="GX329">
        <v>12.0041</v>
      </c>
      <c r="GY329">
        <v>4.9751</v>
      </c>
      <c r="GZ329">
        <v>3.29308</v>
      </c>
      <c r="HA329">
        <v>9999</v>
      </c>
      <c r="HB329">
        <v>9999</v>
      </c>
      <c r="HC329">
        <v>9999</v>
      </c>
      <c r="HD329">
        <v>999.9</v>
      </c>
      <c r="HE329">
        <v>1.86325</v>
      </c>
      <c r="HF329">
        <v>1.86814</v>
      </c>
      <c r="HG329">
        <v>1.86795</v>
      </c>
      <c r="HH329">
        <v>1.86905</v>
      </c>
      <c r="HI329">
        <v>1.86985</v>
      </c>
      <c r="HJ329">
        <v>1.86589</v>
      </c>
      <c r="HK329">
        <v>1.86699</v>
      </c>
      <c r="HL329">
        <v>1.86837</v>
      </c>
      <c r="HM329">
        <v>5</v>
      </c>
      <c r="HN329">
        <v>0</v>
      </c>
      <c r="HO329">
        <v>0</v>
      </c>
      <c r="HP329">
        <v>0</v>
      </c>
      <c r="HQ329" t="s">
        <v>411</v>
      </c>
      <c r="HR329" t="s">
        <v>412</v>
      </c>
      <c r="HS329" t="s">
        <v>413</v>
      </c>
      <c r="HT329" t="s">
        <v>413</v>
      </c>
      <c r="HU329" t="s">
        <v>413</v>
      </c>
      <c r="HV329" t="s">
        <v>413</v>
      </c>
      <c r="HW329">
        <v>0</v>
      </c>
      <c r="HX329">
        <v>100</v>
      </c>
      <c r="HY329">
        <v>100</v>
      </c>
      <c r="HZ329">
        <v>10.91</v>
      </c>
      <c r="IA329">
        <v>0.5315</v>
      </c>
      <c r="IB329">
        <v>4.00718980108695</v>
      </c>
      <c r="IC329">
        <v>0.0057595372652325</v>
      </c>
      <c r="ID329">
        <v>9.86007892650461e-07</v>
      </c>
      <c r="IE329">
        <v>-6.54605500343952e-10</v>
      </c>
      <c r="IF329">
        <v>-0.00447537401453317</v>
      </c>
      <c r="IG329">
        <v>-0.0225030831772305</v>
      </c>
      <c r="IH329">
        <v>0.00251729176796863</v>
      </c>
      <c r="II329">
        <v>-2.92013266862578e-05</v>
      </c>
      <c r="IJ329">
        <v>-3</v>
      </c>
      <c r="IK329">
        <v>1614</v>
      </c>
      <c r="IL329">
        <v>1</v>
      </c>
      <c r="IM329">
        <v>27</v>
      </c>
      <c r="IN329">
        <v>202.1</v>
      </c>
      <c r="IO329">
        <v>202.2</v>
      </c>
      <c r="IP329">
        <v>2.41455</v>
      </c>
      <c r="IQ329">
        <v>2.63062</v>
      </c>
      <c r="IR329">
        <v>1.54785</v>
      </c>
      <c r="IS329">
        <v>2.30103</v>
      </c>
      <c r="IT329">
        <v>1.34644</v>
      </c>
      <c r="IU329">
        <v>2.29614</v>
      </c>
      <c r="IV329">
        <v>37.5059</v>
      </c>
      <c r="IW329">
        <v>24.2101</v>
      </c>
      <c r="IX329">
        <v>18</v>
      </c>
      <c r="IY329">
        <v>502.181</v>
      </c>
      <c r="IZ329">
        <v>402.129</v>
      </c>
      <c r="JA329">
        <v>24.0083</v>
      </c>
      <c r="JB329">
        <v>27.2159</v>
      </c>
      <c r="JC329">
        <v>30.0004</v>
      </c>
      <c r="JD329">
        <v>27.1041</v>
      </c>
      <c r="JE329">
        <v>27.0437</v>
      </c>
      <c r="JF329">
        <v>48.3671</v>
      </c>
      <c r="JG329">
        <v>25.6003</v>
      </c>
      <c r="JH329">
        <v>100</v>
      </c>
      <c r="JI329">
        <v>24.0072</v>
      </c>
      <c r="JJ329">
        <v>1207.08</v>
      </c>
      <c r="JK329">
        <v>24.1541</v>
      </c>
      <c r="JL329">
        <v>102.188</v>
      </c>
      <c r="JM329">
        <v>102.659</v>
      </c>
    </row>
    <row r="330" spans="1:273">
      <c r="A330">
        <v>314</v>
      </c>
      <c r="B330">
        <v>1510793857</v>
      </c>
      <c r="C330">
        <v>5136.40000009537</v>
      </c>
      <c r="D330" t="s">
        <v>1041</v>
      </c>
      <c r="E330" t="s">
        <v>1042</v>
      </c>
      <c r="F330">
        <v>5</v>
      </c>
      <c r="G330" t="s">
        <v>898</v>
      </c>
      <c r="H330" t="s">
        <v>406</v>
      </c>
      <c r="I330">
        <v>1510793849.5</v>
      </c>
      <c r="J330">
        <f>(K330)/1000</f>
        <v>0</v>
      </c>
      <c r="K330">
        <f>IF(CZ330, AN330, AH330)</f>
        <v>0</v>
      </c>
      <c r="L330">
        <f>IF(CZ330, AI330, AG330)</f>
        <v>0</v>
      </c>
      <c r="M330">
        <f>DB330 - IF(AU330&gt;1, L330*CV330*100.0/(AW330*DP330), 0)</f>
        <v>0</v>
      </c>
      <c r="N330">
        <f>((T330-J330/2)*M330-L330)/(T330+J330/2)</f>
        <v>0</v>
      </c>
      <c r="O330">
        <f>N330*(DI330+DJ330)/1000.0</f>
        <v>0</v>
      </c>
      <c r="P330">
        <f>(DB330 - IF(AU330&gt;1, L330*CV330*100.0/(AW330*DP330), 0))*(DI330+DJ330)/1000.0</f>
        <v>0</v>
      </c>
      <c r="Q330">
        <f>2.0/((1/S330-1/R330)+SIGN(S330)*SQRT((1/S330-1/R330)*(1/S330-1/R330) + 4*CW330/((CW330+1)*(CW330+1))*(2*1/S330*1/R330-1/R330*1/R330)))</f>
        <v>0</v>
      </c>
      <c r="R330">
        <f>IF(LEFT(CX330,1)&lt;&gt;"0",IF(LEFT(CX330,1)="1",3.0,CY330),$D$5+$E$5*(DP330*DI330/($K$5*1000))+$F$5*(DP330*DI330/($K$5*1000))*MAX(MIN(CV330,$J$5),$I$5)*MAX(MIN(CV330,$J$5),$I$5)+$G$5*MAX(MIN(CV330,$J$5),$I$5)*(DP330*DI330/($K$5*1000))+$H$5*(DP330*DI330/($K$5*1000))*(DP330*DI330/($K$5*1000)))</f>
        <v>0</v>
      </c>
      <c r="S330">
        <f>J330*(1000-(1000*0.61365*exp(17.502*W330/(240.97+W330))/(DI330+DJ330)+DD330)/2)/(1000*0.61365*exp(17.502*W330/(240.97+W330))/(DI330+DJ330)-DD330)</f>
        <v>0</v>
      </c>
      <c r="T330">
        <f>1/((CW330+1)/(Q330/1.6)+1/(R330/1.37)) + CW330/((CW330+1)/(Q330/1.6) + CW330/(R330/1.37))</f>
        <v>0</v>
      </c>
      <c r="U330">
        <f>(CR330*CU330)</f>
        <v>0</v>
      </c>
      <c r="V330">
        <f>(DK330+(U330+2*0.95*5.67E-8*(((DK330+$B$7)+273)^4-(DK330+273)^4)-44100*J330)/(1.84*29.3*R330+8*0.95*5.67E-8*(DK330+273)^3))</f>
        <v>0</v>
      </c>
      <c r="W330">
        <f>($C$7*DL330+$D$7*DM330+$E$7*V330)</f>
        <v>0</v>
      </c>
      <c r="X330">
        <f>0.61365*exp(17.502*W330/(240.97+W330))</f>
        <v>0</v>
      </c>
      <c r="Y330">
        <f>(Z330/AA330*100)</f>
        <v>0</v>
      </c>
      <c r="Z330">
        <f>DD330*(DI330+DJ330)/1000</f>
        <v>0</v>
      </c>
      <c r="AA330">
        <f>0.61365*exp(17.502*DK330/(240.97+DK330))</f>
        <v>0</v>
      </c>
      <c r="AB330">
        <f>(X330-DD330*(DI330+DJ330)/1000)</f>
        <v>0</v>
      </c>
      <c r="AC330">
        <f>(-J330*44100)</f>
        <v>0</v>
      </c>
      <c r="AD330">
        <f>2*29.3*R330*0.92*(DK330-W330)</f>
        <v>0</v>
      </c>
      <c r="AE330">
        <f>2*0.95*5.67E-8*(((DK330+$B$7)+273)^4-(W330+273)^4)</f>
        <v>0</v>
      </c>
      <c r="AF330">
        <f>U330+AE330+AC330+AD330</f>
        <v>0</v>
      </c>
      <c r="AG330">
        <f>DH330*AU330*(DC330-DB330*(1000-AU330*DE330)/(1000-AU330*DD330))/(100*CV330)</f>
        <v>0</v>
      </c>
      <c r="AH330">
        <f>1000*DH330*AU330*(DD330-DE330)/(100*CV330*(1000-AU330*DD330))</f>
        <v>0</v>
      </c>
      <c r="AI330">
        <f>(AJ330 - AK330 - DI330*1E3/(8.314*(DK330+273.15)) * AM330/DH330 * AL330) * DH330/(100*CV330) * (1000 - DE330)/1000</f>
        <v>0</v>
      </c>
      <c r="AJ330">
        <v>1225.82851000612</v>
      </c>
      <c r="AK330">
        <v>1200.84333333333</v>
      </c>
      <c r="AL330">
        <v>3.50000000000002</v>
      </c>
      <c r="AM330">
        <v>64.2689805173575</v>
      </c>
      <c r="AN330">
        <f>(AP330 - AO330 + DI330*1E3/(8.314*(DK330+273.15)) * AR330/DH330 * AQ330) * DH330/(100*CV330) * 1000/(1000 - AP330)</f>
        <v>0</v>
      </c>
      <c r="AO330">
        <v>24.1472408522657</v>
      </c>
      <c r="AP330">
        <v>25.1513418181818</v>
      </c>
      <c r="AQ330">
        <v>1.02337124054991e-05</v>
      </c>
      <c r="AR330">
        <v>116.423155096258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MAX(0,($B$13+$C$13*DP330)/(1+$D$13*DP330)*DI330/(DK330+273)*$E$13)</f>
        <v>0</v>
      </c>
      <c r="AX330" t="s">
        <v>407</v>
      </c>
      <c r="AY330" t="s">
        <v>407</v>
      </c>
      <c r="AZ330">
        <v>0</v>
      </c>
      <c r="BA330">
        <v>0</v>
      </c>
      <c r="BB330">
        <f>1-AZ330/BA330</f>
        <v>0</v>
      </c>
      <c r="BC330">
        <v>0</v>
      </c>
      <c r="BD330" t="s">
        <v>407</v>
      </c>
      <c r="BE330" t="s">
        <v>407</v>
      </c>
      <c r="BF330">
        <v>0</v>
      </c>
      <c r="BG330">
        <v>0</v>
      </c>
      <c r="BH330">
        <f>1-BF330/BG330</f>
        <v>0</v>
      </c>
      <c r="BI330">
        <v>0.5</v>
      </c>
      <c r="BJ330">
        <f>CS330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407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f>$B$11*DQ330+$C$11*DR330+$F$11*EC330*(1-EF330)</f>
        <v>0</v>
      </c>
      <c r="CS330">
        <f>CR330*CT330</f>
        <v>0</v>
      </c>
      <c r="CT330">
        <f>($B$11*$D$9+$C$11*$D$9+$F$11*((EP330+EH330)/MAX(EP330+EH330+EQ330, 0.1)*$I$9+EQ330/MAX(EP330+EH330+EQ330, 0.1)*$J$9))/($B$11+$C$11+$F$11)</f>
        <v>0</v>
      </c>
      <c r="CU330">
        <f>($B$11*$K$9+$C$11*$K$9+$F$11*((EP330+EH330)/MAX(EP330+EH330+EQ330, 0.1)*$P$9+EQ330/MAX(EP330+EH330+EQ330, 0.1)*$Q$9))/($B$11+$C$11+$F$11)</f>
        <v>0</v>
      </c>
      <c r="CV330">
        <v>2.7</v>
      </c>
      <c r="CW330">
        <v>0.5</v>
      </c>
      <c r="CX330" t="s">
        <v>408</v>
      </c>
      <c r="CY330">
        <v>2</v>
      </c>
      <c r="CZ330" t="b">
        <v>1</v>
      </c>
      <c r="DA330">
        <v>1510793849.5</v>
      </c>
      <c r="DB330">
        <v>1147.02407407407</v>
      </c>
      <c r="DC330">
        <v>1179.66703703704</v>
      </c>
      <c r="DD330">
        <v>25.1473740740741</v>
      </c>
      <c r="DE330">
        <v>24.149662962963</v>
      </c>
      <c r="DF330">
        <v>1136.15962962963</v>
      </c>
      <c r="DG330">
        <v>24.616</v>
      </c>
      <c r="DH330">
        <v>500.081777777778</v>
      </c>
      <c r="DI330">
        <v>90.7741185185185</v>
      </c>
      <c r="DJ330">
        <v>0.0999971888888889</v>
      </c>
      <c r="DK330">
        <v>26.8481037037037</v>
      </c>
      <c r="DL330">
        <v>27.498337037037</v>
      </c>
      <c r="DM330">
        <v>999.9</v>
      </c>
      <c r="DN330">
        <v>0</v>
      </c>
      <c r="DO330">
        <v>0</v>
      </c>
      <c r="DP330">
        <v>9991.7637037037</v>
      </c>
      <c r="DQ330">
        <v>0</v>
      </c>
      <c r="DR330">
        <v>8.66274333333334</v>
      </c>
      <c r="DS330">
        <v>-32.6442666666667</v>
      </c>
      <c r="DT330">
        <v>1176.61222222222</v>
      </c>
      <c r="DU330">
        <v>1208.86</v>
      </c>
      <c r="DV330">
        <v>0.997715592592593</v>
      </c>
      <c r="DW330">
        <v>1179.66703703704</v>
      </c>
      <c r="DX330">
        <v>24.149662962963</v>
      </c>
      <c r="DY330">
        <v>2.28272888888889</v>
      </c>
      <c r="DZ330">
        <v>2.1921637037037</v>
      </c>
      <c r="EA330">
        <v>19.5550481481481</v>
      </c>
      <c r="EB330">
        <v>18.905162962963</v>
      </c>
      <c r="EC330">
        <v>1999.97814814815</v>
      </c>
      <c r="ED330">
        <v>0.98000437037037</v>
      </c>
      <c r="EE330">
        <v>0.0199957037037037</v>
      </c>
      <c r="EF330">
        <v>0</v>
      </c>
      <c r="EG330">
        <v>2.27310740740741</v>
      </c>
      <c r="EH330">
        <v>0</v>
      </c>
      <c r="EI330">
        <v>4143.68740740741</v>
      </c>
      <c r="EJ330">
        <v>17299.9814814815</v>
      </c>
      <c r="EK330">
        <v>38.9209259259259</v>
      </c>
      <c r="EL330">
        <v>39.437</v>
      </c>
      <c r="EM330">
        <v>38.625</v>
      </c>
      <c r="EN330">
        <v>38.1295925925926</v>
      </c>
      <c r="EO330">
        <v>38.2545925925926</v>
      </c>
      <c r="EP330">
        <v>1959.98740740741</v>
      </c>
      <c r="EQ330">
        <v>39.9907407407407</v>
      </c>
      <c r="ER330">
        <v>0</v>
      </c>
      <c r="ES330">
        <v>1678817460.2</v>
      </c>
      <c r="ET330">
        <v>0</v>
      </c>
      <c r="EU330">
        <v>2.26253076923077</v>
      </c>
      <c r="EV330">
        <v>-0.813100858881292</v>
      </c>
      <c r="EW330">
        <v>24.0365812104674</v>
      </c>
      <c r="EX330">
        <v>4143.61269230769</v>
      </c>
      <c r="EY330">
        <v>15</v>
      </c>
      <c r="EZ330">
        <v>0</v>
      </c>
      <c r="FA330" t="s">
        <v>409</v>
      </c>
      <c r="FB330">
        <v>1510781724.6</v>
      </c>
      <c r="FC330">
        <v>1510781718.6</v>
      </c>
      <c r="FD330">
        <v>0</v>
      </c>
      <c r="FE330">
        <v>0.193</v>
      </c>
      <c r="FF330">
        <v>0.167</v>
      </c>
      <c r="FG330">
        <v>6.707</v>
      </c>
      <c r="FH330">
        <v>0.869</v>
      </c>
      <c r="FI330">
        <v>420</v>
      </c>
      <c r="FJ330">
        <v>32</v>
      </c>
      <c r="FK330">
        <v>0.3</v>
      </c>
      <c r="FL330">
        <v>0.13</v>
      </c>
      <c r="FM330">
        <v>0.996257682926829</v>
      </c>
      <c r="FN330">
        <v>0.0307697560975608</v>
      </c>
      <c r="FO330">
        <v>0.00761615546520659</v>
      </c>
      <c r="FP330">
        <v>1</v>
      </c>
      <c r="FQ330">
        <v>1</v>
      </c>
      <c r="FR330">
        <v>1</v>
      </c>
      <c r="FS330" t="s">
        <v>410</v>
      </c>
      <c r="FT330">
        <v>2.973</v>
      </c>
      <c r="FU330">
        <v>2.75382</v>
      </c>
      <c r="FV330">
        <v>0.184458</v>
      </c>
      <c r="FW330">
        <v>0.188629</v>
      </c>
      <c r="FX330">
        <v>0.106781</v>
      </c>
      <c r="FY330">
        <v>0.104973</v>
      </c>
      <c r="FZ330">
        <v>31729.2</v>
      </c>
      <c r="GA330">
        <v>34407</v>
      </c>
      <c r="GB330">
        <v>35258</v>
      </c>
      <c r="GC330">
        <v>38460.1</v>
      </c>
      <c r="GD330">
        <v>44615.1</v>
      </c>
      <c r="GE330">
        <v>49698.9</v>
      </c>
      <c r="GF330">
        <v>55069.5</v>
      </c>
      <c r="GG330">
        <v>61666</v>
      </c>
      <c r="GH330">
        <v>1.98135</v>
      </c>
      <c r="GI330">
        <v>1.8242</v>
      </c>
      <c r="GJ330">
        <v>0.0854284</v>
      </c>
      <c r="GK330">
        <v>0</v>
      </c>
      <c r="GL330">
        <v>26.0879</v>
      </c>
      <c r="GM330">
        <v>999.9</v>
      </c>
      <c r="GN330">
        <v>52.887</v>
      </c>
      <c r="GO330">
        <v>32.801</v>
      </c>
      <c r="GP330">
        <v>29.1052</v>
      </c>
      <c r="GQ330">
        <v>55.3058</v>
      </c>
      <c r="GR330">
        <v>48.8942</v>
      </c>
      <c r="GS330">
        <v>1</v>
      </c>
      <c r="GT330">
        <v>0.00346037</v>
      </c>
      <c r="GU330">
        <v>0.956991</v>
      </c>
      <c r="GV330">
        <v>20.1124</v>
      </c>
      <c r="GW330">
        <v>5.19797</v>
      </c>
      <c r="GX330">
        <v>12.004</v>
      </c>
      <c r="GY330">
        <v>4.9755</v>
      </c>
      <c r="GZ330">
        <v>3.2931</v>
      </c>
      <c r="HA330">
        <v>9999</v>
      </c>
      <c r="HB330">
        <v>9999</v>
      </c>
      <c r="HC330">
        <v>9999</v>
      </c>
      <c r="HD330">
        <v>999.9</v>
      </c>
      <c r="HE330">
        <v>1.86325</v>
      </c>
      <c r="HF330">
        <v>1.86813</v>
      </c>
      <c r="HG330">
        <v>1.86793</v>
      </c>
      <c r="HH330">
        <v>1.86905</v>
      </c>
      <c r="HI330">
        <v>1.86984</v>
      </c>
      <c r="HJ330">
        <v>1.86591</v>
      </c>
      <c r="HK330">
        <v>1.86697</v>
      </c>
      <c r="HL330">
        <v>1.86834</v>
      </c>
      <c r="HM330">
        <v>5</v>
      </c>
      <c r="HN330">
        <v>0</v>
      </c>
      <c r="HO330">
        <v>0</v>
      </c>
      <c r="HP330">
        <v>0</v>
      </c>
      <c r="HQ330" t="s">
        <v>411</v>
      </c>
      <c r="HR330" t="s">
        <v>412</v>
      </c>
      <c r="HS330" t="s">
        <v>413</v>
      </c>
      <c r="HT330" t="s">
        <v>413</v>
      </c>
      <c r="HU330" t="s">
        <v>413</v>
      </c>
      <c r="HV330" t="s">
        <v>413</v>
      </c>
      <c r="HW330">
        <v>0</v>
      </c>
      <c r="HX330">
        <v>100</v>
      </c>
      <c r="HY330">
        <v>100</v>
      </c>
      <c r="HZ330">
        <v>11</v>
      </c>
      <c r="IA330">
        <v>0.5316</v>
      </c>
      <c r="IB330">
        <v>4.00718980108695</v>
      </c>
      <c r="IC330">
        <v>0.0057595372652325</v>
      </c>
      <c r="ID330">
        <v>9.86007892650461e-07</v>
      </c>
      <c r="IE330">
        <v>-6.54605500343952e-10</v>
      </c>
      <c r="IF330">
        <v>-0.00447537401453317</v>
      </c>
      <c r="IG330">
        <v>-0.0225030831772305</v>
      </c>
      <c r="IH330">
        <v>0.00251729176796863</v>
      </c>
      <c r="II330">
        <v>-2.92013266862578e-05</v>
      </c>
      <c r="IJ330">
        <v>-3</v>
      </c>
      <c r="IK330">
        <v>1614</v>
      </c>
      <c r="IL330">
        <v>1</v>
      </c>
      <c r="IM330">
        <v>27</v>
      </c>
      <c r="IN330">
        <v>202.2</v>
      </c>
      <c r="IO330">
        <v>202.3</v>
      </c>
      <c r="IP330">
        <v>2.44019</v>
      </c>
      <c r="IQ330">
        <v>2.63184</v>
      </c>
      <c r="IR330">
        <v>1.54785</v>
      </c>
      <c r="IS330">
        <v>2.30103</v>
      </c>
      <c r="IT330">
        <v>1.34644</v>
      </c>
      <c r="IU330">
        <v>2.29858</v>
      </c>
      <c r="IV330">
        <v>37.5059</v>
      </c>
      <c r="IW330">
        <v>24.2101</v>
      </c>
      <c r="IX330">
        <v>18</v>
      </c>
      <c r="IY330">
        <v>502.291</v>
      </c>
      <c r="IZ330">
        <v>402.094</v>
      </c>
      <c r="JA330">
        <v>24.0073</v>
      </c>
      <c r="JB330">
        <v>27.2208</v>
      </c>
      <c r="JC330">
        <v>30.0004</v>
      </c>
      <c r="JD330">
        <v>27.1088</v>
      </c>
      <c r="JE330">
        <v>27.0485</v>
      </c>
      <c r="JF330">
        <v>48.9441</v>
      </c>
      <c r="JG330">
        <v>25.6003</v>
      </c>
      <c r="JH330">
        <v>100</v>
      </c>
      <c r="JI330">
        <v>24.0156</v>
      </c>
      <c r="JJ330">
        <v>1227.19</v>
      </c>
      <c r="JK330">
        <v>24.1541</v>
      </c>
      <c r="JL330">
        <v>102.188</v>
      </c>
      <c r="JM330">
        <v>102.658</v>
      </c>
    </row>
    <row r="331" spans="1:273">
      <c r="A331">
        <v>315</v>
      </c>
      <c r="B331">
        <v>1510793862</v>
      </c>
      <c r="C331">
        <v>5141.40000009537</v>
      </c>
      <c r="D331" t="s">
        <v>1043</v>
      </c>
      <c r="E331" t="s">
        <v>1044</v>
      </c>
      <c r="F331">
        <v>5</v>
      </c>
      <c r="G331" t="s">
        <v>898</v>
      </c>
      <c r="H331" t="s">
        <v>406</v>
      </c>
      <c r="I331">
        <v>1510793854.21429</v>
      </c>
      <c r="J331">
        <f>(K331)/1000</f>
        <v>0</v>
      </c>
      <c r="K331">
        <f>IF(CZ331, AN331, AH331)</f>
        <v>0</v>
      </c>
      <c r="L331">
        <f>IF(CZ331, AI331, AG331)</f>
        <v>0</v>
      </c>
      <c r="M331">
        <f>DB331 - IF(AU331&gt;1, L331*CV331*100.0/(AW331*DP331), 0)</f>
        <v>0</v>
      </c>
      <c r="N331">
        <f>((T331-J331/2)*M331-L331)/(T331+J331/2)</f>
        <v>0</v>
      </c>
      <c r="O331">
        <f>N331*(DI331+DJ331)/1000.0</f>
        <v>0</v>
      </c>
      <c r="P331">
        <f>(DB331 - IF(AU331&gt;1, L331*CV331*100.0/(AW331*DP331), 0))*(DI331+DJ331)/1000.0</f>
        <v>0</v>
      </c>
      <c r="Q331">
        <f>2.0/((1/S331-1/R331)+SIGN(S331)*SQRT((1/S331-1/R331)*(1/S331-1/R331) + 4*CW331/((CW331+1)*(CW331+1))*(2*1/S331*1/R331-1/R331*1/R331)))</f>
        <v>0</v>
      </c>
      <c r="R331">
        <f>IF(LEFT(CX331,1)&lt;&gt;"0",IF(LEFT(CX331,1)="1",3.0,CY331),$D$5+$E$5*(DP331*DI331/($K$5*1000))+$F$5*(DP331*DI331/($K$5*1000))*MAX(MIN(CV331,$J$5),$I$5)*MAX(MIN(CV331,$J$5),$I$5)+$G$5*MAX(MIN(CV331,$J$5),$I$5)*(DP331*DI331/($K$5*1000))+$H$5*(DP331*DI331/($K$5*1000))*(DP331*DI331/($K$5*1000)))</f>
        <v>0</v>
      </c>
      <c r="S331">
        <f>J331*(1000-(1000*0.61365*exp(17.502*W331/(240.97+W331))/(DI331+DJ331)+DD331)/2)/(1000*0.61365*exp(17.502*W331/(240.97+W331))/(DI331+DJ331)-DD331)</f>
        <v>0</v>
      </c>
      <c r="T331">
        <f>1/((CW331+1)/(Q331/1.6)+1/(R331/1.37)) + CW331/((CW331+1)/(Q331/1.6) + CW331/(R331/1.37))</f>
        <v>0</v>
      </c>
      <c r="U331">
        <f>(CR331*CU331)</f>
        <v>0</v>
      </c>
      <c r="V331">
        <f>(DK331+(U331+2*0.95*5.67E-8*(((DK331+$B$7)+273)^4-(DK331+273)^4)-44100*J331)/(1.84*29.3*R331+8*0.95*5.67E-8*(DK331+273)^3))</f>
        <v>0</v>
      </c>
      <c r="W331">
        <f>($C$7*DL331+$D$7*DM331+$E$7*V331)</f>
        <v>0</v>
      </c>
      <c r="X331">
        <f>0.61365*exp(17.502*W331/(240.97+W331))</f>
        <v>0</v>
      </c>
      <c r="Y331">
        <f>(Z331/AA331*100)</f>
        <v>0</v>
      </c>
      <c r="Z331">
        <f>DD331*(DI331+DJ331)/1000</f>
        <v>0</v>
      </c>
      <c r="AA331">
        <f>0.61365*exp(17.502*DK331/(240.97+DK331))</f>
        <v>0</v>
      </c>
      <c r="AB331">
        <f>(X331-DD331*(DI331+DJ331)/1000)</f>
        <v>0</v>
      </c>
      <c r="AC331">
        <f>(-J331*44100)</f>
        <v>0</v>
      </c>
      <c r="AD331">
        <f>2*29.3*R331*0.92*(DK331-W331)</f>
        <v>0</v>
      </c>
      <c r="AE331">
        <f>2*0.95*5.67E-8*(((DK331+$B$7)+273)^4-(W331+273)^4)</f>
        <v>0</v>
      </c>
      <c r="AF331">
        <f>U331+AE331+AC331+AD331</f>
        <v>0</v>
      </c>
      <c r="AG331">
        <f>DH331*AU331*(DC331-DB331*(1000-AU331*DE331)/(1000-AU331*DD331))/(100*CV331)</f>
        <v>0</v>
      </c>
      <c r="AH331">
        <f>1000*DH331*AU331*(DD331-DE331)/(100*CV331*(1000-AU331*DD331))</f>
        <v>0</v>
      </c>
      <c r="AI331">
        <f>(AJ331 - AK331 - DI331*1E3/(8.314*(DK331+273.15)) * AM331/DH331 * AL331) * DH331/(100*CV331) * (1000 - DE331)/1000</f>
        <v>0</v>
      </c>
      <c r="AJ331">
        <v>1243.14100750212</v>
      </c>
      <c r="AK331">
        <v>1218.26581818182</v>
      </c>
      <c r="AL331">
        <v>3.49337613391329</v>
      </c>
      <c r="AM331">
        <v>64.2689805173575</v>
      </c>
      <c r="AN331">
        <f>(AP331 - AO331 + DI331*1E3/(8.314*(DK331+273.15)) * AR331/DH331 * AQ331) * DH331/(100*CV331) * 1000/(1000 - AP331)</f>
        <v>0</v>
      </c>
      <c r="AO331">
        <v>24.1459365208302</v>
      </c>
      <c r="AP331">
        <v>25.1502993939394</v>
      </c>
      <c r="AQ331">
        <v>-3.56483452604805e-06</v>
      </c>
      <c r="AR331">
        <v>116.423155096258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MAX(0,($B$13+$C$13*DP331)/(1+$D$13*DP331)*DI331/(DK331+273)*$E$13)</f>
        <v>0</v>
      </c>
      <c r="AX331" t="s">
        <v>407</v>
      </c>
      <c r="AY331" t="s">
        <v>407</v>
      </c>
      <c r="AZ331">
        <v>0</v>
      </c>
      <c r="BA331">
        <v>0</v>
      </c>
      <c r="BB331">
        <f>1-AZ331/BA331</f>
        <v>0</v>
      </c>
      <c r="BC331">
        <v>0</v>
      </c>
      <c r="BD331" t="s">
        <v>407</v>
      </c>
      <c r="BE331" t="s">
        <v>407</v>
      </c>
      <c r="BF331">
        <v>0</v>
      </c>
      <c r="BG331">
        <v>0</v>
      </c>
      <c r="BH331">
        <f>1-BF331/BG331</f>
        <v>0</v>
      </c>
      <c r="BI331">
        <v>0.5</v>
      </c>
      <c r="BJ331">
        <f>CS331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407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f>$B$11*DQ331+$C$11*DR331+$F$11*EC331*(1-EF331)</f>
        <v>0</v>
      </c>
      <c r="CS331">
        <f>CR331*CT331</f>
        <v>0</v>
      </c>
      <c r="CT331">
        <f>($B$11*$D$9+$C$11*$D$9+$F$11*((EP331+EH331)/MAX(EP331+EH331+EQ331, 0.1)*$I$9+EQ331/MAX(EP331+EH331+EQ331, 0.1)*$J$9))/($B$11+$C$11+$F$11)</f>
        <v>0</v>
      </c>
      <c r="CU331">
        <f>($B$11*$K$9+$C$11*$K$9+$F$11*((EP331+EH331)/MAX(EP331+EH331+EQ331, 0.1)*$P$9+EQ331/MAX(EP331+EH331+EQ331, 0.1)*$Q$9))/($B$11+$C$11+$F$11)</f>
        <v>0</v>
      </c>
      <c r="CV331">
        <v>2.7</v>
      </c>
      <c r="CW331">
        <v>0.5</v>
      </c>
      <c r="CX331" t="s">
        <v>408</v>
      </c>
      <c r="CY331">
        <v>2</v>
      </c>
      <c r="CZ331" t="b">
        <v>1</v>
      </c>
      <c r="DA331">
        <v>1510793854.21429</v>
      </c>
      <c r="DB331">
        <v>1162.9025</v>
      </c>
      <c r="DC331">
        <v>1195.69142857143</v>
      </c>
      <c r="DD331">
        <v>25.1501678571429</v>
      </c>
      <c r="DE331">
        <v>24.1485107142857</v>
      </c>
      <c r="DF331">
        <v>1151.95285714286</v>
      </c>
      <c r="DG331">
        <v>24.6186714285714</v>
      </c>
      <c r="DH331">
        <v>500.07575</v>
      </c>
      <c r="DI331">
        <v>90.7744107142857</v>
      </c>
      <c r="DJ331">
        <v>0.0999815535714286</v>
      </c>
      <c r="DK331">
        <v>26.8468392857143</v>
      </c>
      <c r="DL331">
        <v>27.4919964285714</v>
      </c>
      <c r="DM331">
        <v>999.9</v>
      </c>
      <c r="DN331">
        <v>0</v>
      </c>
      <c r="DO331">
        <v>0</v>
      </c>
      <c r="DP331">
        <v>9995.85214285714</v>
      </c>
      <c r="DQ331">
        <v>0</v>
      </c>
      <c r="DR331">
        <v>8.66277</v>
      </c>
      <c r="DS331">
        <v>-32.79025</v>
      </c>
      <c r="DT331">
        <v>1192.90357142857</v>
      </c>
      <c r="DU331">
        <v>1225.28</v>
      </c>
      <c r="DV331">
        <v>1.00165971428571</v>
      </c>
      <c r="DW331">
        <v>1195.69142857143</v>
      </c>
      <c r="DX331">
        <v>24.1485107142857</v>
      </c>
      <c r="DY331">
        <v>2.28299071428571</v>
      </c>
      <c r="DZ331">
        <v>2.19206642857143</v>
      </c>
      <c r="EA331">
        <v>19.5569</v>
      </c>
      <c r="EB331">
        <v>18.9044571428571</v>
      </c>
      <c r="EC331">
        <v>1999.97964285714</v>
      </c>
      <c r="ED331">
        <v>0.980004285714286</v>
      </c>
      <c r="EE331">
        <v>0.0199957714285714</v>
      </c>
      <c r="EF331">
        <v>0</v>
      </c>
      <c r="EG331">
        <v>2.27212142857143</v>
      </c>
      <c r="EH331">
        <v>0</v>
      </c>
      <c r="EI331">
        <v>4145.56571428571</v>
      </c>
      <c r="EJ331">
        <v>17299.9964285714</v>
      </c>
      <c r="EK331">
        <v>38.9037857142857</v>
      </c>
      <c r="EL331">
        <v>39.437</v>
      </c>
      <c r="EM331">
        <v>38.625</v>
      </c>
      <c r="EN331">
        <v>38.1294285714286</v>
      </c>
      <c r="EO331">
        <v>38.2544285714286</v>
      </c>
      <c r="EP331">
        <v>1959.98892857143</v>
      </c>
      <c r="EQ331">
        <v>39.9907142857143</v>
      </c>
      <c r="ER331">
        <v>0</v>
      </c>
      <c r="ES331">
        <v>1678817465.6</v>
      </c>
      <c r="ET331">
        <v>0</v>
      </c>
      <c r="EU331">
        <v>2.232376</v>
      </c>
      <c r="EV331">
        <v>-0.306692310416061</v>
      </c>
      <c r="EW331">
        <v>23.1938461813339</v>
      </c>
      <c r="EX331">
        <v>4145.8948</v>
      </c>
      <c r="EY331">
        <v>15</v>
      </c>
      <c r="EZ331">
        <v>0</v>
      </c>
      <c r="FA331" t="s">
        <v>409</v>
      </c>
      <c r="FB331">
        <v>1510781724.6</v>
      </c>
      <c r="FC331">
        <v>1510781718.6</v>
      </c>
      <c r="FD331">
        <v>0</v>
      </c>
      <c r="FE331">
        <v>0.193</v>
      </c>
      <c r="FF331">
        <v>0.167</v>
      </c>
      <c r="FG331">
        <v>6.707</v>
      </c>
      <c r="FH331">
        <v>0.869</v>
      </c>
      <c r="FI331">
        <v>420</v>
      </c>
      <c r="FJ331">
        <v>32</v>
      </c>
      <c r="FK331">
        <v>0.3</v>
      </c>
      <c r="FL331">
        <v>0.13</v>
      </c>
      <c r="FM331">
        <v>0.998866804878049</v>
      </c>
      <c r="FN331">
        <v>0.0533388919860641</v>
      </c>
      <c r="FO331">
        <v>0.00557317016768958</v>
      </c>
      <c r="FP331">
        <v>1</v>
      </c>
      <c r="FQ331">
        <v>1</v>
      </c>
      <c r="FR331">
        <v>1</v>
      </c>
      <c r="FS331" t="s">
        <v>410</v>
      </c>
      <c r="FT331">
        <v>2.97295</v>
      </c>
      <c r="FU331">
        <v>2.75384</v>
      </c>
      <c r="FV331">
        <v>0.186121</v>
      </c>
      <c r="FW331">
        <v>0.19028</v>
      </c>
      <c r="FX331">
        <v>0.106776</v>
      </c>
      <c r="FY331">
        <v>0.104969</v>
      </c>
      <c r="FZ331">
        <v>31664.2</v>
      </c>
      <c r="GA331">
        <v>34336.7</v>
      </c>
      <c r="GB331">
        <v>35257.6</v>
      </c>
      <c r="GC331">
        <v>38459.8</v>
      </c>
      <c r="GD331">
        <v>44614.8</v>
      </c>
      <c r="GE331">
        <v>49698.8</v>
      </c>
      <c r="GF331">
        <v>55068.8</v>
      </c>
      <c r="GG331">
        <v>61665.5</v>
      </c>
      <c r="GH331">
        <v>1.98123</v>
      </c>
      <c r="GI331">
        <v>1.82428</v>
      </c>
      <c r="GJ331">
        <v>0.0858493</v>
      </c>
      <c r="GK331">
        <v>0</v>
      </c>
      <c r="GL331">
        <v>26.0901</v>
      </c>
      <c r="GM331">
        <v>999.9</v>
      </c>
      <c r="GN331">
        <v>52.912</v>
      </c>
      <c r="GO331">
        <v>32.801</v>
      </c>
      <c r="GP331">
        <v>29.1217</v>
      </c>
      <c r="GQ331">
        <v>55.1958</v>
      </c>
      <c r="GR331">
        <v>48.8301</v>
      </c>
      <c r="GS331">
        <v>1</v>
      </c>
      <c r="GT331">
        <v>0.00404472</v>
      </c>
      <c r="GU331">
        <v>0.931422</v>
      </c>
      <c r="GV331">
        <v>20.1124</v>
      </c>
      <c r="GW331">
        <v>5.19707</v>
      </c>
      <c r="GX331">
        <v>12.0041</v>
      </c>
      <c r="GY331">
        <v>4.9753</v>
      </c>
      <c r="GZ331">
        <v>3.29315</v>
      </c>
      <c r="HA331">
        <v>9999</v>
      </c>
      <c r="HB331">
        <v>9999</v>
      </c>
      <c r="HC331">
        <v>9999</v>
      </c>
      <c r="HD331">
        <v>999.9</v>
      </c>
      <c r="HE331">
        <v>1.86325</v>
      </c>
      <c r="HF331">
        <v>1.86813</v>
      </c>
      <c r="HG331">
        <v>1.86793</v>
      </c>
      <c r="HH331">
        <v>1.86905</v>
      </c>
      <c r="HI331">
        <v>1.86983</v>
      </c>
      <c r="HJ331">
        <v>1.86592</v>
      </c>
      <c r="HK331">
        <v>1.86704</v>
      </c>
      <c r="HL331">
        <v>1.86834</v>
      </c>
      <c r="HM331">
        <v>5</v>
      </c>
      <c r="HN331">
        <v>0</v>
      </c>
      <c r="HO331">
        <v>0</v>
      </c>
      <c r="HP331">
        <v>0</v>
      </c>
      <c r="HQ331" t="s">
        <v>411</v>
      </c>
      <c r="HR331" t="s">
        <v>412</v>
      </c>
      <c r="HS331" t="s">
        <v>413</v>
      </c>
      <c r="HT331" t="s">
        <v>413</v>
      </c>
      <c r="HU331" t="s">
        <v>413</v>
      </c>
      <c r="HV331" t="s">
        <v>413</v>
      </c>
      <c r="HW331">
        <v>0</v>
      </c>
      <c r="HX331">
        <v>100</v>
      </c>
      <c r="HY331">
        <v>100</v>
      </c>
      <c r="HZ331">
        <v>11.09</v>
      </c>
      <c r="IA331">
        <v>0.5315</v>
      </c>
      <c r="IB331">
        <v>4.00718980108695</v>
      </c>
      <c r="IC331">
        <v>0.0057595372652325</v>
      </c>
      <c r="ID331">
        <v>9.86007892650461e-07</v>
      </c>
      <c r="IE331">
        <v>-6.54605500343952e-10</v>
      </c>
      <c r="IF331">
        <v>-0.00447537401453317</v>
      </c>
      <c r="IG331">
        <v>-0.0225030831772305</v>
      </c>
      <c r="IH331">
        <v>0.00251729176796863</v>
      </c>
      <c r="II331">
        <v>-2.92013266862578e-05</v>
      </c>
      <c r="IJ331">
        <v>-3</v>
      </c>
      <c r="IK331">
        <v>1614</v>
      </c>
      <c r="IL331">
        <v>1</v>
      </c>
      <c r="IM331">
        <v>27</v>
      </c>
      <c r="IN331">
        <v>202.3</v>
      </c>
      <c r="IO331">
        <v>202.4</v>
      </c>
      <c r="IP331">
        <v>2.46826</v>
      </c>
      <c r="IQ331">
        <v>2.63184</v>
      </c>
      <c r="IR331">
        <v>1.54785</v>
      </c>
      <c r="IS331">
        <v>2.30103</v>
      </c>
      <c r="IT331">
        <v>1.34644</v>
      </c>
      <c r="IU331">
        <v>2.28149</v>
      </c>
      <c r="IV331">
        <v>37.5059</v>
      </c>
      <c r="IW331">
        <v>24.2101</v>
      </c>
      <c r="IX331">
        <v>18</v>
      </c>
      <c r="IY331">
        <v>502.256</v>
      </c>
      <c r="IZ331">
        <v>402.174</v>
      </c>
      <c r="JA331">
        <v>24.0162</v>
      </c>
      <c r="JB331">
        <v>27.226</v>
      </c>
      <c r="JC331">
        <v>30.0006</v>
      </c>
      <c r="JD331">
        <v>27.1141</v>
      </c>
      <c r="JE331">
        <v>27.0539</v>
      </c>
      <c r="JF331">
        <v>49.4395</v>
      </c>
      <c r="JG331">
        <v>25.6003</v>
      </c>
      <c r="JH331">
        <v>100</v>
      </c>
      <c r="JI331">
        <v>24.0226</v>
      </c>
      <c r="JJ331">
        <v>1240.61</v>
      </c>
      <c r="JK331">
        <v>24.1541</v>
      </c>
      <c r="JL331">
        <v>102.187</v>
      </c>
      <c r="JM331">
        <v>102.658</v>
      </c>
    </row>
    <row r="332" spans="1:273">
      <c r="A332">
        <v>316</v>
      </c>
      <c r="B332">
        <v>1510793867</v>
      </c>
      <c r="C332">
        <v>5146.40000009537</v>
      </c>
      <c r="D332" t="s">
        <v>1045</v>
      </c>
      <c r="E332" t="s">
        <v>1046</v>
      </c>
      <c r="F332">
        <v>5</v>
      </c>
      <c r="G332" t="s">
        <v>898</v>
      </c>
      <c r="H332" t="s">
        <v>406</v>
      </c>
      <c r="I332">
        <v>1510793859.5</v>
      </c>
      <c r="J332">
        <f>(K332)/1000</f>
        <v>0</v>
      </c>
      <c r="K332">
        <f>IF(CZ332, AN332, AH332)</f>
        <v>0</v>
      </c>
      <c r="L332">
        <f>IF(CZ332, AI332, AG332)</f>
        <v>0</v>
      </c>
      <c r="M332">
        <f>DB332 - IF(AU332&gt;1, L332*CV332*100.0/(AW332*DP332), 0)</f>
        <v>0</v>
      </c>
      <c r="N332">
        <f>((T332-J332/2)*M332-L332)/(T332+J332/2)</f>
        <v>0</v>
      </c>
      <c r="O332">
        <f>N332*(DI332+DJ332)/1000.0</f>
        <v>0</v>
      </c>
      <c r="P332">
        <f>(DB332 - IF(AU332&gt;1, L332*CV332*100.0/(AW332*DP332), 0))*(DI332+DJ332)/1000.0</f>
        <v>0</v>
      </c>
      <c r="Q332">
        <f>2.0/((1/S332-1/R332)+SIGN(S332)*SQRT((1/S332-1/R332)*(1/S332-1/R332) + 4*CW332/((CW332+1)*(CW332+1))*(2*1/S332*1/R332-1/R332*1/R332)))</f>
        <v>0</v>
      </c>
      <c r="R332">
        <f>IF(LEFT(CX332,1)&lt;&gt;"0",IF(LEFT(CX332,1)="1",3.0,CY332),$D$5+$E$5*(DP332*DI332/($K$5*1000))+$F$5*(DP332*DI332/($K$5*1000))*MAX(MIN(CV332,$J$5),$I$5)*MAX(MIN(CV332,$J$5),$I$5)+$G$5*MAX(MIN(CV332,$J$5),$I$5)*(DP332*DI332/($K$5*1000))+$H$5*(DP332*DI332/($K$5*1000))*(DP332*DI332/($K$5*1000)))</f>
        <v>0</v>
      </c>
      <c r="S332">
        <f>J332*(1000-(1000*0.61365*exp(17.502*W332/(240.97+W332))/(DI332+DJ332)+DD332)/2)/(1000*0.61365*exp(17.502*W332/(240.97+W332))/(DI332+DJ332)-DD332)</f>
        <v>0</v>
      </c>
      <c r="T332">
        <f>1/((CW332+1)/(Q332/1.6)+1/(R332/1.37)) + CW332/((CW332+1)/(Q332/1.6) + CW332/(R332/1.37))</f>
        <v>0</v>
      </c>
      <c r="U332">
        <f>(CR332*CU332)</f>
        <v>0</v>
      </c>
      <c r="V332">
        <f>(DK332+(U332+2*0.95*5.67E-8*(((DK332+$B$7)+273)^4-(DK332+273)^4)-44100*J332)/(1.84*29.3*R332+8*0.95*5.67E-8*(DK332+273)^3))</f>
        <v>0</v>
      </c>
      <c r="W332">
        <f>($C$7*DL332+$D$7*DM332+$E$7*V332)</f>
        <v>0</v>
      </c>
      <c r="X332">
        <f>0.61365*exp(17.502*W332/(240.97+W332))</f>
        <v>0</v>
      </c>
      <c r="Y332">
        <f>(Z332/AA332*100)</f>
        <v>0</v>
      </c>
      <c r="Z332">
        <f>DD332*(DI332+DJ332)/1000</f>
        <v>0</v>
      </c>
      <c r="AA332">
        <f>0.61365*exp(17.502*DK332/(240.97+DK332))</f>
        <v>0</v>
      </c>
      <c r="AB332">
        <f>(X332-DD332*(DI332+DJ332)/1000)</f>
        <v>0</v>
      </c>
      <c r="AC332">
        <f>(-J332*44100)</f>
        <v>0</v>
      </c>
      <c r="AD332">
        <f>2*29.3*R332*0.92*(DK332-W332)</f>
        <v>0</v>
      </c>
      <c r="AE332">
        <f>2*0.95*5.67E-8*(((DK332+$B$7)+273)^4-(W332+273)^4)</f>
        <v>0</v>
      </c>
      <c r="AF332">
        <f>U332+AE332+AC332+AD332</f>
        <v>0</v>
      </c>
      <c r="AG332">
        <f>DH332*AU332*(DC332-DB332*(1000-AU332*DE332)/(1000-AU332*DD332))/(100*CV332)</f>
        <v>0</v>
      </c>
      <c r="AH332">
        <f>1000*DH332*AU332*(DD332-DE332)/(100*CV332*(1000-AU332*DD332))</f>
        <v>0</v>
      </c>
      <c r="AI332">
        <f>(AJ332 - AK332 - DI332*1E3/(8.314*(DK332+273.15)) * AM332/DH332 * AL332) * DH332/(100*CV332) * (1000 - DE332)/1000</f>
        <v>0</v>
      </c>
      <c r="AJ332">
        <v>1260.29243839928</v>
      </c>
      <c r="AK332">
        <v>1235.54412121212</v>
      </c>
      <c r="AL332">
        <v>3.45096797052018</v>
      </c>
      <c r="AM332">
        <v>64.2689805173575</v>
      </c>
      <c r="AN332">
        <f>(AP332 - AO332 + DI332*1E3/(8.314*(DK332+273.15)) * AR332/DH332 * AQ332) * DH332/(100*CV332) * 1000/(1000 - AP332)</f>
        <v>0</v>
      </c>
      <c r="AO332">
        <v>24.1431354669759</v>
      </c>
      <c r="AP332">
        <v>25.1502242424242</v>
      </c>
      <c r="AQ332">
        <v>1.67342952779661e-07</v>
      </c>
      <c r="AR332">
        <v>116.423155096258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MAX(0,($B$13+$C$13*DP332)/(1+$D$13*DP332)*DI332/(DK332+273)*$E$13)</f>
        <v>0</v>
      </c>
      <c r="AX332" t="s">
        <v>407</v>
      </c>
      <c r="AY332" t="s">
        <v>407</v>
      </c>
      <c r="AZ332">
        <v>0</v>
      </c>
      <c r="BA332">
        <v>0</v>
      </c>
      <c r="BB332">
        <f>1-AZ332/BA332</f>
        <v>0</v>
      </c>
      <c r="BC332">
        <v>0</v>
      </c>
      <c r="BD332" t="s">
        <v>407</v>
      </c>
      <c r="BE332" t="s">
        <v>407</v>
      </c>
      <c r="BF332">
        <v>0</v>
      </c>
      <c r="BG332">
        <v>0</v>
      </c>
      <c r="BH332">
        <f>1-BF332/BG332</f>
        <v>0</v>
      </c>
      <c r="BI332">
        <v>0.5</v>
      </c>
      <c r="BJ332">
        <f>CS332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407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f>$B$11*DQ332+$C$11*DR332+$F$11*EC332*(1-EF332)</f>
        <v>0</v>
      </c>
      <c r="CS332">
        <f>CR332*CT332</f>
        <v>0</v>
      </c>
      <c r="CT332">
        <f>($B$11*$D$9+$C$11*$D$9+$F$11*((EP332+EH332)/MAX(EP332+EH332+EQ332, 0.1)*$I$9+EQ332/MAX(EP332+EH332+EQ332, 0.1)*$J$9))/($B$11+$C$11+$F$11)</f>
        <v>0</v>
      </c>
      <c r="CU332">
        <f>($B$11*$K$9+$C$11*$K$9+$F$11*((EP332+EH332)/MAX(EP332+EH332+EQ332, 0.1)*$P$9+EQ332/MAX(EP332+EH332+EQ332, 0.1)*$Q$9))/($B$11+$C$11+$F$11)</f>
        <v>0</v>
      </c>
      <c r="CV332">
        <v>2.7</v>
      </c>
      <c r="CW332">
        <v>0.5</v>
      </c>
      <c r="CX332" t="s">
        <v>408</v>
      </c>
      <c r="CY332">
        <v>2</v>
      </c>
      <c r="CZ332" t="b">
        <v>1</v>
      </c>
      <c r="DA332">
        <v>1510793859.5</v>
      </c>
      <c r="DB332">
        <v>1180.79074074074</v>
      </c>
      <c r="DC332">
        <v>1213.70185185185</v>
      </c>
      <c r="DD332">
        <v>25.1504148148148</v>
      </c>
      <c r="DE332">
        <v>24.1460333333333</v>
      </c>
      <c r="DF332">
        <v>1169.74555555556</v>
      </c>
      <c r="DG332">
        <v>24.6189074074074</v>
      </c>
      <c r="DH332">
        <v>500.069740740741</v>
      </c>
      <c r="DI332">
        <v>90.7752518518518</v>
      </c>
      <c r="DJ332">
        <v>0.0998518370370371</v>
      </c>
      <c r="DK332">
        <v>26.8464555555556</v>
      </c>
      <c r="DL332">
        <v>27.4949481481482</v>
      </c>
      <c r="DM332">
        <v>999.9</v>
      </c>
      <c r="DN332">
        <v>0</v>
      </c>
      <c r="DO332">
        <v>0</v>
      </c>
      <c r="DP332">
        <v>10017.6659259259</v>
      </c>
      <c r="DQ332">
        <v>0</v>
      </c>
      <c r="DR332">
        <v>8.65487777777778</v>
      </c>
      <c r="DS332">
        <v>-32.9116037037037</v>
      </c>
      <c r="DT332">
        <v>1211.2537037037</v>
      </c>
      <c r="DU332">
        <v>1243.7337037037</v>
      </c>
      <c r="DV332">
        <v>1.00437748148148</v>
      </c>
      <c r="DW332">
        <v>1213.70185185185</v>
      </c>
      <c r="DX332">
        <v>24.1460333333333</v>
      </c>
      <c r="DY332">
        <v>2.28303407407407</v>
      </c>
      <c r="DZ332">
        <v>2.19186185185185</v>
      </c>
      <c r="EA332">
        <v>19.5572</v>
      </c>
      <c r="EB332">
        <v>18.9029666666667</v>
      </c>
      <c r="EC332">
        <v>1999.96333333333</v>
      </c>
      <c r="ED332">
        <v>0.980004222222222</v>
      </c>
      <c r="EE332">
        <v>0.0199958222222222</v>
      </c>
      <c r="EF332">
        <v>0</v>
      </c>
      <c r="EG332">
        <v>2.26433703703704</v>
      </c>
      <c r="EH332">
        <v>0</v>
      </c>
      <c r="EI332">
        <v>4147.39148148148</v>
      </c>
      <c r="EJ332">
        <v>17299.8555555556</v>
      </c>
      <c r="EK332">
        <v>38.897962962963</v>
      </c>
      <c r="EL332">
        <v>39.437</v>
      </c>
      <c r="EM332">
        <v>38.625</v>
      </c>
      <c r="EN332">
        <v>38.125</v>
      </c>
      <c r="EO332">
        <v>38.25</v>
      </c>
      <c r="EP332">
        <v>1959.97333333333</v>
      </c>
      <c r="EQ332">
        <v>39.99</v>
      </c>
      <c r="ER332">
        <v>0</v>
      </c>
      <c r="ES332">
        <v>1678817470.4</v>
      </c>
      <c r="ET332">
        <v>0</v>
      </c>
      <c r="EU332">
        <v>2.24686</v>
      </c>
      <c r="EV332">
        <v>0.697038463136974</v>
      </c>
      <c r="EW332">
        <v>20.2769230345725</v>
      </c>
      <c r="EX332">
        <v>4147.5044</v>
      </c>
      <c r="EY332">
        <v>15</v>
      </c>
      <c r="EZ332">
        <v>0</v>
      </c>
      <c r="FA332" t="s">
        <v>409</v>
      </c>
      <c r="FB332">
        <v>1510781724.6</v>
      </c>
      <c r="FC332">
        <v>1510781718.6</v>
      </c>
      <c r="FD332">
        <v>0</v>
      </c>
      <c r="FE332">
        <v>0.193</v>
      </c>
      <c r="FF332">
        <v>0.167</v>
      </c>
      <c r="FG332">
        <v>6.707</v>
      </c>
      <c r="FH332">
        <v>0.869</v>
      </c>
      <c r="FI332">
        <v>420</v>
      </c>
      <c r="FJ332">
        <v>32</v>
      </c>
      <c r="FK332">
        <v>0.3</v>
      </c>
      <c r="FL332">
        <v>0.13</v>
      </c>
      <c r="FM332">
        <v>1.00266431707317</v>
      </c>
      <c r="FN332">
        <v>0.0318202996515684</v>
      </c>
      <c r="FO332">
        <v>0.00327043232346909</v>
      </c>
      <c r="FP332">
        <v>1</v>
      </c>
      <c r="FQ332">
        <v>1</v>
      </c>
      <c r="FR332">
        <v>1</v>
      </c>
      <c r="FS332" t="s">
        <v>410</v>
      </c>
      <c r="FT332">
        <v>2.97272</v>
      </c>
      <c r="FU332">
        <v>2.75422</v>
      </c>
      <c r="FV332">
        <v>0.187752</v>
      </c>
      <c r="FW332">
        <v>0.191812</v>
      </c>
      <c r="FX332">
        <v>0.106775</v>
      </c>
      <c r="FY332">
        <v>0.104959</v>
      </c>
      <c r="FZ332">
        <v>31600.6</v>
      </c>
      <c r="GA332">
        <v>34271</v>
      </c>
      <c r="GB332">
        <v>35257.5</v>
      </c>
      <c r="GC332">
        <v>38458.9</v>
      </c>
      <c r="GD332">
        <v>44614.8</v>
      </c>
      <c r="GE332">
        <v>49698.2</v>
      </c>
      <c r="GF332">
        <v>55068.7</v>
      </c>
      <c r="GG332">
        <v>61664</v>
      </c>
      <c r="GH332">
        <v>1.9809</v>
      </c>
      <c r="GI332">
        <v>1.82448</v>
      </c>
      <c r="GJ332">
        <v>0.0863373</v>
      </c>
      <c r="GK332">
        <v>0</v>
      </c>
      <c r="GL332">
        <v>26.0901</v>
      </c>
      <c r="GM332">
        <v>999.9</v>
      </c>
      <c r="GN332">
        <v>52.912</v>
      </c>
      <c r="GO332">
        <v>32.801</v>
      </c>
      <c r="GP332">
        <v>29.123</v>
      </c>
      <c r="GQ332">
        <v>54.9958</v>
      </c>
      <c r="GR332">
        <v>49.1466</v>
      </c>
      <c r="GS332">
        <v>1</v>
      </c>
      <c r="GT332">
        <v>0.00433435</v>
      </c>
      <c r="GU332">
        <v>0.935305</v>
      </c>
      <c r="GV332">
        <v>20.1123</v>
      </c>
      <c r="GW332">
        <v>5.19647</v>
      </c>
      <c r="GX332">
        <v>12.004</v>
      </c>
      <c r="GY332">
        <v>4.9753</v>
      </c>
      <c r="GZ332">
        <v>3.29318</v>
      </c>
      <c r="HA332">
        <v>9999</v>
      </c>
      <c r="HB332">
        <v>9999</v>
      </c>
      <c r="HC332">
        <v>9999</v>
      </c>
      <c r="HD332">
        <v>999.9</v>
      </c>
      <c r="HE332">
        <v>1.86325</v>
      </c>
      <c r="HF332">
        <v>1.86814</v>
      </c>
      <c r="HG332">
        <v>1.86793</v>
      </c>
      <c r="HH332">
        <v>1.86905</v>
      </c>
      <c r="HI332">
        <v>1.86985</v>
      </c>
      <c r="HJ332">
        <v>1.86594</v>
      </c>
      <c r="HK332">
        <v>1.86698</v>
      </c>
      <c r="HL332">
        <v>1.86832</v>
      </c>
      <c r="HM332">
        <v>5</v>
      </c>
      <c r="HN332">
        <v>0</v>
      </c>
      <c r="HO332">
        <v>0</v>
      </c>
      <c r="HP332">
        <v>0</v>
      </c>
      <c r="HQ332" t="s">
        <v>411</v>
      </c>
      <c r="HR332" t="s">
        <v>412</v>
      </c>
      <c r="HS332" t="s">
        <v>413</v>
      </c>
      <c r="HT332" t="s">
        <v>413</v>
      </c>
      <c r="HU332" t="s">
        <v>413</v>
      </c>
      <c r="HV332" t="s">
        <v>413</v>
      </c>
      <c r="HW332">
        <v>0</v>
      </c>
      <c r="HX332">
        <v>100</v>
      </c>
      <c r="HY332">
        <v>100</v>
      </c>
      <c r="HZ332">
        <v>11.18</v>
      </c>
      <c r="IA332">
        <v>0.5315</v>
      </c>
      <c r="IB332">
        <v>4.00718980108695</v>
      </c>
      <c r="IC332">
        <v>0.0057595372652325</v>
      </c>
      <c r="ID332">
        <v>9.86007892650461e-07</v>
      </c>
      <c r="IE332">
        <v>-6.54605500343952e-10</v>
      </c>
      <c r="IF332">
        <v>-0.00447537401453317</v>
      </c>
      <c r="IG332">
        <v>-0.0225030831772305</v>
      </c>
      <c r="IH332">
        <v>0.00251729176796863</v>
      </c>
      <c r="II332">
        <v>-2.92013266862578e-05</v>
      </c>
      <c r="IJ332">
        <v>-3</v>
      </c>
      <c r="IK332">
        <v>1614</v>
      </c>
      <c r="IL332">
        <v>1</v>
      </c>
      <c r="IM332">
        <v>27</v>
      </c>
      <c r="IN332">
        <v>202.4</v>
      </c>
      <c r="IO332">
        <v>202.5</v>
      </c>
      <c r="IP332">
        <v>2.49268</v>
      </c>
      <c r="IQ332">
        <v>2.62207</v>
      </c>
      <c r="IR332">
        <v>1.54785</v>
      </c>
      <c r="IS332">
        <v>2.30103</v>
      </c>
      <c r="IT332">
        <v>1.34644</v>
      </c>
      <c r="IU332">
        <v>2.37427</v>
      </c>
      <c r="IV332">
        <v>37.5059</v>
      </c>
      <c r="IW332">
        <v>24.2101</v>
      </c>
      <c r="IX332">
        <v>18</v>
      </c>
      <c r="IY332">
        <v>502.083</v>
      </c>
      <c r="IZ332">
        <v>402.316</v>
      </c>
      <c r="JA332">
        <v>24.0247</v>
      </c>
      <c r="JB332">
        <v>27.2313</v>
      </c>
      <c r="JC332">
        <v>30.0005</v>
      </c>
      <c r="JD332">
        <v>27.1188</v>
      </c>
      <c r="JE332">
        <v>27.0584</v>
      </c>
      <c r="JF332">
        <v>50.0026</v>
      </c>
      <c r="JG332">
        <v>25.6003</v>
      </c>
      <c r="JH332">
        <v>100</v>
      </c>
      <c r="JI332">
        <v>24.0268</v>
      </c>
      <c r="JJ332">
        <v>1260.72</v>
      </c>
      <c r="JK332">
        <v>24.1541</v>
      </c>
      <c r="JL332">
        <v>102.186</v>
      </c>
      <c r="JM332">
        <v>102.655</v>
      </c>
    </row>
    <row r="333" spans="1:273">
      <c r="A333">
        <v>317</v>
      </c>
      <c r="B333">
        <v>1510793872</v>
      </c>
      <c r="C333">
        <v>5151.40000009537</v>
      </c>
      <c r="D333" t="s">
        <v>1047</v>
      </c>
      <c r="E333" t="s">
        <v>1048</v>
      </c>
      <c r="F333">
        <v>5</v>
      </c>
      <c r="G333" t="s">
        <v>898</v>
      </c>
      <c r="H333" t="s">
        <v>406</v>
      </c>
      <c r="I333">
        <v>1510793864.21429</v>
      </c>
      <c r="J333">
        <f>(K333)/1000</f>
        <v>0</v>
      </c>
      <c r="K333">
        <f>IF(CZ333, AN333, AH333)</f>
        <v>0</v>
      </c>
      <c r="L333">
        <f>IF(CZ333, AI333, AG333)</f>
        <v>0</v>
      </c>
      <c r="M333">
        <f>DB333 - IF(AU333&gt;1, L333*CV333*100.0/(AW333*DP333), 0)</f>
        <v>0</v>
      </c>
      <c r="N333">
        <f>((T333-J333/2)*M333-L333)/(T333+J333/2)</f>
        <v>0</v>
      </c>
      <c r="O333">
        <f>N333*(DI333+DJ333)/1000.0</f>
        <v>0</v>
      </c>
      <c r="P333">
        <f>(DB333 - IF(AU333&gt;1, L333*CV333*100.0/(AW333*DP333), 0))*(DI333+DJ333)/1000.0</f>
        <v>0</v>
      </c>
      <c r="Q333">
        <f>2.0/((1/S333-1/R333)+SIGN(S333)*SQRT((1/S333-1/R333)*(1/S333-1/R333) + 4*CW333/((CW333+1)*(CW333+1))*(2*1/S333*1/R333-1/R333*1/R333)))</f>
        <v>0</v>
      </c>
      <c r="R333">
        <f>IF(LEFT(CX333,1)&lt;&gt;"0",IF(LEFT(CX333,1)="1",3.0,CY333),$D$5+$E$5*(DP333*DI333/($K$5*1000))+$F$5*(DP333*DI333/($K$5*1000))*MAX(MIN(CV333,$J$5),$I$5)*MAX(MIN(CV333,$J$5),$I$5)+$G$5*MAX(MIN(CV333,$J$5),$I$5)*(DP333*DI333/($K$5*1000))+$H$5*(DP333*DI333/($K$5*1000))*(DP333*DI333/($K$5*1000)))</f>
        <v>0</v>
      </c>
      <c r="S333">
        <f>J333*(1000-(1000*0.61365*exp(17.502*W333/(240.97+W333))/(DI333+DJ333)+DD333)/2)/(1000*0.61365*exp(17.502*W333/(240.97+W333))/(DI333+DJ333)-DD333)</f>
        <v>0</v>
      </c>
      <c r="T333">
        <f>1/((CW333+1)/(Q333/1.6)+1/(R333/1.37)) + CW333/((CW333+1)/(Q333/1.6) + CW333/(R333/1.37))</f>
        <v>0</v>
      </c>
      <c r="U333">
        <f>(CR333*CU333)</f>
        <v>0</v>
      </c>
      <c r="V333">
        <f>(DK333+(U333+2*0.95*5.67E-8*(((DK333+$B$7)+273)^4-(DK333+273)^4)-44100*J333)/(1.84*29.3*R333+8*0.95*5.67E-8*(DK333+273)^3))</f>
        <v>0</v>
      </c>
      <c r="W333">
        <f>($C$7*DL333+$D$7*DM333+$E$7*V333)</f>
        <v>0</v>
      </c>
      <c r="X333">
        <f>0.61365*exp(17.502*W333/(240.97+W333))</f>
        <v>0</v>
      </c>
      <c r="Y333">
        <f>(Z333/AA333*100)</f>
        <v>0</v>
      </c>
      <c r="Z333">
        <f>DD333*(DI333+DJ333)/1000</f>
        <v>0</v>
      </c>
      <c r="AA333">
        <f>0.61365*exp(17.502*DK333/(240.97+DK333))</f>
        <v>0</v>
      </c>
      <c r="AB333">
        <f>(X333-DD333*(DI333+DJ333)/1000)</f>
        <v>0</v>
      </c>
      <c r="AC333">
        <f>(-J333*44100)</f>
        <v>0</v>
      </c>
      <c r="AD333">
        <f>2*29.3*R333*0.92*(DK333-W333)</f>
        <v>0</v>
      </c>
      <c r="AE333">
        <f>2*0.95*5.67E-8*(((DK333+$B$7)+273)^4-(W333+273)^4)</f>
        <v>0</v>
      </c>
      <c r="AF333">
        <f>U333+AE333+AC333+AD333</f>
        <v>0</v>
      </c>
      <c r="AG333">
        <f>DH333*AU333*(DC333-DB333*(1000-AU333*DE333)/(1000-AU333*DD333))/(100*CV333)</f>
        <v>0</v>
      </c>
      <c r="AH333">
        <f>1000*DH333*AU333*(DD333-DE333)/(100*CV333*(1000-AU333*DD333))</f>
        <v>0</v>
      </c>
      <c r="AI333">
        <f>(AJ333 - AK333 - DI333*1E3/(8.314*(DK333+273.15)) * AM333/DH333 * AL333) * DH333/(100*CV333) * (1000 - DE333)/1000</f>
        <v>0</v>
      </c>
      <c r="AJ333">
        <v>1276.94031022801</v>
      </c>
      <c r="AK333">
        <v>1252.46115151515</v>
      </c>
      <c r="AL333">
        <v>3.36989087302492</v>
      </c>
      <c r="AM333">
        <v>64.2689805173575</v>
      </c>
      <c r="AN333">
        <f>(AP333 - AO333 + DI333*1E3/(8.314*(DK333+273.15)) * AR333/DH333 * AQ333) * DH333/(100*CV333) * 1000/(1000 - AP333)</f>
        <v>0</v>
      </c>
      <c r="AO333">
        <v>24.1416975242489</v>
      </c>
      <c r="AP333">
        <v>25.1483206060606</v>
      </c>
      <c r="AQ333">
        <v>-1.25945402623005e-05</v>
      </c>
      <c r="AR333">
        <v>116.423155096258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MAX(0,($B$13+$C$13*DP333)/(1+$D$13*DP333)*DI333/(DK333+273)*$E$13)</f>
        <v>0</v>
      </c>
      <c r="AX333" t="s">
        <v>407</v>
      </c>
      <c r="AY333" t="s">
        <v>407</v>
      </c>
      <c r="AZ333">
        <v>0</v>
      </c>
      <c r="BA333">
        <v>0</v>
      </c>
      <c r="BB333">
        <f>1-AZ333/BA333</f>
        <v>0</v>
      </c>
      <c r="BC333">
        <v>0</v>
      </c>
      <c r="BD333" t="s">
        <v>407</v>
      </c>
      <c r="BE333" t="s">
        <v>407</v>
      </c>
      <c r="BF333">
        <v>0</v>
      </c>
      <c r="BG333">
        <v>0</v>
      </c>
      <c r="BH333">
        <f>1-BF333/BG333</f>
        <v>0</v>
      </c>
      <c r="BI333">
        <v>0.5</v>
      </c>
      <c r="BJ333">
        <f>CS333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407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f>$B$11*DQ333+$C$11*DR333+$F$11*EC333*(1-EF333)</f>
        <v>0</v>
      </c>
      <c r="CS333">
        <f>CR333*CT333</f>
        <v>0</v>
      </c>
      <c r="CT333">
        <f>($B$11*$D$9+$C$11*$D$9+$F$11*((EP333+EH333)/MAX(EP333+EH333+EQ333, 0.1)*$I$9+EQ333/MAX(EP333+EH333+EQ333, 0.1)*$J$9))/($B$11+$C$11+$F$11)</f>
        <v>0</v>
      </c>
      <c r="CU333">
        <f>($B$11*$K$9+$C$11*$K$9+$F$11*((EP333+EH333)/MAX(EP333+EH333+EQ333, 0.1)*$P$9+EQ333/MAX(EP333+EH333+EQ333, 0.1)*$Q$9))/($B$11+$C$11+$F$11)</f>
        <v>0</v>
      </c>
      <c r="CV333">
        <v>2.7</v>
      </c>
      <c r="CW333">
        <v>0.5</v>
      </c>
      <c r="CX333" t="s">
        <v>408</v>
      </c>
      <c r="CY333">
        <v>2</v>
      </c>
      <c r="CZ333" t="b">
        <v>1</v>
      </c>
      <c r="DA333">
        <v>1510793864.21429</v>
      </c>
      <c r="DB333">
        <v>1196.68321428571</v>
      </c>
      <c r="DC333">
        <v>1229.42428571429</v>
      </c>
      <c r="DD333">
        <v>25.1501964285714</v>
      </c>
      <c r="DE333">
        <v>24.144125</v>
      </c>
      <c r="DF333">
        <v>1185.55357142857</v>
      </c>
      <c r="DG333">
        <v>24.6187</v>
      </c>
      <c r="DH333">
        <v>500.085</v>
      </c>
      <c r="DI333">
        <v>90.7749142857143</v>
      </c>
      <c r="DJ333">
        <v>0.0999575285714286</v>
      </c>
      <c r="DK333">
        <v>26.847575</v>
      </c>
      <c r="DL333">
        <v>27.4990821428571</v>
      </c>
      <c r="DM333">
        <v>999.9</v>
      </c>
      <c r="DN333">
        <v>0</v>
      </c>
      <c r="DO333">
        <v>0</v>
      </c>
      <c r="DP333">
        <v>10014.29</v>
      </c>
      <c r="DQ333">
        <v>0</v>
      </c>
      <c r="DR333">
        <v>8.63125035714286</v>
      </c>
      <c r="DS333">
        <v>-32.7412035714286</v>
      </c>
      <c r="DT333">
        <v>1227.55642857143</v>
      </c>
      <c r="DU333">
        <v>1259.84321428571</v>
      </c>
      <c r="DV333">
        <v>1.00606357142857</v>
      </c>
      <c r="DW333">
        <v>1229.42428571429</v>
      </c>
      <c r="DX333">
        <v>24.144125</v>
      </c>
      <c r="DY333">
        <v>2.28300678571429</v>
      </c>
      <c r="DZ333">
        <v>2.19168071428571</v>
      </c>
      <c r="EA333">
        <v>19.5570035714286</v>
      </c>
      <c r="EB333">
        <v>18.9016392857143</v>
      </c>
      <c r="EC333">
        <v>1999.99535714286</v>
      </c>
      <c r="ED333">
        <v>0.980004571428571</v>
      </c>
      <c r="EE333">
        <v>0.0199955428571429</v>
      </c>
      <c r="EF333">
        <v>0</v>
      </c>
      <c r="EG333">
        <v>2.28317142857143</v>
      </c>
      <c r="EH333">
        <v>0</v>
      </c>
      <c r="EI333">
        <v>4149.07285714286</v>
      </c>
      <c r="EJ333">
        <v>17300.1321428571</v>
      </c>
      <c r="EK333">
        <v>38.8860714285714</v>
      </c>
      <c r="EL333">
        <v>39.437</v>
      </c>
      <c r="EM333">
        <v>38.625</v>
      </c>
      <c r="EN333">
        <v>38.125</v>
      </c>
      <c r="EO333">
        <v>38.25</v>
      </c>
      <c r="EP333">
        <v>1960.00535714286</v>
      </c>
      <c r="EQ333">
        <v>39.99</v>
      </c>
      <c r="ER333">
        <v>0</v>
      </c>
      <c r="ES333">
        <v>1678817475.2</v>
      </c>
      <c r="ET333">
        <v>0</v>
      </c>
      <c r="EU333">
        <v>2.282068</v>
      </c>
      <c r="EV333">
        <v>0.087015392132298</v>
      </c>
      <c r="EW333">
        <v>17.9469230480758</v>
      </c>
      <c r="EX333">
        <v>4149.1264</v>
      </c>
      <c r="EY333">
        <v>15</v>
      </c>
      <c r="EZ333">
        <v>0</v>
      </c>
      <c r="FA333" t="s">
        <v>409</v>
      </c>
      <c r="FB333">
        <v>1510781724.6</v>
      </c>
      <c r="FC333">
        <v>1510781718.6</v>
      </c>
      <c r="FD333">
        <v>0</v>
      </c>
      <c r="FE333">
        <v>0.193</v>
      </c>
      <c r="FF333">
        <v>0.167</v>
      </c>
      <c r="FG333">
        <v>6.707</v>
      </c>
      <c r="FH333">
        <v>0.869</v>
      </c>
      <c r="FI333">
        <v>420</v>
      </c>
      <c r="FJ333">
        <v>32</v>
      </c>
      <c r="FK333">
        <v>0.3</v>
      </c>
      <c r="FL333">
        <v>0.13</v>
      </c>
      <c r="FM333">
        <v>1.0044786097561</v>
      </c>
      <c r="FN333">
        <v>0.024353728222998</v>
      </c>
      <c r="FO333">
        <v>0.00259391071999779</v>
      </c>
      <c r="FP333">
        <v>1</v>
      </c>
      <c r="FQ333">
        <v>1</v>
      </c>
      <c r="FR333">
        <v>1</v>
      </c>
      <c r="FS333" t="s">
        <v>410</v>
      </c>
      <c r="FT333">
        <v>2.97284</v>
      </c>
      <c r="FU333">
        <v>2.75369</v>
      </c>
      <c r="FV333">
        <v>0.18934</v>
      </c>
      <c r="FW333">
        <v>0.193438</v>
      </c>
      <c r="FX333">
        <v>0.106764</v>
      </c>
      <c r="FY333">
        <v>0.10495</v>
      </c>
      <c r="FZ333">
        <v>31538.5</v>
      </c>
      <c r="GA333">
        <v>34201.6</v>
      </c>
      <c r="GB333">
        <v>35257.1</v>
      </c>
      <c r="GC333">
        <v>38458.4</v>
      </c>
      <c r="GD333">
        <v>44615</v>
      </c>
      <c r="GE333">
        <v>49698.3</v>
      </c>
      <c r="GF333">
        <v>55068.1</v>
      </c>
      <c r="GG333">
        <v>61663.5</v>
      </c>
      <c r="GH333">
        <v>1.98105</v>
      </c>
      <c r="GI333">
        <v>1.82432</v>
      </c>
      <c r="GJ333">
        <v>0.0864081</v>
      </c>
      <c r="GK333">
        <v>0</v>
      </c>
      <c r="GL333">
        <v>26.0914</v>
      </c>
      <c r="GM333">
        <v>999.9</v>
      </c>
      <c r="GN333">
        <v>52.912</v>
      </c>
      <c r="GO333">
        <v>32.801</v>
      </c>
      <c r="GP333">
        <v>29.1185</v>
      </c>
      <c r="GQ333">
        <v>55.4858</v>
      </c>
      <c r="GR333">
        <v>49.2268</v>
      </c>
      <c r="GS333">
        <v>1</v>
      </c>
      <c r="GT333">
        <v>0.00457317</v>
      </c>
      <c r="GU333">
        <v>0.984311</v>
      </c>
      <c r="GV333">
        <v>20.1122</v>
      </c>
      <c r="GW333">
        <v>5.19737</v>
      </c>
      <c r="GX333">
        <v>12.004</v>
      </c>
      <c r="GY333">
        <v>4.9753</v>
      </c>
      <c r="GZ333">
        <v>3.29332</v>
      </c>
      <c r="HA333">
        <v>9999</v>
      </c>
      <c r="HB333">
        <v>9999</v>
      </c>
      <c r="HC333">
        <v>9999</v>
      </c>
      <c r="HD333">
        <v>999.9</v>
      </c>
      <c r="HE333">
        <v>1.86325</v>
      </c>
      <c r="HF333">
        <v>1.86813</v>
      </c>
      <c r="HG333">
        <v>1.86791</v>
      </c>
      <c r="HH333">
        <v>1.86905</v>
      </c>
      <c r="HI333">
        <v>1.86988</v>
      </c>
      <c r="HJ333">
        <v>1.86594</v>
      </c>
      <c r="HK333">
        <v>1.86705</v>
      </c>
      <c r="HL333">
        <v>1.8683</v>
      </c>
      <c r="HM333">
        <v>5</v>
      </c>
      <c r="HN333">
        <v>0</v>
      </c>
      <c r="HO333">
        <v>0</v>
      </c>
      <c r="HP333">
        <v>0</v>
      </c>
      <c r="HQ333" t="s">
        <v>411</v>
      </c>
      <c r="HR333" t="s">
        <v>412</v>
      </c>
      <c r="HS333" t="s">
        <v>413</v>
      </c>
      <c r="HT333" t="s">
        <v>413</v>
      </c>
      <c r="HU333" t="s">
        <v>413</v>
      </c>
      <c r="HV333" t="s">
        <v>413</v>
      </c>
      <c r="HW333">
        <v>0</v>
      </c>
      <c r="HX333">
        <v>100</v>
      </c>
      <c r="HY333">
        <v>100</v>
      </c>
      <c r="HZ333">
        <v>11.27</v>
      </c>
      <c r="IA333">
        <v>0.5314</v>
      </c>
      <c r="IB333">
        <v>4.00718980108695</v>
      </c>
      <c r="IC333">
        <v>0.0057595372652325</v>
      </c>
      <c r="ID333">
        <v>9.86007892650461e-07</v>
      </c>
      <c r="IE333">
        <v>-6.54605500343952e-10</v>
      </c>
      <c r="IF333">
        <v>-0.00447537401453317</v>
      </c>
      <c r="IG333">
        <v>-0.0225030831772305</v>
      </c>
      <c r="IH333">
        <v>0.00251729176796863</v>
      </c>
      <c r="II333">
        <v>-2.92013266862578e-05</v>
      </c>
      <c r="IJ333">
        <v>-3</v>
      </c>
      <c r="IK333">
        <v>1614</v>
      </c>
      <c r="IL333">
        <v>1</v>
      </c>
      <c r="IM333">
        <v>27</v>
      </c>
      <c r="IN333">
        <v>202.5</v>
      </c>
      <c r="IO333">
        <v>202.6</v>
      </c>
      <c r="IP333">
        <v>2.52197</v>
      </c>
      <c r="IQ333">
        <v>2.61841</v>
      </c>
      <c r="IR333">
        <v>1.54785</v>
      </c>
      <c r="IS333">
        <v>2.30103</v>
      </c>
      <c r="IT333">
        <v>1.34644</v>
      </c>
      <c r="IU333">
        <v>2.4353</v>
      </c>
      <c r="IV333">
        <v>37.4819</v>
      </c>
      <c r="IW333">
        <v>24.2188</v>
      </c>
      <c r="IX333">
        <v>18</v>
      </c>
      <c r="IY333">
        <v>502.235</v>
      </c>
      <c r="IZ333">
        <v>402.274</v>
      </c>
      <c r="JA333">
        <v>24.0269</v>
      </c>
      <c r="JB333">
        <v>27.2366</v>
      </c>
      <c r="JC333">
        <v>30.0003</v>
      </c>
      <c r="JD333">
        <v>27.1247</v>
      </c>
      <c r="JE333">
        <v>27.0642</v>
      </c>
      <c r="JF333">
        <v>50.5082</v>
      </c>
      <c r="JG333">
        <v>25.6003</v>
      </c>
      <c r="JH333">
        <v>100</v>
      </c>
      <c r="JI333">
        <v>24.021</v>
      </c>
      <c r="JJ333">
        <v>1274.13</v>
      </c>
      <c r="JK333">
        <v>24.1541</v>
      </c>
      <c r="JL333">
        <v>102.185</v>
      </c>
      <c r="JM333">
        <v>102.654</v>
      </c>
    </row>
    <row r="334" spans="1:273">
      <c r="A334">
        <v>318</v>
      </c>
      <c r="B334">
        <v>1510793877</v>
      </c>
      <c r="C334">
        <v>5156.40000009537</v>
      </c>
      <c r="D334" t="s">
        <v>1049</v>
      </c>
      <c r="E334" t="s">
        <v>1050</v>
      </c>
      <c r="F334">
        <v>5</v>
      </c>
      <c r="G334" t="s">
        <v>898</v>
      </c>
      <c r="H334" t="s">
        <v>406</v>
      </c>
      <c r="I334">
        <v>1510793869.5</v>
      </c>
      <c r="J334">
        <f>(K334)/1000</f>
        <v>0</v>
      </c>
      <c r="K334">
        <f>IF(CZ334, AN334, AH334)</f>
        <v>0</v>
      </c>
      <c r="L334">
        <f>IF(CZ334, AI334, AG334)</f>
        <v>0</v>
      </c>
      <c r="M334">
        <f>DB334 - IF(AU334&gt;1, L334*CV334*100.0/(AW334*DP334), 0)</f>
        <v>0</v>
      </c>
      <c r="N334">
        <f>((T334-J334/2)*M334-L334)/(T334+J334/2)</f>
        <v>0</v>
      </c>
      <c r="O334">
        <f>N334*(DI334+DJ334)/1000.0</f>
        <v>0</v>
      </c>
      <c r="P334">
        <f>(DB334 - IF(AU334&gt;1, L334*CV334*100.0/(AW334*DP334), 0))*(DI334+DJ334)/1000.0</f>
        <v>0</v>
      </c>
      <c r="Q334">
        <f>2.0/((1/S334-1/R334)+SIGN(S334)*SQRT((1/S334-1/R334)*(1/S334-1/R334) + 4*CW334/((CW334+1)*(CW334+1))*(2*1/S334*1/R334-1/R334*1/R334)))</f>
        <v>0</v>
      </c>
      <c r="R334">
        <f>IF(LEFT(CX334,1)&lt;&gt;"0",IF(LEFT(CX334,1)="1",3.0,CY334),$D$5+$E$5*(DP334*DI334/($K$5*1000))+$F$5*(DP334*DI334/($K$5*1000))*MAX(MIN(CV334,$J$5),$I$5)*MAX(MIN(CV334,$J$5),$I$5)+$G$5*MAX(MIN(CV334,$J$5),$I$5)*(DP334*DI334/($K$5*1000))+$H$5*(DP334*DI334/($K$5*1000))*(DP334*DI334/($K$5*1000)))</f>
        <v>0</v>
      </c>
      <c r="S334">
        <f>J334*(1000-(1000*0.61365*exp(17.502*W334/(240.97+W334))/(DI334+DJ334)+DD334)/2)/(1000*0.61365*exp(17.502*W334/(240.97+W334))/(DI334+DJ334)-DD334)</f>
        <v>0</v>
      </c>
      <c r="T334">
        <f>1/((CW334+1)/(Q334/1.6)+1/(R334/1.37)) + CW334/((CW334+1)/(Q334/1.6) + CW334/(R334/1.37))</f>
        <v>0</v>
      </c>
      <c r="U334">
        <f>(CR334*CU334)</f>
        <v>0</v>
      </c>
      <c r="V334">
        <f>(DK334+(U334+2*0.95*5.67E-8*(((DK334+$B$7)+273)^4-(DK334+273)^4)-44100*J334)/(1.84*29.3*R334+8*0.95*5.67E-8*(DK334+273)^3))</f>
        <v>0</v>
      </c>
      <c r="W334">
        <f>($C$7*DL334+$D$7*DM334+$E$7*V334)</f>
        <v>0</v>
      </c>
      <c r="X334">
        <f>0.61365*exp(17.502*W334/(240.97+W334))</f>
        <v>0</v>
      </c>
      <c r="Y334">
        <f>(Z334/AA334*100)</f>
        <v>0</v>
      </c>
      <c r="Z334">
        <f>DD334*(DI334+DJ334)/1000</f>
        <v>0</v>
      </c>
      <c r="AA334">
        <f>0.61365*exp(17.502*DK334/(240.97+DK334))</f>
        <v>0</v>
      </c>
      <c r="AB334">
        <f>(X334-DD334*(DI334+DJ334)/1000)</f>
        <v>0</v>
      </c>
      <c r="AC334">
        <f>(-J334*44100)</f>
        <v>0</v>
      </c>
      <c r="AD334">
        <f>2*29.3*R334*0.92*(DK334-W334)</f>
        <v>0</v>
      </c>
      <c r="AE334">
        <f>2*0.95*5.67E-8*(((DK334+$B$7)+273)^4-(W334+273)^4)</f>
        <v>0</v>
      </c>
      <c r="AF334">
        <f>U334+AE334+AC334+AD334</f>
        <v>0</v>
      </c>
      <c r="AG334">
        <f>DH334*AU334*(DC334-DB334*(1000-AU334*DE334)/(1000-AU334*DD334))/(100*CV334)</f>
        <v>0</v>
      </c>
      <c r="AH334">
        <f>1000*DH334*AU334*(DD334-DE334)/(100*CV334*(1000-AU334*DD334))</f>
        <v>0</v>
      </c>
      <c r="AI334">
        <f>(AJ334 - AK334 - DI334*1E3/(8.314*(DK334+273.15)) * AM334/DH334 * AL334) * DH334/(100*CV334) * (1000 - DE334)/1000</f>
        <v>0</v>
      </c>
      <c r="AJ334">
        <v>1294.69564843087</v>
      </c>
      <c r="AK334">
        <v>1269.76121212121</v>
      </c>
      <c r="AL334">
        <v>3.46169869614643</v>
      </c>
      <c r="AM334">
        <v>64.2689805173575</v>
      </c>
      <c r="AN334">
        <f>(AP334 - AO334 + DI334*1E3/(8.314*(DK334+273.15)) * AR334/DH334 * AQ334) * DH334/(100*CV334) * 1000/(1000 - AP334)</f>
        <v>0</v>
      </c>
      <c r="AO334">
        <v>24.1392366402807</v>
      </c>
      <c r="AP334">
        <v>25.141186060606</v>
      </c>
      <c r="AQ334">
        <v>-2.35453549265046e-05</v>
      </c>
      <c r="AR334">
        <v>116.423155096258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MAX(0,($B$13+$C$13*DP334)/(1+$D$13*DP334)*DI334/(DK334+273)*$E$13)</f>
        <v>0</v>
      </c>
      <c r="AX334" t="s">
        <v>407</v>
      </c>
      <c r="AY334" t="s">
        <v>407</v>
      </c>
      <c r="AZ334">
        <v>0</v>
      </c>
      <c r="BA334">
        <v>0</v>
      </c>
      <c r="BB334">
        <f>1-AZ334/BA334</f>
        <v>0</v>
      </c>
      <c r="BC334">
        <v>0</v>
      </c>
      <c r="BD334" t="s">
        <v>407</v>
      </c>
      <c r="BE334" t="s">
        <v>407</v>
      </c>
      <c r="BF334">
        <v>0</v>
      </c>
      <c r="BG334">
        <v>0</v>
      </c>
      <c r="BH334">
        <f>1-BF334/BG334</f>
        <v>0</v>
      </c>
      <c r="BI334">
        <v>0.5</v>
      </c>
      <c r="BJ334">
        <f>CS334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407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f>$B$11*DQ334+$C$11*DR334+$F$11*EC334*(1-EF334)</f>
        <v>0</v>
      </c>
      <c r="CS334">
        <f>CR334*CT334</f>
        <v>0</v>
      </c>
      <c r="CT334">
        <f>($B$11*$D$9+$C$11*$D$9+$F$11*((EP334+EH334)/MAX(EP334+EH334+EQ334, 0.1)*$I$9+EQ334/MAX(EP334+EH334+EQ334, 0.1)*$J$9))/($B$11+$C$11+$F$11)</f>
        <v>0</v>
      </c>
      <c r="CU334">
        <f>($B$11*$K$9+$C$11*$K$9+$F$11*((EP334+EH334)/MAX(EP334+EH334+EQ334, 0.1)*$P$9+EQ334/MAX(EP334+EH334+EQ334, 0.1)*$Q$9))/($B$11+$C$11+$F$11)</f>
        <v>0</v>
      </c>
      <c r="CV334">
        <v>2.7</v>
      </c>
      <c r="CW334">
        <v>0.5</v>
      </c>
      <c r="CX334" t="s">
        <v>408</v>
      </c>
      <c r="CY334">
        <v>2</v>
      </c>
      <c r="CZ334" t="b">
        <v>1</v>
      </c>
      <c r="DA334">
        <v>1510793869.5</v>
      </c>
      <c r="DB334">
        <v>1214.40666666667</v>
      </c>
      <c r="DC334">
        <v>1247.12666666667</v>
      </c>
      <c r="DD334">
        <v>25.1479481481482</v>
      </c>
      <c r="DE334">
        <v>24.1418407407407</v>
      </c>
      <c r="DF334">
        <v>1203.18296296296</v>
      </c>
      <c r="DG334">
        <v>24.6165555555556</v>
      </c>
      <c r="DH334">
        <v>500.086555555556</v>
      </c>
      <c r="DI334">
        <v>90.7748296296296</v>
      </c>
      <c r="DJ334">
        <v>0.0999207037037037</v>
      </c>
      <c r="DK334">
        <v>26.8484185185185</v>
      </c>
      <c r="DL334">
        <v>27.5024666666667</v>
      </c>
      <c r="DM334">
        <v>999.9</v>
      </c>
      <c r="DN334">
        <v>0</v>
      </c>
      <c r="DO334">
        <v>0</v>
      </c>
      <c r="DP334">
        <v>10015.4918518519</v>
      </c>
      <c r="DQ334">
        <v>0</v>
      </c>
      <c r="DR334">
        <v>8.64108925925926</v>
      </c>
      <c r="DS334">
        <v>-32.7201888888889</v>
      </c>
      <c r="DT334">
        <v>1245.7337037037</v>
      </c>
      <c r="DU334">
        <v>1277.98037037037</v>
      </c>
      <c r="DV334">
        <v>1.00609666666667</v>
      </c>
      <c r="DW334">
        <v>1247.12666666667</v>
      </c>
      <c r="DX334">
        <v>24.1418407407407</v>
      </c>
      <c r="DY334">
        <v>2.28280111111111</v>
      </c>
      <c r="DZ334">
        <v>2.19147185185185</v>
      </c>
      <c r="EA334">
        <v>19.5555481481481</v>
      </c>
      <c r="EB334">
        <v>18.9001037037037</v>
      </c>
      <c r="EC334">
        <v>1999.97037037037</v>
      </c>
      <c r="ED334">
        <v>0.980004222222222</v>
      </c>
      <c r="EE334">
        <v>0.0199958222222222</v>
      </c>
      <c r="EF334">
        <v>0</v>
      </c>
      <c r="EG334">
        <v>2.24195925925926</v>
      </c>
      <c r="EH334">
        <v>0</v>
      </c>
      <c r="EI334">
        <v>4150.57888888889</v>
      </c>
      <c r="EJ334">
        <v>17299.9074074074</v>
      </c>
      <c r="EK334">
        <v>38.8818888888889</v>
      </c>
      <c r="EL334">
        <v>39.4324074074074</v>
      </c>
      <c r="EM334">
        <v>38.625</v>
      </c>
      <c r="EN334">
        <v>38.125</v>
      </c>
      <c r="EO334">
        <v>38.25</v>
      </c>
      <c r="EP334">
        <v>1959.98037037037</v>
      </c>
      <c r="EQ334">
        <v>39.99</v>
      </c>
      <c r="ER334">
        <v>0</v>
      </c>
      <c r="ES334">
        <v>1678817480.6</v>
      </c>
      <c r="ET334">
        <v>0</v>
      </c>
      <c r="EU334">
        <v>2.26762692307692</v>
      </c>
      <c r="EV334">
        <v>0.598601718194277</v>
      </c>
      <c r="EW334">
        <v>17.10837607383</v>
      </c>
      <c r="EX334">
        <v>4150.58153846154</v>
      </c>
      <c r="EY334">
        <v>15</v>
      </c>
      <c r="EZ334">
        <v>0</v>
      </c>
      <c r="FA334" t="s">
        <v>409</v>
      </c>
      <c r="FB334">
        <v>1510781724.6</v>
      </c>
      <c r="FC334">
        <v>1510781718.6</v>
      </c>
      <c r="FD334">
        <v>0</v>
      </c>
      <c r="FE334">
        <v>0.193</v>
      </c>
      <c r="FF334">
        <v>0.167</v>
      </c>
      <c r="FG334">
        <v>6.707</v>
      </c>
      <c r="FH334">
        <v>0.869</v>
      </c>
      <c r="FI334">
        <v>420</v>
      </c>
      <c r="FJ334">
        <v>32</v>
      </c>
      <c r="FK334">
        <v>0.3</v>
      </c>
      <c r="FL334">
        <v>0.13</v>
      </c>
      <c r="FM334">
        <v>1.00572682926829</v>
      </c>
      <c r="FN334">
        <v>0.00143017421602873</v>
      </c>
      <c r="FO334">
        <v>0.00143100414859276</v>
      </c>
      <c r="FP334">
        <v>1</v>
      </c>
      <c r="FQ334">
        <v>1</v>
      </c>
      <c r="FR334">
        <v>1</v>
      </c>
      <c r="FS334" t="s">
        <v>410</v>
      </c>
      <c r="FT334">
        <v>2.97266</v>
      </c>
      <c r="FU334">
        <v>2.75406</v>
      </c>
      <c r="FV334">
        <v>0.190948</v>
      </c>
      <c r="FW334">
        <v>0.194981</v>
      </c>
      <c r="FX334">
        <v>0.106746</v>
      </c>
      <c r="FY334">
        <v>0.104944</v>
      </c>
      <c r="FZ334">
        <v>31475.6</v>
      </c>
      <c r="GA334">
        <v>34135.8</v>
      </c>
      <c r="GB334">
        <v>35256.7</v>
      </c>
      <c r="GC334">
        <v>38458.1</v>
      </c>
      <c r="GD334">
        <v>44615.6</v>
      </c>
      <c r="GE334">
        <v>49698.2</v>
      </c>
      <c r="GF334">
        <v>55067.7</v>
      </c>
      <c r="GG334">
        <v>61662.9</v>
      </c>
      <c r="GH334">
        <v>1.98105</v>
      </c>
      <c r="GI334">
        <v>1.82442</v>
      </c>
      <c r="GJ334">
        <v>0.0857636</v>
      </c>
      <c r="GK334">
        <v>0</v>
      </c>
      <c r="GL334">
        <v>26.0923</v>
      </c>
      <c r="GM334">
        <v>999.9</v>
      </c>
      <c r="GN334">
        <v>52.912</v>
      </c>
      <c r="GO334">
        <v>32.801</v>
      </c>
      <c r="GP334">
        <v>29.1216</v>
      </c>
      <c r="GQ334">
        <v>55.3458</v>
      </c>
      <c r="GR334">
        <v>49.379</v>
      </c>
      <c r="GS334">
        <v>1</v>
      </c>
      <c r="GT334">
        <v>0.00505589</v>
      </c>
      <c r="GU334">
        <v>1.00662</v>
      </c>
      <c r="GV334">
        <v>20.1122</v>
      </c>
      <c r="GW334">
        <v>5.19797</v>
      </c>
      <c r="GX334">
        <v>12.004</v>
      </c>
      <c r="GY334">
        <v>4.9754</v>
      </c>
      <c r="GZ334">
        <v>3.29332</v>
      </c>
      <c r="HA334">
        <v>9999</v>
      </c>
      <c r="HB334">
        <v>9999</v>
      </c>
      <c r="HC334">
        <v>9999</v>
      </c>
      <c r="HD334">
        <v>999.9</v>
      </c>
      <c r="HE334">
        <v>1.86325</v>
      </c>
      <c r="HF334">
        <v>1.86813</v>
      </c>
      <c r="HG334">
        <v>1.86793</v>
      </c>
      <c r="HH334">
        <v>1.86905</v>
      </c>
      <c r="HI334">
        <v>1.86989</v>
      </c>
      <c r="HJ334">
        <v>1.86594</v>
      </c>
      <c r="HK334">
        <v>1.86704</v>
      </c>
      <c r="HL334">
        <v>1.86832</v>
      </c>
      <c r="HM334">
        <v>5</v>
      </c>
      <c r="HN334">
        <v>0</v>
      </c>
      <c r="HO334">
        <v>0</v>
      </c>
      <c r="HP334">
        <v>0</v>
      </c>
      <c r="HQ334" t="s">
        <v>411</v>
      </c>
      <c r="HR334" t="s">
        <v>412</v>
      </c>
      <c r="HS334" t="s">
        <v>413</v>
      </c>
      <c r="HT334" t="s">
        <v>413</v>
      </c>
      <c r="HU334" t="s">
        <v>413</v>
      </c>
      <c r="HV334" t="s">
        <v>413</v>
      </c>
      <c r="HW334">
        <v>0</v>
      </c>
      <c r="HX334">
        <v>100</v>
      </c>
      <c r="HY334">
        <v>100</v>
      </c>
      <c r="HZ334">
        <v>11.36</v>
      </c>
      <c r="IA334">
        <v>0.5311</v>
      </c>
      <c r="IB334">
        <v>4.00718980108695</v>
      </c>
      <c r="IC334">
        <v>0.0057595372652325</v>
      </c>
      <c r="ID334">
        <v>9.86007892650461e-07</v>
      </c>
      <c r="IE334">
        <v>-6.54605500343952e-10</v>
      </c>
      <c r="IF334">
        <v>-0.00447537401453317</v>
      </c>
      <c r="IG334">
        <v>-0.0225030831772305</v>
      </c>
      <c r="IH334">
        <v>0.00251729176796863</v>
      </c>
      <c r="II334">
        <v>-2.92013266862578e-05</v>
      </c>
      <c r="IJ334">
        <v>-3</v>
      </c>
      <c r="IK334">
        <v>1614</v>
      </c>
      <c r="IL334">
        <v>1</v>
      </c>
      <c r="IM334">
        <v>27</v>
      </c>
      <c r="IN334">
        <v>202.5</v>
      </c>
      <c r="IO334">
        <v>202.6</v>
      </c>
      <c r="IP334">
        <v>2.54639</v>
      </c>
      <c r="IQ334">
        <v>2.61353</v>
      </c>
      <c r="IR334">
        <v>1.54785</v>
      </c>
      <c r="IS334">
        <v>2.30103</v>
      </c>
      <c r="IT334">
        <v>1.34644</v>
      </c>
      <c r="IU334">
        <v>2.45728</v>
      </c>
      <c r="IV334">
        <v>37.4819</v>
      </c>
      <c r="IW334">
        <v>24.2188</v>
      </c>
      <c r="IX334">
        <v>18</v>
      </c>
      <c r="IY334">
        <v>502.276</v>
      </c>
      <c r="IZ334">
        <v>402.361</v>
      </c>
      <c r="JA334">
        <v>24.0201</v>
      </c>
      <c r="JB334">
        <v>27.2417</v>
      </c>
      <c r="JC334">
        <v>30.0004</v>
      </c>
      <c r="JD334">
        <v>27.1292</v>
      </c>
      <c r="JE334">
        <v>27.0686</v>
      </c>
      <c r="JF334">
        <v>51.0691</v>
      </c>
      <c r="JG334">
        <v>25.6003</v>
      </c>
      <c r="JH334">
        <v>100</v>
      </c>
      <c r="JI334">
        <v>24.0149</v>
      </c>
      <c r="JJ334">
        <v>1294.22</v>
      </c>
      <c r="JK334">
        <v>24.1541</v>
      </c>
      <c r="JL334">
        <v>102.184</v>
      </c>
      <c r="JM334">
        <v>102.653</v>
      </c>
    </row>
    <row r="335" spans="1:273">
      <c r="A335">
        <v>319</v>
      </c>
      <c r="B335">
        <v>1510793882</v>
      </c>
      <c r="C335">
        <v>5161.40000009537</v>
      </c>
      <c r="D335" t="s">
        <v>1051</v>
      </c>
      <c r="E335" t="s">
        <v>1052</v>
      </c>
      <c r="F335">
        <v>5</v>
      </c>
      <c r="G335" t="s">
        <v>898</v>
      </c>
      <c r="H335" t="s">
        <v>406</v>
      </c>
      <c r="I335">
        <v>1510793874.21429</v>
      </c>
      <c r="J335">
        <f>(K335)/1000</f>
        <v>0</v>
      </c>
      <c r="K335">
        <f>IF(CZ335, AN335, AH335)</f>
        <v>0</v>
      </c>
      <c r="L335">
        <f>IF(CZ335, AI335, AG335)</f>
        <v>0</v>
      </c>
      <c r="M335">
        <f>DB335 - IF(AU335&gt;1, L335*CV335*100.0/(AW335*DP335), 0)</f>
        <v>0</v>
      </c>
      <c r="N335">
        <f>((T335-J335/2)*M335-L335)/(T335+J335/2)</f>
        <v>0</v>
      </c>
      <c r="O335">
        <f>N335*(DI335+DJ335)/1000.0</f>
        <v>0</v>
      </c>
      <c r="P335">
        <f>(DB335 - IF(AU335&gt;1, L335*CV335*100.0/(AW335*DP335), 0))*(DI335+DJ335)/1000.0</f>
        <v>0</v>
      </c>
      <c r="Q335">
        <f>2.0/((1/S335-1/R335)+SIGN(S335)*SQRT((1/S335-1/R335)*(1/S335-1/R335) + 4*CW335/((CW335+1)*(CW335+1))*(2*1/S335*1/R335-1/R335*1/R335)))</f>
        <v>0</v>
      </c>
      <c r="R335">
        <f>IF(LEFT(CX335,1)&lt;&gt;"0",IF(LEFT(CX335,1)="1",3.0,CY335),$D$5+$E$5*(DP335*DI335/($K$5*1000))+$F$5*(DP335*DI335/($K$5*1000))*MAX(MIN(CV335,$J$5),$I$5)*MAX(MIN(CV335,$J$5),$I$5)+$G$5*MAX(MIN(CV335,$J$5),$I$5)*(DP335*DI335/($K$5*1000))+$H$5*(DP335*DI335/($K$5*1000))*(DP335*DI335/($K$5*1000)))</f>
        <v>0</v>
      </c>
      <c r="S335">
        <f>J335*(1000-(1000*0.61365*exp(17.502*W335/(240.97+W335))/(DI335+DJ335)+DD335)/2)/(1000*0.61365*exp(17.502*W335/(240.97+W335))/(DI335+DJ335)-DD335)</f>
        <v>0</v>
      </c>
      <c r="T335">
        <f>1/((CW335+1)/(Q335/1.6)+1/(R335/1.37)) + CW335/((CW335+1)/(Q335/1.6) + CW335/(R335/1.37))</f>
        <v>0</v>
      </c>
      <c r="U335">
        <f>(CR335*CU335)</f>
        <v>0</v>
      </c>
      <c r="V335">
        <f>(DK335+(U335+2*0.95*5.67E-8*(((DK335+$B$7)+273)^4-(DK335+273)^4)-44100*J335)/(1.84*29.3*R335+8*0.95*5.67E-8*(DK335+273)^3))</f>
        <v>0</v>
      </c>
      <c r="W335">
        <f>($C$7*DL335+$D$7*DM335+$E$7*V335)</f>
        <v>0</v>
      </c>
      <c r="X335">
        <f>0.61365*exp(17.502*W335/(240.97+W335))</f>
        <v>0</v>
      </c>
      <c r="Y335">
        <f>(Z335/AA335*100)</f>
        <v>0</v>
      </c>
      <c r="Z335">
        <f>DD335*(DI335+DJ335)/1000</f>
        <v>0</v>
      </c>
      <c r="AA335">
        <f>0.61365*exp(17.502*DK335/(240.97+DK335))</f>
        <v>0</v>
      </c>
      <c r="AB335">
        <f>(X335-DD335*(DI335+DJ335)/1000)</f>
        <v>0</v>
      </c>
      <c r="AC335">
        <f>(-J335*44100)</f>
        <v>0</v>
      </c>
      <c r="AD335">
        <f>2*29.3*R335*0.92*(DK335-W335)</f>
        <v>0</v>
      </c>
      <c r="AE335">
        <f>2*0.95*5.67E-8*(((DK335+$B$7)+273)^4-(W335+273)^4)</f>
        <v>0</v>
      </c>
      <c r="AF335">
        <f>U335+AE335+AC335+AD335</f>
        <v>0</v>
      </c>
      <c r="AG335">
        <f>DH335*AU335*(DC335-DB335*(1000-AU335*DE335)/(1000-AU335*DD335))/(100*CV335)</f>
        <v>0</v>
      </c>
      <c r="AH335">
        <f>1000*DH335*AU335*(DD335-DE335)/(100*CV335*(1000-AU335*DD335))</f>
        <v>0</v>
      </c>
      <c r="AI335">
        <f>(AJ335 - AK335 - DI335*1E3/(8.314*(DK335+273.15)) * AM335/DH335 * AL335) * DH335/(100*CV335) * (1000 - DE335)/1000</f>
        <v>0</v>
      </c>
      <c r="AJ335">
        <v>1311.22682011534</v>
      </c>
      <c r="AK335">
        <v>1286.79448484848</v>
      </c>
      <c r="AL335">
        <v>3.40745209769049</v>
      </c>
      <c r="AM335">
        <v>64.2689805173575</v>
      </c>
      <c r="AN335">
        <f>(AP335 - AO335 + DI335*1E3/(8.314*(DK335+273.15)) * AR335/DH335 * AQ335) * DH335/(100*CV335) * 1000/(1000 - AP335)</f>
        <v>0</v>
      </c>
      <c r="AO335">
        <v>24.1397885603618</v>
      </c>
      <c r="AP335">
        <v>25.1364193939394</v>
      </c>
      <c r="AQ335">
        <v>-1.55937085256671e-05</v>
      </c>
      <c r="AR335">
        <v>116.423155096258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MAX(0,($B$13+$C$13*DP335)/(1+$D$13*DP335)*DI335/(DK335+273)*$E$13)</f>
        <v>0</v>
      </c>
      <c r="AX335" t="s">
        <v>407</v>
      </c>
      <c r="AY335" t="s">
        <v>407</v>
      </c>
      <c r="AZ335">
        <v>0</v>
      </c>
      <c r="BA335">
        <v>0</v>
      </c>
      <c r="BB335">
        <f>1-AZ335/BA335</f>
        <v>0</v>
      </c>
      <c r="BC335">
        <v>0</v>
      </c>
      <c r="BD335" t="s">
        <v>407</v>
      </c>
      <c r="BE335" t="s">
        <v>407</v>
      </c>
      <c r="BF335">
        <v>0</v>
      </c>
      <c r="BG335">
        <v>0</v>
      </c>
      <c r="BH335">
        <f>1-BF335/BG335</f>
        <v>0</v>
      </c>
      <c r="BI335">
        <v>0.5</v>
      </c>
      <c r="BJ335">
        <f>CS335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407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f>$B$11*DQ335+$C$11*DR335+$F$11*EC335*(1-EF335)</f>
        <v>0</v>
      </c>
      <c r="CS335">
        <f>CR335*CT335</f>
        <v>0</v>
      </c>
      <c r="CT335">
        <f>($B$11*$D$9+$C$11*$D$9+$F$11*((EP335+EH335)/MAX(EP335+EH335+EQ335, 0.1)*$I$9+EQ335/MAX(EP335+EH335+EQ335, 0.1)*$J$9))/($B$11+$C$11+$F$11)</f>
        <v>0</v>
      </c>
      <c r="CU335">
        <f>($B$11*$K$9+$C$11*$K$9+$F$11*((EP335+EH335)/MAX(EP335+EH335+EQ335, 0.1)*$P$9+EQ335/MAX(EP335+EH335+EQ335, 0.1)*$Q$9))/($B$11+$C$11+$F$11)</f>
        <v>0</v>
      </c>
      <c r="CV335">
        <v>2.7</v>
      </c>
      <c r="CW335">
        <v>0.5</v>
      </c>
      <c r="CX335" t="s">
        <v>408</v>
      </c>
      <c r="CY335">
        <v>2</v>
      </c>
      <c r="CZ335" t="b">
        <v>1</v>
      </c>
      <c r="DA335">
        <v>1510793874.21429</v>
      </c>
      <c r="DB335">
        <v>1230.14107142857</v>
      </c>
      <c r="DC335">
        <v>1262.80428571429</v>
      </c>
      <c r="DD335">
        <v>25.1442821428571</v>
      </c>
      <c r="DE335">
        <v>24.1405357142857</v>
      </c>
      <c r="DF335">
        <v>1218.83535714286</v>
      </c>
      <c r="DG335">
        <v>24.6130607142857</v>
      </c>
      <c r="DH335">
        <v>500.095</v>
      </c>
      <c r="DI335">
        <v>90.77415</v>
      </c>
      <c r="DJ335">
        <v>0.100097567857143</v>
      </c>
      <c r="DK335">
        <v>26.8480857142857</v>
      </c>
      <c r="DL335">
        <v>27.5006214285714</v>
      </c>
      <c r="DM335">
        <v>999.9</v>
      </c>
      <c r="DN335">
        <v>0</v>
      </c>
      <c r="DO335">
        <v>0</v>
      </c>
      <c r="DP335">
        <v>9996.32071428571</v>
      </c>
      <c r="DQ335">
        <v>0</v>
      </c>
      <c r="DR335">
        <v>8.75024821428571</v>
      </c>
      <c r="DS335">
        <v>-32.6635392857143</v>
      </c>
      <c r="DT335">
        <v>1261.86928571429</v>
      </c>
      <c r="DU335">
        <v>1294.04321428571</v>
      </c>
      <c r="DV335">
        <v>1.00374314285714</v>
      </c>
      <c r="DW335">
        <v>1262.80428571429</v>
      </c>
      <c r="DX335">
        <v>24.1405357142857</v>
      </c>
      <c r="DY335">
        <v>2.28245178571429</v>
      </c>
      <c r="DZ335">
        <v>2.19133642857143</v>
      </c>
      <c r="EA335">
        <v>19.5530785714286</v>
      </c>
      <c r="EB335">
        <v>18.8991107142857</v>
      </c>
      <c r="EC335">
        <v>1999.96214285714</v>
      </c>
      <c r="ED335">
        <v>0.980004142857143</v>
      </c>
      <c r="EE335">
        <v>0.0199958857142857</v>
      </c>
      <c r="EF335">
        <v>0</v>
      </c>
      <c r="EG335">
        <v>2.21529642857143</v>
      </c>
      <c r="EH335">
        <v>0</v>
      </c>
      <c r="EI335">
        <v>4151.98035714286</v>
      </c>
      <c r="EJ335">
        <v>17299.8428571429</v>
      </c>
      <c r="EK335">
        <v>38.8794285714286</v>
      </c>
      <c r="EL335">
        <v>39.4325714285714</v>
      </c>
      <c r="EM335">
        <v>38.625</v>
      </c>
      <c r="EN335">
        <v>38.125</v>
      </c>
      <c r="EO335">
        <v>38.25</v>
      </c>
      <c r="EP335">
        <v>1959.97214285714</v>
      </c>
      <c r="EQ335">
        <v>39.99</v>
      </c>
      <c r="ER335">
        <v>0</v>
      </c>
      <c r="ES335">
        <v>1678817485.4</v>
      </c>
      <c r="ET335">
        <v>0</v>
      </c>
      <c r="EU335">
        <v>2.22720384615385</v>
      </c>
      <c r="EV335">
        <v>-0.510594873451756</v>
      </c>
      <c r="EW335">
        <v>15.7497435818096</v>
      </c>
      <c r="EX335">
        <v>4151.99538461538</v>
      </c>
      <c r="EY335">
        <v>15</v>
      </c>
      <c r="EZ335">
        <v>0</v>
      </c>
      <c r="FA335" t="s">
        <v>409</v>
      </c>
      <c r="FB335">
        <v>1510781724.6</v>
      </c>
      <c r="FC335">
        <v>1510781718.6</v>
      </c>
      <c r="FD335">
        <v>0</v>
      </c>
      <c r="FE335">
        <v>0.193</v>
      </c>
      <c r="FF335">
        <v>0.167</v>
      </c>
      <c r="FG335">
        <v>6.707</v>
      </c>
      <c r="FH335">
        <v>0.869</v>
      </c>
      <c r="FI335">
        <v>420</v>
      </c>
      <c r="FJ335">
        <v>32</v>
      </c>
      <c r="FK335">
        <v>0.3</v>
      </c>
      <c r="FL335">
        <v>0.13</v>
      </c>
      <c r="FM335">
        <v>1.00441214634146</v>
      </c>
      <c r="FN335">
        <v>-0.0256093588850192</v>
      </c>
      <c r="FO335">
        <v>0.0032857812417792</v>
      </c>
      <c r="FP335">
        <v>1</v>
      </c>
      <c r="FQ335">
        <v>1</v>
      </c>
      <c r="FR335">
        <v>1</v>
      </c>
      <c r="FS335" t="s">
        <v>410</v>
      </c>
      <c r="FT335">
        <v>2.97264</v>
      </c>
      <c r="FU335">
        <v>2.75378</v>
      </c>
      <c r="FV335">
        <v>0.192523</v>
      </c>
      <c r="FW335">
        <v>0.196573</v>
      </c>
      <c r="FX335">
        <v>0.106728</v>
      </c>
      <c r="FY335">
        <v>0.104945</v>
      </c>
      <c r="FZ335">
        <v>31414.4</v>
      </c>
      <c r="GA335">
        <v>34067.9</v>
      </c>
      <c r="GB335">
        <v>35256.8</v>
      </c>
      <c r="GC335">
        <v>38457.6</v>
      </c>
      <c r="GD335">
        <v>44616.8</v>
      </c>
      <c r="GE335">
        <v>49697.8</v>
      </c>
      <c r="GF335">
        <v>55068</v>
      </c>
      <c r="GG335">
        <v>61662.5</v>
      </c>
      <c r="GH335">
        <v>1.98085</v>
      </c>
      <c r="GI335">
        <v>1.82407</v>
      </c>
      <c r="GJ335">
        <v>0.0859424</v>
      </c>
      <c r="GK335">
        <v>0</v>
      </c>
      <c r="GL335">
        <v>26.0923</v>
      </c>
      <c r="GM335">
        <v>999.9</v>
      </c>
      <c r="GN335">
        <v>52.912</v>
      </c>
      <c r="GO335">
        <v>32.791</v>
      </c>
      <c r="GP335">
        <v>29.1059</v>
      </c>
      <c r="GQ335">
        <v>55.4158</v>
      </c>
      <c r="GR335">
        <v>49.5272</v>
      </c>
      <c r="GS335">
        <v>1</v>
      </c>
      <c r="GT335">
        <v>0.00533537</v>
      </c>
      <c r="GU335">
        <v>0.970645</v>
      </c>
      <c r="GV335">
        <v>20.1121</v>
      </c>
      <c r="GW335">
        <v>5.19752</v>
      </c>
      <c r="GX335">
        <v>12.004</v>
      </c>
      <c r="GY335">
        <v>4.97525</v>
      </c>
      <c r="GZ335">
        <v>3.29325</v>
      </c>
      <c r="HA335">
        <v>9999</v>
      </c>
      <c r="HB335">
        <v>9999</v>
      </c>
      <c r="HC335">
        <v>9999</v>
      </c>
      <c r="HD335">
        <v>999.9</v>
      </c>
      <c r="HE335">
        <v>1.86325</v>
      </c>
      <c r="HF335">
        <v>1.86813</v>
      </c>
      <c r="HG335">
        <v>1.86791</v>
      </c>
      <c r="HH335">
        <v>1.86905</v>
      </c>
      <c r="HI335">
        <v>1.86987</v>
      </c>
      <c r="HJ335">
        <v>1.86593</v>
      </c>
      <c r="HK335">
        <v>1.86696</v>
      </c>
      <c r="HL335">
        <v>1.86835</v>
      </c>
      <c r="HM335">
        <v>5</v>
      </c>
      <c r="HN335">
        <v>0</v>
      </c>
      <c r="HO335">
        <v>0</v>
      </c>
      <c r="HP335">
        <v>0</v>
      </c>
      <c r="HQ335" t="s">
        <v>411</v>
      </c>
      <c r="HR335" t="s">
        <v>412</v>
      </c>
      <c r="HS335" t="s">
        <v>413</v>
      </c>
      <c r="HT335" t="s">
        <v>413</v>
      </c>
      <c r="HU335" t="s">
        <v>413</v>
      </c>
      <c r="HV335" t="s">
        <v>413</v>
      </c>
      <c r="HW335">
        <v>0</v>
      </c>
      <c r="HX335">
        <v>100</v>
      </c>
      <c r="HY335">
        <v>100</v>
      </c>
      <c r="HZ335">
        <v>11.44</v>
      </c>
      <c r="IA335">
        <v>0.5309</v>
      </c>
      <c r="IB335">
        <v>4.00718980108695</v>
      </c>
      <c r="IC335">
        <v>0.0057595372652325</v>
      </c>
      <c r="ID335">
        <v>9.86007892650461e-07</v>
      </c>
      <c r="IE335">
        <v>-6.54605500343952e-10</v>
      </c>
      <c r="IF335">
        <v>-0.00447537401453317</v>
      </c>
      <c r="IG335">
        <v>-0.0225030831772305</v>
      </c>
      <c r="IH335">
        <v>0.00251729176796863</v>
      </c>
      <c r="II335">
        <v>-2.92013266862578e-05</v>
      </c>
      <c r="IJ335">
        <v>-3</v>
      </c>
      <c r="IK335">
        <v>1614</v>
      </c>
      <c r="IL335">
        <v>1</v>
      </c>
      <c r="IM335">
        <v>27</v>
      </c>
      <c r="IN335">
        <v>202.6</v>
      </c>
      <c r="IO335">
        <v>202.7</v>
      </c>
      <c r="IP335">
        <v>2.57446</v>
      </c>
      <c r="IQ335">
        <v>2.61841</v>
      </c>
      <c r="IR335">
        <v>1.54785</v>
      </c>
      <c r="IS335">
        <v>2.30103</v>
      </c>
      <c r="IT335">
        <v>1.34644</v>
      </c>
      <c r="IU335">
        <v>2.45972</v>
      </c>
      <c r="IV335">
        <v>37.4819</v>
      </c>
      <c r="IW335">
        <v>24.2188</v>
      </c>
      <c r="IX335">
        <v>18</v>
      </c>
      <c r="IY335">
        <v>502.188</v>
      </c>
      <c r="IZ335">
        <v>402.207</v>
      </c>
      <c r="JA335">
        <v>24.0169</v>
      </c>
      <c r="JB335">
        <v>27.2467</v>
      </c>
      <c r="JC335">
        <v>30.0004</v>
      </c>
      <c r="JD335">
        <v>27.1341</v>
      </c>
      <c r="JE335">
        <v>27.0742</v>
      </c>
      <c r="JF335">
        <v>51.5694</v>
      </c>
      <c r="JG335">
        <v>25.6003</v>
      </c>
      <c r="JH335">
        <v>100</v>
      </c>
      <c r="JI335">
        <v>24.0198</v>
      </c>
      <c r="JJ335">
        <v>1307.67</v>
      </c>
      <c r="JK335">
        <v>24.1541</v>
      </c>
      <c r="JL335">
        <v>102.185</v>
      </c>
      <c r="JM335">
        <v>102.652</v>
      </c>
    </row>
    <row r="336" spans="1:273">
      <c r="A336">
        <v>320</v>
      </c>
      <c r="B336">
        <v>1510793887</v>
      </c>
      <c r="C336">
        <v>5166.40000009537</v>
      </c>
      <c r="D336" t="s">
        <v>1053</v>
      </c>
      <c r="E336" t="s">
        <v>1054</v>
      </c>
      <c r="F336">
        <v>5</v>
      </c>
      <c r="G336" t="s">
        <v>898</v>
      </c>
      <c r="H336" t="s">
        <v>406</v>
      </c>
      <c r="I336">
        <v>1510793879.5</v>
      </c>
      <c r="J336">
        <f>(K336)/1000</f>
        <v>0</v>
      </c>
      <c r="K336">
        <f>IF(CZ336, AN336, AH336)</f>
        <v>0</v>
      </c>
      <c r="L336">
        <f>IF(CZ336, AI336, AG336)</f>
        <v>0</v>
      </c>
      <c r="M336">
        <f>DB336 - IF(AU336&gt;1, L336*CV336*100.0/(AW336*DP336), 0)</f>
        <v>0</v>
      </c>
      <c r="N336">
        <f>((T336-J336/2)*M336-L336)/(T336+J336/2)</f>
        <v>0</v>
      </c>
      <c r="O336">
        <f>N336*(DI336+DJ336)/1000.0</f>
        <v>0</v>
      </c>
      <c r="P336">
        <f>(DB336 - IF(AU336&gt;1, L336*CV336*100.0/(AW336*DP336), 0))*(DI336+DJ336)/1000.0</f>
        <v>0</v>
      </c>
      <c r="Q336">
        <f>2.0/((1/S336-1/R336)+SIGN(S336)*SQRT((1/S336-1/R336)*(1/S336-1/R336) + 4*CW336/((CW336+1)*(CW336+1))*(2*1/S336*1/R336-1/R336*1/R336)))</f>
        <v>0</v>
      </c>
      <c r="R336">
        <f>IF(LEFT(CX336,1)&lt;&gt;"0",IF(LEFT(CX336,1)="1",3.0,CY336),$D$5+$E$5*(DP336*DI336/($K$5*1000))+$F$5*(DP336*DI336/($K$5*1000))*MAX(MIN(CV336,$J$5),$I$5)*MAX(MIN(CV336,$J$5),$I$5)+$G$5*MAX(MIN(CV336,$J$5),$I$5)*(DP336*DI336/($K$5*1000))+$H$5*(DP336*DI336/($K$5*1000))*(DP336*DI336/($K$5*1000)))</f>
        <v>0</v>
      </c>
      <c r="S336">
        <f>J336*(1000-(1000*0.61365*exp(17.502*W336/(240.97+W336))/(DI336+DJ336)+DD336)/2)/(1000*0.61365*exp(17.502*W336/(240.97+W336))/(DI336+DJ336)-DD336)</f>
        <v>0</v>
      </c>
      <c r="T336">
        <f>1/((CW336+1)/(Q336/1.6)+1/(R336/1.37)) + CW336/((CW336+1)/(Q336/1.6) + CW336/(R336/1.37))</f>
        <v>0</v>
      </c>
      <c r="U336">
        <f>(CR336*CU336)</f>
        <v>0</v>
      </c>
      <c r="V336">
        <f>(DK336+(U336+2*0.95*5.67E-8*(((DK336+$B$7)+273)^4-(DK336+273)^4)-44100*J336)/(1.84*29.3*R336+8*0.95*5.67E-8*(DK336+273)^3))</f>
        <v>0</v>
      </c>
      <c r="W336">
        <f>($C$7*DL336+$D$7*DM336+$E$7*V336)</f>
        <v>0</v>
      </c>
      <c r="X336">
        <f>0.61365*exp(17.502*W336/(240.97+W336))</f>
        <v>0</v>
      </c>
      <c r="Y336">
        <f>(Z336/AA336*100)</f>
        <v>0</v>
      </c>
      <c r="Z336">
        <f>DD336*(DI336+DJ336)/1000</f>
        <v>0</v>
      </c>
      <c r="AA336">
        <f>0.61365*exp(17.502*DK336/(240.97+DK336))</f>
        <v>0</v>
      </c>
      <c r="AB336">
        <f>(X336-DD336*(DI336+DJ336)/1000)</f>
        <v>0</v>
      </c>
      <c r="AC336">
        <f>(-J336*44100)</f>
        <v>0</v>
      </c>
      <c r="AD336">
        <f>2*29.3*R336*0.92*(DK336-W336)</f>
        <v>0</v>
      </c>
      <c r="AE336">
        <f>2*0.95*5.67E-8*(((DK336+$B$7)+273)^4-(W336+273)^4)</f>
        <v>0</v>
      </c>
      <c r="AF336">
        <f>U336+AE336+AC336+AD336</f>
        <v>0</v>
      </c>
      <c r="AG336">
        <f>DH336*AU336*(DC336-DB336*(1000-AU336*DE336)/(1000-AU336*DD336))/(100*CV336)</f>
        <v>0</v>
      </c>
      <c r="AH336">
        <f>1000*DH336*AU336*(DD336-DE336)/(100*CV336*(1000-AU336*DD336))</f>
        <v>0</v>
      </c>
      <c r="AI336">
        <f>(AJ336 - AK336 - DI336*1E3/(8.314*(DK336+273.15)) * AM336/DH336 * AL336) * DH336/(100*CV336) * (1000 - DE336)/1000</f>
        <v>0</v>
      </c>
      <c r="AJ336">
        <v>1329.21796206295</v>
      </c>
      <c r="AK336">
        <v>1304.17303030303</v>
      </c>
      <c r="AL336">
        <v>3.48762755106025</v>
      </c>
      <c r="AM336">
        <v>64.2689805173575</v>
      </c>
      <c r="AN336">
        <f>(AP336 - AO336 + DI336*1E3/(8.314*(DK336+273.15)) * AR336/DH336 * AQ336) * DH336/(100*CV336) * 1000/(1000 - AP336)</f>
        <v>0</v>
      </c>
      <c r="AO336">
        <v>24.1400233834196</v>
      </c>
      <c r="AP336">
        <v>25.1311496969697</v>
      </c>
      <c r="AQ336">
        <v>-1.98910718755929e-05</v>
      </c>
      <c r="AR336">
        <v>116.423155096258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MAX(0,($B$13+$C$13*DP336)/(1+$D$13*DP336)*DI336/(DK336+273)*$E$13)</f>
        <v>0</v>
      </c>
      <c r="AX336" t="s">
        <v>407</v>
      </c>
      <c r="AY336" t="s">
        <v>407</v>
      </c>
      <c r="AZ336">
        <v>0</v>
      </c>
      <c r="BA336">
        <v>0</v>
      </c>
      <c r="BB336">
        <f>1-AZ336/BA336</f>
        <v>0</v>
      </c>
      <c r="BC336">
        <v>0</v>
      </c>
      <c r="BD336" t="s">
        <v>407</v>
      </c>
      <c r="BE336" t="s">
        <v>407</v>
      </c>
      <c r="BF336">
        <v>0</v>
      </c>
      <c r="BG336">
        <v>0</v>
      </c>
      <c r="BH336">
        <f>1-BF336/BG336</f>
        <v>0</v>
      </c>
      <c r="BI336">
        <v>0.5</v>
      </c>
      <c r="BJ336">
        <f>CS336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407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f>$B$11*DQ336+$C$11*DR336+$F$11*EC336*(1-EF336)</f>
        <v>0</v>
      </c>
      <c r="CS336">
        <f>CR336*CT336</f>
        <v>0</v>
      </c>
      <c r="CT336">
        <f>($B$11*$D$9+$C$11*$D$9+$F$11*((EP336+EH336)/MAX(EP336+EH336+EQ336, 0.1)*$I$9+EQ336/MAX(EP336+EH336+EQ336, 0.1)*$J$9))/($B$11+$C$11+$F$11)</f>
        <v>0</v>
      </c>
      <c r="CU336">
        <f>($B$11*$K$9+$C$11*$K$9+$F$11*((EP336+EH336)/MAX(EP336+EH336+EQ336, 0.1)*$P$9+EQ336/MAX(EP336+EH336+EQ336, 0.1)*$Q$9))/($B$11+$C$11+$F$11)</f>
        <v>0</v>
      </c>
      <c r="CV336">
        <v>2.7</v>
      </c>
      <c r="CW336">
        <v>0.5</v>
      </c>
      <c r="CX336" t="s">
        <v>408</v>
      </c>
      <c r="CY336">
        <v>2</v>
      </c>
      <c r="CZ336" t="b">
        <v>1</v>
      </c>
      <c r="DA336">
        <v>1510793879.5</v>
      </c>
      <c r="DB336">
        <v>1247.8262962963</v>
      </c>
      <c r="DC336">
        <v>1280.70851851852</v>
      </c>
      <c r="DD336">
        <v>25.1387037037037</v>
      </c>
      <c r="DE336">
        <v>24.1396148148148</v>
      </c>
      <c r="DF336">
        <v>1236.42851851852</v>
      </c>
      <c r="DG336">
        <v>24.607737037037</v>
      </c>
      <c r="DH336">
        <v>500.087740740741</v>
      </c>
      <c r="DI336">
        <v>90.7742740740741</v>
      </c>
      <c r="DJ336">
        <v>0.100019333333333</v>
      </c>
      <c r="DK336">
        <v>26.8484740740741</v>
      </c>
      <c r="DL336">
        <v>27.4967814814815</v>
      </c>
      <c r="DM336">
        <v>999.9</v>
      </c>
      <c r="DN336">
        <v>0</v>
      </c>
      <c r="DO336">
        <v>0</v>
      </c>
      <c r="DP336">
        <v>9994.81592592592</v>
      </c>
      <c r="DQ336">
        <v>0</v>
      </c>
      <c r="DR336">
        <v>8.92227296296296</v>
      </c>
      <c r="DS336">
        <v>-32.8821407407407</v>
      </c>
      <c r="DT336">
        <v>1280.00296296296</v>
      </c>
      <c r="DU336">
        <v>1312.38925925926</v>
      </c>
      <c r="DV336">
        <v>0.999084481481482</v>
      </c>
      <c r="DW336">
        <v>1280.70851851852</v>
      </c>
      <c r="DX336">
        <v>24.1396148148148</v>
      </c>
      <c r="DY336">
        <v>2.28194814814815</v>
      </c>
      <c r="DZ336">
        <v>2.19125592592593</v>
      </c>
      <c r="EA336">
        <v>19.5495222222222</v>
      </c>
      <c r="EB336">
        <v>18.8985222222222</v>
      </c>
      <c r="EC336">
        <v>1999.94259259259</v>
      </c>
      <c r="ED336">
        <v>0.980003925925926</v>
      </c>
      <c r="EE336">
        <v>0.0199960592592593</v>
      </c>
      <c r="EF336">
        <v>0</v>
      </c>
      <c r="EG336">
        <v>2.2001962962963</v>
      </c>
      <c r="EH336">
        <v>0</v>
      </c>
      <c r="EI336">
        <v>4153.30259259259</v>
      </c>
      <c r="EJ336">
        <v>17299.662962963</v>
      </c>
      <c r="EK336">
        <v>38.8795925925926</v>
      </c>
      <c r="EL336">
        <v>39.4324074074074</v>
      </c>
      <c r="EM336">
        <v>38.625</v>
      </c>
      <c r="EN336">
        <v>38.125</v>
      </c>
      <c r="EO336">
        <v>38.25</v>
      </c>
      <c r="EP336">
        <v>1959.95259259259</v>
      </c>
      <c r="EQ336">
        <v>39.99</v>
      </c>
      <c r="ER336">
        <v>0</v>
      </c>
      <c r="ES336">
        <v>1678817490.2</v>
      </c>
      <c r="ET336">
        <v>0</v>
      </c>
      <c r="EU336">
        <v>2.2224</v>
      </c>
      <c r="EV336">
        <v>-0.0914666714321399</v>
      </c>
      <c r="EW336">
        <v>14.6335042953205</v>
      </c>
      <c r="EX336">
        <v>4153.24346153846</v>
      </c>
      <c r="EY336">
        <v>15</v>
      </c>
      <c r="EZ336">
        <v>0</v>
      </c>
      <c r="FA336" t="s">
        <v>409</v>
      </c>
      <c r="FB336">
        <v>1510781724.6</v>
      </c>
      <c r="FC336">
        <v>1510781718.6</v>
      </c>
      <c r="FD336">
        <v>0</v>
      </c>
      <c r="FE336">
        <v>0.193</v>
      </c>
      <c r="FF336">
        <v>0.167</v>
      </c>
      <c r="FG336">
        <v>6.707</v>
      </c>
      <c r="FH336">
        <v>0.869</v>
      </c>
      <c r="FI336">
        <v>420</v>
      </c>
      <c r="FJ336">
        <v>32</v>
      </c>
      <c r="FK336">
        <v>0.3</v>
      </c>
      <c r="FL336">
        <v>0.13</v>
      </c>
      <c r="FM336">
        <v>1.00218441463415</v>
      </c>
      <c r="FN336">
        <v>-0.0487894912891975</v>
      </c>
      <c r="FO336">
        <v>0.00504347473607674</v>
      </c>
      <c r="FP336">
        <v>1</v>
      </c>
      <c r="FQ336">
        <v>1</v>
      </c>
      <c r="FR336">
        <v>1</v>
      </c>
      <c r="FS336" t="s">
        <v>410</v>
      </c>
      <c r="FT336">
        <v>2.97264</v>
      </c>
      <c r="FU336">
        <v>2.75395</v>
      </c>
      <c r="FV336">
        <v>0.194123</v>
      </c>
      <c r="FW336">
        <v>0.198112</v>
      </c>
      <c r="FX336">
        <v>0.106714</v>
      </c>
      <c r="FY336">
        <v>0.104946</v>
      </c>
      <c r="FZ336">
        <v>31352.1</v>
      </c>
      <c r="GA336">
        <v>34002.3</v>
      </c>
      <c r="GB336">
        <v>35256.8</v>
      </c>
      <c r="GC336">
        <v>38457.2</v>
      </c>
      <c r="GD336">
        <v>44617.7</v>
      </c>
      <c r="GE336">
        <v>49697.4</v>
      </c>
      <c r="GF336">
        <v>55068.1</v>
      </c>
      <c r="GG336">
        <v>61662</v>
      </c>
      <c r="GH336">
        <v>1.98083</v>
      </c>
      <c r="GI336">
        <v>1.82418</v>
      </c>
      <c r="GJ336">
        <v>0.086464</v>
      </c>
      <c r="GK336">
        <v>0</v>
      </c>
      <c r="GL336">
        <v>26.0945</v>
      </c>
      <c r="GM336">
        <v>999.9</v>
      </c>
      <c r="GN336">
        <v>52.912</v>
      </c>
      <c r="GO336">
        <v>32.801</v>
      </c>
      <c r="GP336">
        <v>29.1226</v>
      </c>
      <c r="GQ336">
        <v>55.2458</v>
      </c>
      <c r="GR336">
        <v>49.4712</v>
      </c>
      <c r="GS336">
        <v>1</v>
      </c>
      <c r="GT336">
        <v>0.0058689</v>
      </c>
      <c r="GU336">
        <v>0.964529</v>
      </c>
      <c r="GV336">
        <v>20.1123</v>
      </c>
      <c r="GW336">
        <v>5.19782</v>
      </c>
      <c r="GX336">
        <v>12.004</v>
      </c>
      <c r="GY336">
        <v>4.97525</v>
      </c>
      <c r="GZ336">
        <v>3.29335</v>
      </c>
      <c r="HA336">
        <v>9999</v>
      </c>
      <c r="HB336">
        <v>9999</v>
      </c>
      <c r="HC336">
        <v>9999</v>
      </c>
      <c r="HD336">
        <v>999.9</v>
      </c>
      <c r="HE336">
        <v>1.86325</v>
      </c>
      <c r="HF336">
        <v>1.86813</v>
      </c>
      <c r="HG336">
        <v>1.86791</v>
      </c>
      <c r="HH336">
        <v>1.86905</v>
      </c>
      <c r="HI336">
        <v>1.86986</v>
      </c>
      <c r="HJ336">
        <v>1.86593</v>
      </c>
      <c r="HK336">
        <v>1.86695</v>
      </c>
      <c r="HL336">
        <v>1.86836</v>
      </c>
      <c r="HM336">
        <v>5</v>
      </c>
      <c r="HN336">
        <v>0</v>
      </c>
      <c r="HO336">
        <v>0</v>
      </c>
      <c r="HP336">
        <v>0</v>
      </c>
      <c r="HQ336" t="s">
        <v>411</v>
      </c>
      <c r="HR336" t="s">
        <v>412</v>
      </c>
      <c r="HS336" t="s">
        <v>413</v>
      </c>
      <c r="HT336" t="s">
        <v>413</v>
      </c>
      <c r="HU336" t="s">
        <v>413</v>
      </c>
      <c r="HV336" t="s">
        <v>413</v>
      </c>
      <c r="HW336">
        <v>0</v>
      </c>
      <c r="HX336">
        <v>100</v>
      </c>
      <c r="HY336">
        <v>100</v>
      </c>
      <c r="HZ336">
        <v>11.53</v>
      </c>
      <c r="IA336">
        <v>0.5306</v>
      </c>
      <c r="IB336">
        <v>4.00718980108695</v>
      </c>
      <c r="IC336">
        <v>0.0057595372652325</v>
      </c>
      <c r="ID336">
        <v>9.86007892650461e-07</v>
      </c>
      <c r="IE336">
        <v>-6.54605500343952e-10</v>
      </c>
      <c r="IF336">
        <v>-0.00447537401453317</v>
      </c>
      <c r="IG336">
        <v>-0.0225030831772305</v>
      </c>
      <c r="IH336">
        <v>0.00251729176796863</v>
      </c>
      <c r="II336">
        <v>-2.92013266862578e-05</v>
      </c>
      <c r="IJ336">
        <v>-3</v>
      </c>
      <c r="IK336">
        <v>1614</v>
      </c>
      <c r="IL336">
        <v>1</v>
      </c>
      <c r="IM336">
        <v>27</v>
      </c>
      <c r="IN336">
        <v>202.7</v>
      </c>
      <c r="IO336">
        <v>202.8</v>
      </c>
      <c r="IP336">
        <v>2.59766</v>
      </c>
      <c r="IQ336">
        <v>2.61963</v>
      </c>
      <c r="IR336">
        <v>1.54785</v>
      </c>
      <c r="IS336">
        <v>2.30103</v>
      </c>
      <c r="IT336">
        <v>1.34644</v>
      </c>
      <c r="IU336">
        <v>2.45483</v>
      </c>
      <c r="IV336">
        <v>37.4819</v>
      </c>
      <c r="IW336">
        <v>24.2188</v>
      </c>
      <c r="IX336">
        <v>18</v>
      </c>
      <c r="IY336">
        <v>502.22</v>
      </c>
      <c r="IZ336">
        <v>402.296</v>
      </c>
      <c r="JA336">
        <v>24.0208</v>
      </c>
      <c r="JB336">
        <v>27.2522</v>
      </c>
      <c r="JC336">
        <v>30.0005</v>
      </c>
      <c r="JD336">
        <v>27.1396</v>
      </c>
      <c r="JE336">
        <v>27.079</v>
      </c>
      <c r="JF336">
        <v>52.0218</v>
      </c>
      <c r="JG336">
        <v>25.6003</v>
      </c>
      <c r="JH336">
        <v>100</v>
      </c>
      <c r="JI336">
        <v>24.0229</v>
      </c>
      <c r="JJ336">
        <v>1321.23</v>
      </c>
      <c r="JK336">
        <v>24.1576</v>
      </c>
      <c r="JL336">
        <v>102.185</v>
      </c>
      <c r="JM336">
        <v>102.651</v>
      </c>
    </row>
    <row r="337" spans="1:273">
      <c r="A337">
        <v>321</v>
      </c>
      <c r="B337">
        <v>1510793892</v>
      </c>
      <c r="C337">
        <v>5171.40000009537</v>
      </c>
      <c r="D337" t="s">
        <v>1055</v>
      </c>
      <c r="E337" t="s">
        <v>1056</v>
      </c>
      <c r="F337">
        <v>5</v>
      </c>
      <c r="G337" t="s">
        <v>898</v>
      </c>
      <c r="H337" t="s">
        <v>406</v>
      </c>
      <c r="I337">
        <v>1510793884.21429</v>
      </c>
      <c r="J337">
        <f>(K337)/1000</f>
        <v>0</v>
      </c>
      <c r="K337">
        <f>IF(CZ337, AN337, AH337)</f>
        <v>0</v>
      </c>
      <c r="L337">
        <f>IF(CZ337, AI337, AG337)</f>
        <v>0</v>
      </c>
      <c r="M337">
        <f>DB337 - IF(AU337&gt;1, L337*CV337*100.0/(AW337*DP337), 0)</f>
        <v>0</v>
      </c>
      <c r="N337">
        <f>((T337-J337/2)*M337-L337)/(T337+J337/2)</f>
        <v>0</v>
      </c>
      <c r="O337">
        <f>N337*(DI337+DJ337)/1000.0</f>
        <v>0</v>
      </c>
      <c r="P337">
        <f>(DB337 - IF(AU337&gt;1, L337*CV337*100.0/(AW337*DP337), 0))*(DI337+DJ337)/1000.0</f>
        <v>0</v>
      </c>
      <c r="Q337">
        <f>2.0/((1/S337-1/R337)+SIGN(S337)*SQRT((1/S337-1/R337)*(1/S337-1/R337) + 4*CW337/((CW337+1)*(CW337+1))*(2*1/S337*1/R337-1/R337*1/R337)))</f>
        <v>0</v>
      </c>
      <c r="R337">
        <f>IF(LEFT(CX337,1)&lt;&gt;"0",IF(LEFT(CX337,1)="1",3.0,CY337),$D$5+$E$5*(DP337*DI337/($K$5*1000))+$F$5*(DP337*DI337/($K$5*1000))*MAX(MIN(CV337,$J$5),$I$5)*MAX(MIN(CV337,$J$5),$I$5)+$G$5*MAX(MIN(CV337,$J$5),$I$5)*(DP337*DI337/($K$5*1000))+$H$5*(DP337*DI337/($K$5*1000))*(DP337*DI337/($K$5*1000)))</f>
        <v>0</v>
      </c>
      <c r="S337">
        <f>J337*(1000-(1000*0.61365*exp(17.502*W337/(240.97+W337))/(DI337+DJ337)+DD337)/2)/(1000*0.61365*exp(17.502*W337/(240.97+W337))/(DI337+DJ337)-DD337)</f>
        <v>0</v>
      </c>
      <c r="T337">
        <f>1/((CW337+1)/(Q337/1.6)+1/(R337/1.37)) + CW337/((CW337+1)/(Q337/1.6) + CW337/(R337/1.37))</f>
        <v>0</v>
      </c>
      <c r="U337">
        <f>(CR337*CU337)</f>
        <v>0</v>
      </c>
      <c r="V337">
        <f>(DK337+(U337+2*0.95*5.67E-8*(((DK337+$B$7)+273)^4-(DK337+273)^4)-44100*J337)/(1.84*29.3*R337+8*0.95*5.67E-8*(DK337+273)^3))</f>
        <v>0</v>
      </c>
      <c r="W337">
        <f>($C$7*DL337+$D$7*DM337+$E$7*V337)</f>
        <v>0</v>
      </c>
      <c r="X337">
        <f>0.61365*exp(17.502*W337/(240.97+W337))</f>
        <v>0</v>
      </c>
      <c r="Y337">
        <f>(Z337/AA337*100)</f>
        <v>0</v>
      </c>
      <c r="Z337">
        <f>DD337*(DI337+DJ337)/1000</f>
        <v>0</v>
      </c>
      <c r="AA337">
        <f>0.61365*exp(17.502*DK337/(240.97+DK337))</f>
        <v>0</v>
      </c>
      <c r="AB337">
        <f>(X337-DD337*(DI337+DJ337)/1000)</f>
        <v>0</v>
      </c>
      <c r="AC337">
        <f>(-J337*44100)</f>
        <v>0</v>
      </c>
      <c r="AD337">
        <f>2*29.3*R337*0.92*(DK337-W337)</f>
        <v>0</v>
      </c>
      <c r="AE337">
        <f>2*0.95*5.67E-8*(((DK337+$B$7)+273)^4-(W337+273)^4)</f>
        <v>0</v>
      </c>
      <c r="AF337">
        <f>U337+AE337+AC337+AD337</f>
        <v>0</v>
      </c>
      <c r="AG337">
        <f>DH337*AU337*(DC337-DB337*(1000-AU337*DE337)/(1000-AU337*DD337))/(100*CV337)</f>
        <v>0</v>
      </c>
      <c r="AH337">
        <f>1000*DH337*AU337*(DD337-DE337)/(100*CV337*(1000-AU337*DD337))</f>
        <v>0</v>
      </c>
      <c r="AI337">
        <f>(AJ337 - AK337 - DI337*1E3/(8.314*(DK337+273.15)) * AM337/DH337 * AL337) * DH337/(100*CV337) * (1000 - DE337)/1000</f>
        <v>0</v>
      </c>
      <c r="AJ337">
        <v>1345.20921010487</v>
      </c>
      <c r="AK337">
        <v>1320.86866666667</v>
      </c>
      <c r="AL337">
        <v>3.29956320827983</v>
      </c>
      <c r="AM337">
        <v>64.2689805173575</v>
      </c>
      <c r="AN337">
        <f>(AP337 - AO337 + DI337*1E3/(8.314*(DK337+273.15)) * AR337/DH337 * AQ337) * DH337/(100*CV337) * 1000/(1000 - AP337)</f>
        <v>0</v>
      </c>
      <c r="AO337">
        <v>24.1388620302413</v>
      </c>
      <c r="AP337">
        <v>25.1266127272727</v>
      </c>
      <c r="AQ337">
        <v>-1.5471353669187e-05</v>
      </c>
      <c r="AR337">
        <v>116.423155096258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MAX(0,($B$13+$C$13*DP337)/(1+$D$13*DP337)*DI337/(DK337+273)*$E$13)</f>
        <v>0</v>
      </c>
      <c r="AX337" t="s">
        <v>407</v>
      </c>
      <c r="AY337" t="s">
        <v>407</v>
      </c>
      <c r="AZ337">
        <v>0</v>
      </c>
      <c r="BA337">
        <v>0</v>
      </c>
      <c r="BB337">
        <f>1-AZ337/BA337</f>
        <v>0</v>
      </c>
      <c r="BC337">
        <v>0</v>
      </c>
      <c r="BD337" t="s">
        <v>407</v>
      </c>
      <c r="BE337" t="s">
        <v>407</v>
      </c>
      <c r="BF337">
        <v>0</v>
      </c>
      <c r="BG337">
        <v>0</v>
      </c>
      <c r="BH337">
        <f>1-BF337/BG337</f>
        <v>0</v>
      </c>
      <c r="BI337">
        <v>0.5</v>
      </c>
      <c r="BJ337">
        <f>CS337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407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f>$B$11*DQ337+$C$11*DR337+$F$11*EC337*(1-EF337)</f>
        <v>0</v>
      </c>
      <c r="CS337">
        <f>CR337*CT337</f>
        <v>0</v>
      </c>
      <c r="CT337">
        <f>($B$11*$D$9+$C$11*$D$9+$F$11*((EP337+EH337)/MAX(EP337+EH337+EQ337, 0.1)*$I$9+EQ337/MAX(EP337+EH337+EQ337, 0.1)*$J$9))/($B$11+$C$11+$F$11)</f>
        <v>0</v>
      </c>
      <c r="CU337">
        <f>($B$11*$K$9+$C$11*$K$9+$F$11*((EP337+EH337)/MAX(EP337+EH337+EQ337, 0.1)*$P$9+EQ337/MAX(EP337+EH337+EQ337, 0.1)*$Q$9))/($B$11+$C$11+$F$11)</f>
        <v>0</v>
      </c>
      <c r="CV337">
        <v>2.7</v>
      </c>
      <c r="CW337">
        <v>0.5</v>
      </c>
      <c r="CX337" t="s">
        <v>408</v>
      </c>
      <c r="CY337">
        <v>2</v>
      </c>
      <c r="CZ337" t="b">
        <v>1</v>
      </c>
      <c r="DA337">
        <v>1510793884.21429</v>
      </c>
      <c r="DB337">
        <v>1263.59357142857</v>
      </c>
      <c r="DC337">
        <v>1296.22714285714</v>
      </c>
      <c r="DD337">
        <v>25.1338035714286</v>
      </c>
      <c r="DE337">
        <v>24.1396714285714</v>
      </c>
      <c r="DF337">
        <v>1252.115</v>
      </c>
      <c r="DG337">
        <v>24.6030571428571</v>
      </c>
      <c r="DH337">
        <v>500.095464285714</v>
      </c>
      <c r="DI337">
        <v>90.7742178571429</v>
      </c>
      <c r="DJ337">
        <v>0.100020917857143</v>
      </c>
      <c r="DK337">
        <v>26.8488857142857</v>
      </c>
      <c r="DL337">
        <v>27.4987035714286</v>
      </c>
      <c r="DM337">
        <v>999.9</v>
      </c>
      <c r="DN337">
        <v>0</v>
      </c>
      <c r="DO337">
        <v>0</v>
      </c>
      <c r="DP337">
        <v>10005.1739285714</v>
      </c>
      <c r="DQ337">
        <v>0</v>
      </c>
      <c r="DR337">
        <v>9.07010107142857</v>
      </c>
      <c r="DS337">
        <v>-32.633225</v>
      </c>
      <c r="DT337">
        <v>1296.17107142857</v>
      </c>
      <c r="DU337">
        <v>1328.29178571429</v>
      </c>
      <c r="DV337">
        <v>0.994128428571429</v>
      </c>
      <c r="DW337">
        <v>1296.22714285714</v>
      </c>
      <c r="DX337">
        <v>24.1396714285714</v>
      </c>
      <c r="DY337">
        <v>2.28150142857143</v>
      </c>
      <c r="DZ337">
        <v>2.19125964285714</v>
      </c>
      <c r="EA337">
        <v>19.5463714285714</v>
      </c>
      <c r="EB337">
        <v>18.89855</v>
      </c>
      <c r="EC337">
        <v>1999.93857142857</v>
      </c>
      <c r="ED337">
        <v>0.980003857142857</v>
      </c>
      <c r="EE337">
        <v>0.0199961142857143</v>
      </c>
      <c r="EF337">
        <v>0</v>
      </c>
      <c r="EG337">
        <v>2.21944285714286</v>
      </c>
      <c r="EH337">
        <v>0</v>
      </c>
      <c r="EI337">
        <v>4154.31178571429</v>
      </c>
      <c r="EJ337">
        <v>17299.6214285714</v>
      </c>
      <c r="EK337">
        <v>38.8838571428571</v>
      </c>
      <c r="EL337">
        <v>39.437</v>
      </c>
      <c r="EM337">
        <v>38.625</v>
      </c>
      <c r="EN337">
        <v>38.125</v>
      </c>
      <c r="EO337">
        <v>38.25</v>
      </c>
      <c r="EP337">
        <v>1959.94857142857</v>
      </c>
      <c r="EQ337">
        <v>39.99</v>
      </c>
      <c r="ER337">
        <v>0</v>
      </c>
      <c r="ES337">
        <v>1678817495.6</v>
      </c>
      <c r="ET337">
        <v>0</v>
      </c>
      <c r="EU337">
        <v>2.203456</v>
      </c>
      <c r="EV337">
        <v>0.679261537346662</v>
      </c>
      <c r="EW337">
        <v>10.2007692395122</v>
      </c>
      <c r="EX337">
        <v>4154.556</v>
      </c>
      <c r="EY337">
        <v>15</v>
      </c>
      <c r="EZ337">
        <v>0</v>
      </c>
      <c r="FA337" t="s">
        <v>409</v>
      </c>
      <c r="FB337">
        <v>1510781724.6</v>
      </c>
      <c r="FC337">
        <v>1510781718.6</v>
      </c>
      <c r="FD337">
        <v>0</v>
      </c>
      <c r="FE337">
        <v>0.193</v>
      </c>
      <c r="FF337">
        <v>0.167</v>
      </c>
      <c r="FG337">
        <v>6.707</v>
      </c>
      <c r="FH337">
        <v>0.869</v>
      </c>
      <c r="FI337">
        <v>420</v>
      </c>
      <c r="FJ337">
        <v>32</v>
      </c>
      <c r="FK337">
        <v>0.3</v>
      </c>
      <c r="FL337">
        <v>0.13</v>
      </c>
      <c r="FM337">
        <v>0.997049731707317</v>
      </c>
      <c r="FN337">
        <v>-0.0628603693379795</v>
      </c>
      <c r="FO337">
        <v>0.00623854142593772</v>
      </c>
      <c r="FP337">
        <v>1</v>
      </c>
      <c r="FQ337">
        <v>1</v>
      </c>
      <c r="FR337">
        <v>1</v>
      </c>
      <c r="FS337" t="s">
        <v>410</v>
      </c>
      <c r="FT337">
        <v>2.97279</v>
      </c>
      <c r="FU337">
        <v>2.75401</v>
      </c>
      <c r="FV337">
        <v>0.195635</v>
      </c>
      <c r="FW337">
        <v>0.199549</v>
      </c>
      <c r="FX337">
        <v>0.106699</v>
      </c>
      <c r="FY337">
        <v>0.104939</v>
      </c>
      <c r="FZ337">
        <v>31292.8</v>
      </c>
      <c r="GA337">
        <v>33941.1</v>
      </c>
      <c r="GB337">
        <v>35256.2</v>
      </c>
      <c r="GC337">
        <v>38456.9</v>
      </c>
      <c r="GD337">
        <v>44617.9</v>
      </c>
      <c r="GE337">
        <v>49697.5</v>
      </c>
      <c r="GF337">
        <v>55067.4</v>
      </c>
      <c r="GG337">
        <v>61661.5</v>
      </c>
      <c r="GH337">
        <v>1.981</v>
      </c>
      <c r="GI337">
        <v>1.82445</v>
      </c>
      <c r="GJ337">
        <v>0.0858493</v>
      </c>
      <c r="GK337">
        <v>0</v>
      </c>
      <c r="GL337">
        <v>26.0945</v>
      </c>
      <c r="GM337">
        <v>999.9</v>
      </c>
      <c r="GN337">
        <v>52.912</v>
      </c>
      <c r="GO337">
        <v>32.791</v>
      </c>
      <c r="GP337">
        <v>29.1051</v>
      </c>
      <c r="GQ337">
        <v>54.8058</v>
      </c>
      <c r="GR337">
        <v>49.3429</v>
      </c>
      <c r="GS337">
        <v>1</v>
      </c>
      <c r="GT337">
        <v>0.0062373</v>
      </c>
      <c r="GU337">
        <v>0.973709</v>
      </c>
      <c r="GV337">
        <v>20.1124</v>
      </c>
      <c r="GW337">
        <v>5.19722</v>
      </c>
      <c r="GX337">
        <v>12.004</v>
      </c>
      <c r="GY337">
        <v>4.97515</v>
      </c>
      <c r="GZ337">
        <v>3.29348</v>
      </c>
      <c r="HA337">
        <v>9999</v>
      </c>
      <c r="HB337">
        <v>9999</v>
      </c>
      <c r="HC337">
        <v>9999</v>
      </c>
      <c r="HD337">
        <v>999.9</v>
      </c>
      <c r="HE337">
        <v>1.86326</v>
      </c>
      <c r="HF337">
        <v>1.86814</v>
      </c>
      <c r="HG337">
        <v>1.86792</v>
      </c>
      <c r="HH337">
        <v>1.86905</v>
      </c>
      <c r="HI337">
        <v>1.8699</v>
      </c>
      <c r="HJ337">
        <v>1.86596</v>
      </c>
      <c r="HK337">
        <v>1.86699</v>
      </c>
      <c r="HL337">
        <v>1.86835</v>
      </c>
      <c r="HM337">
        <v>5</v>
      </c>
      <c r="HN337">
        <v>0</v>
      </c>
      <c r="HO337">
        <v>0</v>
      </c>
      <c r="HP337">
        <v>0</v>
      </c>
      <c r="HQ337" t="s">
        <v>411</v>
      </c>
      <c r="HR337" t="s">
        <v>412</v>
      </c>
      <c r="HS337" t="s">
        <v>413</v>
      </c>
      <c r="HT337" t="s">
        <v>413</v>
      </c>
      <c r="HU337" t="s">
        <v>413</v>
      </c>
      <c r="HV337" t="s">
        <v>413</v>
      </c>
      <c r="HW337">
        <v>0</v>
      </c>
      <c r="HX337">
        <v>100</v>
      </c>
      <c r="HY337">
        <v>100</v>
      </c>
      <c r="HZ337">
        <v>11.61</v>
      </c>
      <c r="IA337">
        <v>0.5304</v>
      </c>
      <c r="IB337">
        <v>4.00718980108695</v>
      </c>
      <c r="IC337">
        <v>0.0057595372652325</v>
      </c>
      <c r="ID337">
        <v>9.86007892650461e-07</v>
      </c>
      <c r="IE337">
        <v>-6.54605500343952e-10</v>
      </c>
      <c r="IF337">
        <v>-0.00447537401453317</v>
      </c>
      <c r="IG337">
        <v>-0.0225030831772305</v>
      </c>
      <c r="IH337">
        <v>0.00251729176796863</v>
      </c>
      <c r="II337">
        <v>-2.92013266862578e-05</v>
      </c>
      <c r="IJ337">
        <v>-3</v>
      </c>
      <c r="IK337">
        <v>1614</v>
      </c>
      <c r="IL337">
        <v>1</v>
      </c>
      <c r="IM337">
        <v>27</v>
      </c>
      <c r="IN337">
        <v>202.8</v>
      </c>
      <c r="IO337">
        <v>202.9</v>
      </c>
      <c r="IP337">
        <v>2.62573</v>
      </c>
      <c r="IQ337">
        <v>2.62207</v>
      </c>
      <c r="IR337">
        <v>1.54785</v>
      </c>
      <c r="IS337">
        <v>2.30103</v>
      </c>
      <c r="IT337">
        <v>1.34644</v>
      </c>
      <c r="IU337">
        <v>2.47681</v>
      </c>
      <c r="IV337">
        <v>37.4819</v>
      </c>
      <c r="IW337">
        <v>24.2188</v>
      </c>
      <c r="IX337">
        <v>18</v>
      </c>
      <c r="IY337">
        <v>502.383</v>
      </c>
      <c r="IZ337">
        <v>402.489</v>
      </c>
      <c r="JA337">
        <v>24.0237</v>
      </c>
      <c r="JB337">
        <v>27.2568</v>
      </c>
      <c r="JC337">
        <v>30.0005</v>
      </c>
      <c r="JD337">
        <v>27.1447</v>
      </c>
      <c r="JE337">
        <v>27.0847</v>
      </c>
      <c r="JF337">
        <v>52.5927</v>
      </c>
      <c r="JG337">
        <v>25.6003</v>
      </c>
      <c r="JH337">
        <v>100</v>
      </c>
      <c r="JI337">
        <v>24.0233</v>
      </c>
      <c r="JJ337">
        <v>1341.49</v>
      </c>
      <c r="JK337">
        <v>24.1615</v>
      </c>
      <c r="JL337">
        <v>102.183</v>
      </c>
      <c r="JM337">
        <v>102.651</v>
      </c>
    </row>
    <row r="338" spans="1:273">
      <c r="A338">
        <v>322</v>
      </c>
      <c r="B338">
        <v>1510793897</v>
      </c>
      <c r="C338">
        <v>5176.40000009537</v>
      </c>
      <c r="D338" t="s">
        <v>1057</v>
      </c>
      <c r="E338" t="s">
        <v>1058</v>
      </c>
      <c r="F338">
        <v>5</v>
      </c>
      <c r="G338" t="s">
        <v>898</v>
      </c>
      <c r="H338" t="s">
        <v>406</v>
      </c>
      <c r="I338">
        <v>1510793889.5</v>
      </c>
      <c r="J338">
        <f>(K338)/1000</f>
        <v>0</v>
      </c>
      <c r="K338">
        <f>IF(CZ338, AN338, AH338)</f>
        <v>0</v>
      </c>
      <c r="L338">
        <f>IF(CZ338, AI338, AG338)</f>
        <v>0</v>
      </c>
      <c r="M338">
        <f>DB338 - IF(AU338&gt;1, L338*CV338*100.0/(AW338*DP338), 0)</f>
        <v>0</v>
      </c>
      <c r="N338">
        <f>((T338-J338/2)*M338-L338)/(T338+J338/2)</f>
        <v>0</v>
      </c>
      <c r="O338">
        <f>N338*(DI338+DJ338)/1000.0</f>
        <v>0</v>
      </c>
      <c r="P338">
        <f>(DB338 - IF(AU338&gt;1, L338*CV338*100.0/(AW338*DP338), 0))*(DI338+DJ338)/1000.0</f>
        <v>0</v>
      </c>
      <c r="Q338">
        <f>2.0/((1/S338-1/R338)+SIGN(S338)*SQRT((1/S338-1/R338)*(1/S338-1/R338) + 4*CW338/((CW338+1)*(CW338+1))*(2*1/S338*1/R338-1/R338*1/R338)))</f>
        <v>0</v>
      </c>
      <c r="R338">
        <f>IF(LEFT(CX338,1)&lt;&gt;"0",IF(LEFT(CX338,1)="1",3.0,CY338),$D$5+$E$5*(DP338*DI338/($K$5*1000))+$F$5*(DP338*DI338/($K$5*1000))*MAX(MIN(CV338,$J$5),$I$5)*MAX(MIN(CV338,$J$5),$I$5)+$G$5*MAX(MIN(CV338,$J$5),$I$5)*(DP338*DI338/($K$5*1000))+$H$5*(DP338*DI338/($K$5*1000))*(DP338*DI338/($K$5*1000)))</f>
        <v>0</v>
      </c>
      <c r="S338">
        <f>J338*(1000-(1000*0.61365*exp(17.502*W338/(240.97+W338))/(DI338+DJ338)+DD338)/2)/(1000*0.61365*exp(17.502*W338/(240.97+W338))/(DI338+DJ338)-DD338)</f>
        <v>0</v>
      </c>
      <c r="T338">
        <f>1/((CW338+1)/(Q338/1.6)+1/(R338/1.37)) + CW338/((CW338+1)/(Q338/1.6) + CW338/(R338/1.37))</f>
        <v>0</v>
      </c>
      <c r="U338">
        <f>(CR338*CU338)</f>
        <v>0</v>
      </c>
      <c r="V338">
        <f>(DK338+(U338+2*0.95*5.67E-8*(((DK338+$B$7)+273)^4-(DK338+273)^4)-44100*J338)/(1.84*29.3*R338+8*0.95*5.67E-8*(DK338+273)^3))</f>
        <v>0</v>
      </c>
      <c r="W338">
        <f>($C$7*DL338+$D$7*DM338+$E$7*V338)</f>
        <v>0</v>
      </c>
      <c r="X338">
        <f>0.61365*exp(17.502*W338/(240.97+W338))</f>
        <v>0</v>
      </c>
      <c r="Y338">
        <f>(Z338/AA338*100)</f>
        <v>0</v>
      </c>
      <c r="Z338">
        <f>DD338*(DI338+DJ338)/1000</f>
        <v>0</v>
      </c>
      <c r="AA338">
        <f>0.61365*exp(17.502*DK338/(240.97+DK338))</f>
        <v>0</v>
      </c>
      <c r="AB338">
        <f>(X338-DD338*(DI338+DJ338)/1000)</f>
        <v>0</v>
      </c>
      <c r="AC338">
        <f>(-J338*44100)</f>
        <v>0</v>
      </c>
      <c r="AD338">
        <f>2*29.3*R338*0.92*(DK338-W338)</f>
        <v>0</v>
      </c>
      <c r="AE338">
        <f>2*0.95*5.67E-8*(((DK338+$B$7)+273)^4-(W338+273)^4)</f>
        <v>0</v>
      </c>
      <c r="AF338">
        <f>U338+AE338+AC338+AD338</f>
        <v>0</v>
      </c>
      <c r="AG338">
        <f>DH338*AU338*(DC338-DB338*(1000-AU338*DE338)/(1000-AU338*DD338))/(100*CV338)</f>
        <v>0</v>
      </c>
      <c r="AH338">
        <f>1000*DH338*AU338*(DD338-DE338)/(100*CV338*(1000-AU338*DD338))</f>
        <v>0</v>
      </c>
      <c r="AI338">
        <f>(AJ338 - AK338 - DI338*1E3/(8.314*(DK338+273.15)) * AM338/DH338 * AL338) * DH338/(100*CV338) * (1000 - DE338)/1000</f>
        <v>0</v>
      </c>
      <c r="AJ338">
        <v>1362.21955983779</v>
      </c>
      <c r="AK338">
        <v>1337.5023030303</v>
      </c>
      <c r="AL338">
        <v>3.33833248343651</v>
      </c>
      <c r="AM338">
        <v>64.2689805173575</v>
      </c>
      <c r="AN338">
        <f>(AP338 - AO338 + DI338*1E3/(8.314*(DK338+273.15)) * AR338/DH338 * AQ338) * DH338/(100*CV338) * 1000/(1000 - AP338)</f>
        <v>0</v>
      </c>
      <c r="AO338">
        <v>24.137338727367</v>
      </c>
      <c r="AP338">
        <v>25.1202533333333</v>
      </c>
      <c r="AQ338">
        <v>-1.89860082256887e-05</v>
      </c>
      <c r="AR338">
        <v>116.423155096258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MAX(0,($B$13+$C$13*DP338)/(1+$D$13*DP338)*DI338/(DK338+273)*$E$13)</f>
        <v>0</v>
      </c>
      <c r="AX338" t="s">
        <v>407</v>
      </c>
      <c r="AY338" t="s">
        <v>407</v>
      </c>
      <c r="AZ338">
        <v>0</v>
      </c>
      <c r="BA338">
        <v>0</v>
      </c>
      <c r="BB338">
        <f>1-AZ338/BA338</f>
        <v>0</v>
      </c>
      <c r="BC338">
        <v>0</v>
      </c>
      <c r="BD338" t="s">
        <v>407</v>
      </c>
      <c r="BE338" t="s">
        <v>407</v>
      </c>
      <c r="BF338">
        <v>0</v>
      </c>
      <c r="BG338">
        <v>0</v>
      </c>
      <c r="BH338">
        <f>1-BF338/BG338</f>
        <v>0</v>
      </c>
      <c r="BI338">
        <v>0.5</v>
      </c>
      <c r="BJ338">
        <f>CS338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407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f>$B$11*DQ338+$C$11*DR338+$F$11*EC338*(1-EF338)</f>
        <v>0</v>
      </c>
      <c r="CS338">
        <f>CR338*CT338</f>
        <v>0</v>
      </c>
      <c r="CT338">
        <f>($B$11*$D$9+$C$11*$D$9+$F$11*((EP338+EH338)/MAX(EP338+EH338+EQ338, 0.1)*$I$9+EQ338/MAX(EP338+EH338+EQ338, 0.1)*$J$9))/($B$11+$C$11+$F$11)</f>
        <v>0</v>
      </c>
      <c r="CU338">
        <f>($B$11*$K$9+$C$11*$K$9+$F$11*((EP338+EH338)/MAX(EP338+EH338+EQ338, 0.1)*$P$9+EQ338/MAX(EP338+EH338+EQ338, 0.1)*$Q$9))/($B$11+$C$11+$F$11)</f>
        <v>0</v>
      </c>
      <c r="CV338">
        <v>2.7</v>
      </c>
      <c r="CW338">
        <v>0.5</v>
      </c>
      <c r="CX338" t="s">
        <v>408</v>
      </c>
      <c r="CY338">
        <v>2</v>
      </c>
      <c r="CZ338" t="b">
        <v>1</v>
      </c>
      <c r="DA338">
        <v>1510793889.5</v>
      </c>
      <c r="DB338">
        <v>1281.07518518519</v>
      </c>
      <c r="DC338">
        <v>1313.71111111111</v>
      </c>
      <c r="DD338">
        <v>25.1283925925926</v>
      </c>
      <c r="DE338">
        <v>24.1391740740741</v>
      </c>
      <c r="DF338">
        <v>1269.50777777778</v>
      </c>
      <c r="DG338">
        <v>24.5978962962963</v>
      </c>
      <c r="DH338">
        <v>500.098148148148</v>
      </c>
      <c r="DI338">
        <v>90.7742925925926</v>
      </c>
      <c r="DJ338">
        <v>0.100024303703704</v>
      </c>
      <c r="DK338">
        <v>26.8495888888889</v>
      </c>
      <c r="DL338">
        <v>27.5031333333333</v>
      </c>
      <c r="DM338">
        <v>999.9</v>
      </c>
      <c r="DN338">
        <v>0</v>
      </c>
      <c r="DO338">
        <v>0</v>
      </c>
      <c r="DP338">
        <v>10003.4659259259</v>
      </c>
      <c r="DQ338">
        <v>0</v>
      </c>
      <c r="DR338">
        <v>9.15283814814815</v>
      </c>
      <c r="DS338">
        <v>-32.6357703703704</v>
      </c>
      <c r="DT338">
        <v>1314.0962962963</v>
      </c>
      <c r="DU338">
        <v>1346.20851851852</v>
      </c>
      <c r="DV338">
        <v>0.989210740740741</v>
      </c>
      <c r="DW338">
        <v>1313.71111111111</v>
      </c>
      <c r="DX338">
        <v>24.1391740740741</v>
      </c>
      <c r="DY338">
        <v>2.28101185185185</v>
      </c>
      <c r="DZ338">
        <v>2.19121666666667</v>
      </c>
      <c r="EA338">
        <v>19.5429222222222</v>
      </c>
      <c r="EB338">
        <v>18.8982444444444</v>
      </c>
      <c r="EC338">
        <v>1999.95925925926</v>
      </c>
      <c r="ED338">
        <v>0.980004074074074</v>
      </c>
      <c r="EE338">
        <v>0.0199959407407407</v>
      </c>
      <c r="EF338">
        <v>0</v>
      </c>
      <c r="EG338">
        <v>2.24756666666667</v>
      </c>
      <c r="EH338">
        <v>0</v>
      </c>
      <c r="EI338">
        <v>4155.33</v>
      </c>
      <c r="EJ338">
        <v>17299.7962962963</v>
      </c>
      <c r="EK338">
        <v>38.8841851851852</v>
      </c>
      <c r="EL338">
        <v>39.437</v>
      </c>
      <c r="EM338">
        <v>38.625</v>
      </c>
      <c r="EN338">
        <v>38.125</v>
      </c>
      <c r="EO338">
        <v>38.25</v>
      </c>
      <c r="EP338">
        <v>1959.96925925926</v>
      </c>
      <c r="EQ338">
        <v>39.99</v>
      </c>
      <c r="ER338">
        <v>0</v>
      </c>
      <c r="ES338">
        <v>1678817500.4</v>
      </c>
      <c r="ET338">
        <v>0</v>
      </c>
      <c r="EU338">
        <v>2.247212</v>
      </c>
      <c r="EV338">
        <v>0.277346152975789</v>
      </c>
      <c r="EW338">
        <v>8.83615383529682</v>
      </c>
      <c r="EX338">
        <v>4155.4012</v>
      </c>
      <c r="EY338">
        <v>15</v>
      </c>
      <c r="EZ338">
        <v>0</v>
      </c>
      <c r="FA338" t="s">
        <v>409</v>
      </c>
      <c r="FB338">
        <v>1510781724.6</v>
      </c>
      <c r="FC338">
        <v>1510781718.6</v>
      </c>
      <c r="FD338">
        <v>0</v>
      </c>
      <c r="FE338">
        <v>0.193</v>
      </c>
      <c r="FF338">
        <v>0.167</v>
      </c>
      <c r="FG338">
        <v>6.707</v>
      </c>
      <c r="FH338">
        <v>0.869</v>
      </c>
      <c r="FI338">
        <v>420</v>
      </c>
      <c r="FJ338">
        <v>32</v>
      </c>
      <c r="FK338">
        <v>0.3</v>
      </c>
      <c r="FL338">
        <v>0.13</v>
      </c>
      <c r="FM338">
        <v>0.99310656097561</v>
      </c>
      <c r="FN338">
        <v>-0.0568042578397205</v>
      </c>
      <c r="FO338">
        <v>0.00565083517267325</v>
      </c>
      <c r="FP338">
        <v>1</v>
      </c>
      <c r="FQ338">
        <v>1</v>
      </c>
      <c r="FR338">
        <v>1</v>
      </c>
      <c r="FS338" t="s">
        <v>410</v>
      </c>
      <c r="FT338">
        <v>2.97269</v>
      </c>
      <c r="FU338">
        <v>2.7539</v>
      </c>
      <c r="FV338">
        <v>0.197145</v>
      </c>
      <c r="FW338">
        <v>0.201095</v>
      </c>
      <c r="FX338">
        <v>0.106678</v>
      </c>
      <c r="FY338">
        <v>0.104933</v>
      </c>
      <c r="FZ338">
        <v>31233.6</v>
      </c>
      <c r="GA338">
        <v>33874.9</v>
      </c>
      <c r="GB338">
        <v>35255.7</v>
      </c>
      <c r="GC338">
        <v>38456.3</v>
      </c>
      <c r="GD338">
        <v>44618.4</v>
      </c>
      <c r="GE338">
        <v>49697</v>
      </c>
      <c r="GF338">
        <v>55066.7</v>
      </c>
      <c r="GG338">
        <v>61660.5</v>
      </c>
      <c r="GH338">
        <v>1.98067</v>
      </c>
      <c r="GI338">
        <v>1.8244</v>
      </c>
      <c r="GJ338">
        <v>0.0867434</v>
      </c>
      <c r="GK338">
        <v>0</v>
      </c>
      <c r="GL338">
        <v>26.0945</v>
      </c>
      <c r="GM338">
        <v>999.9</v>
      </c>
      <c r="GN338">
        <v>52.912</v>
      </c>
      <c r="GO338">
        <v>32.791</v>
      </c>
      <c r="GP338">
        <v>29.1003</v>
      </c>
      <c r="GQ338">
        <v>54.9358</v>
      </c>
      <c r="GR338">
        <v>49.2428</v>
      </c>
      <c r="GS338">
        <v>1</v>
      </c>
      <c r="GT338">
        <v>0.0065752</v>
      </c>
      <c r="GU338">
        <v>0.98576</v>
      </c>
      <c r="GV338">
        <v>20.1123</v>
      </c>
      <c r="GW338">
        <v>5.19707</v>
      </c>
      <c r="GX338">
        <v>12.004</v>
      </c>
      <c r="GY338">
        <v>4.9751</v>
      </c>
      <c r="GZ338">
        <v>3.2933</v>
      </c>
      <c r="HA338">
        <v>9999</v>
      </c>
      <c r="HB338">
        <v>9999</v>
      </c>
      <c r="HC338">
        <v>9999</v>
      </c>
      <c r="HD338">
        <v>999.9</v>
      </c>
      <c r="HE338">
        <v>1.86325</v>
      </c>
      <c r="HF338">
        <v>1.86814</v>
      </c>
      <c r="HG338">
        <v>1.86795</v>
      </c>
      <c r="HH338">
        <v>1.86905</v>
      </c>
      <c r="HI338">
        <v>1.86983</v>
      </c>
      <c r="HJ338">
        <v>1.86596</v>
      </c>
      <c r="HK338">
        <v>1.86699</v>
      </c>
      <c r="HL338">
        <v>1.86835</v>
      </c>
      <c r="HM338">
        <v>5</v>
      </c>
      <c r="HN338">
        <v>0</v>
      </c>
      <c r="HO338">
        <v>0</v>
      </c>
      <c r="HP338">
        <v>0</v>
      </c>
      <c r="HQ338" t="s">
        <v>411</v>
      </c>
      <c r="HR338" t="s">
        <v>412</v>
      </c>
      <c r="HS338" t="s">
        <v>413</v>
      </c>
      <c r="HT338" t="s">
        <v>413</v>
      </c>
      <c r="HU338" t="s">
        <v>413</v>
      </c>
      <c r="HV338" t="s">
        <v>413</v>
      </c>
      <c r="HW338">
        <v>0</v>
      </c>
      <c r="HX338">
        <v>100</v>
      </c>
      <c r="HY338">
        <v>100</v>
      </c>
      <c r="HZ338">
        <v>11.69</v>
      </c>
      <c r="IA338">
        <v>0.5301</v>
      </c>
      <c r="IB338">
        <v>4.00718980108695</v>
      </c>
      <c r="IC338">
        <v>0.0057595372652325</v>
      </c>
      <c r="ID338">
        <v>9.86007892650461e-07</v>
      </c>
      <c r="IE338">
        <v>-6.54605500343952e-10</v>
      </c>
      <c r="IF338">
        <v>-0.00447537401453317</v>
      </c>
      <c r="IG338">
        <v>-0.0225030831772305</v>
      </c>
      <c r="IH338">
        <v>0.00251729176796863</v>
      </c>
      <c r="II338">
        <v>-2.92013266862578e-05</v>
      </c>
      <c r="IJ338">
        <v>-3</v>
      </c>
      <c r="IK338">
        <v>1614</v>
      </c>
      <c r="IL338">
        <v>1</v>
      </c>
      <c r="IM338">
        <v>27</v>
      </c>
      <c r="IN338">
        <v>202.9</v>
      </c>
      <c r="IO338">
        <v>203</v>
      </c>
      <c r="IP338">
        <v>2.65137</v>
      </c>
      <c r="IQ338">
        <v>2.61963</v>
      </c>
      <c r="IR338">
        <v>1.54785</v>
      </c>
      <c r="IS338">
        <v>2.30103</v>
      </c>
      <c r="IT338">
        <v>1.34644</v>
      </c>
      <c r="IU338">
        <v>2.4353</v>
      </c>
      <c r="IV338">
        <v>37.4819</v>
      </c>
      <c r="IW338">
        <v>24.2188</v>
      </c>
      <c r="IX338">
        <v>18</v>
      </c>
      <c r="IY338">
        <v>502.214</v>
      </c>
      <c r="IZ338">
        <v>402.497</v>
      </c>
      <c r="JA338">
        <v>24.0236</v>
      </c>
      <c r="JB338">
        <v>27.262</v>
      </c>
      <c r="JC338">
        <v>30.0004</v>
      </c>
      <c r="JD338">
        <v>27.1499</v>
      </c>
      <c r="JE338">
        <v>27.0896</v>
      </c>
      <c r="JF338">
        <v>53.0795</v>
      </c>
      <c r="JG338">
        <v>25.6003</v>
      </c>
      <c r="JH338">
        <v>100</v>
      </c>
      <c r="JI338">
        <v>24.0219</v>
      </c>
      <c r="JJ338">
        <v>1355.02</v>
      </c>
      <c r="JK338">
        <v>24.1717</v>
      </c>
      <c r="JL338">
        <v>102.182</v>
      </c>
      <c r="JM338">
        <v>102.649</v>
      </c>
    </row>
    <row r="339" spans="1:273">
      <c r="A339">
        <v>323</v>
      </c>
      <c r="B339">
        <v>1510793902</v>
      </c>
      <c r="C339">
        <v>5181.40000009537</v>
      </c>
      <c r="D339" t="s">
        <v>1059</v>
      </c>
      <c r="E339" t="s">
        <v>1060</v>
      </c>
      <c r="F339">
        <v>5</v>
      </c>
      <c r="G339" t="s">
        <v>898</v>
      </c>
      <c r="H339" t="s">
        <v>406</v>
      </c>
      <c r="I339">
        <v>1510793894.21429</v>
      </c>
      <c r="J339">
        <f>(K339)/1000</f>
        <v>0</v>
      </c>
      <c r="K339">
        <f>IF(CZ339, AN339, AH339)</f>
        <v>0</v>
      </c>
      <c r="L339">
        <f>IF(CZ339, AI339, AG339)</f>
        <v>0</v>
      </c>
      <c r="M339">
        <f>DB339 - IF(AU339&gt;1, L339*CV339*100.0/(AW339*DP339), 0)</f>
        <v>0</v>
      </c>
      <c r="N339">
        <f>((T339-J339/2)*M339-L339)/(T339+J339/2)</f>
        <v>0</v>
      </c>
      <c r="O339">
        <f>N339*(DI339+DJ339)/1000.0</f>
        <v>0</v>
      </c>
      <c r="P339">
        <f>(DB339 - IF(AU339&gt;1, L339*CV339*100.0/(AW339*DP339), 0))*(DI339+DJ339)/1000.0</f>
        <v>0</v>
      </c>
      <c r="Q339">
        <f>2.0/((1/S339-1/R339)+SIGN(S339)*SQRT((1/S339-1/R339)*(1/S339-1/R339) + 4*CW339/((CW339+1)*(CW339+1))*(2*1/S339*1/R339-1/R339*1/R339)))</f>
        <v>0</v>
      </c>
      <c r="R339">
        <f>IF(LEFT(CX339,1)&lt;&gt;"0",IF(LEFT(CX339,1)="1",3.0,CY339),$D$5+$E$5*(DP339*DI339/($K$5*1000))+$F$5*(DP339*DI339/($K$5*1000))*MAX(MIN(CV339,$J$5),$I$5)*MAX(MIN(CV339,$J$5),$I$5)+$G$5*MAX(MIN(CV339,$J$5),$I$5)*(DP339*DI339/($K$5*1000))+$H$5*(DP339*DI339/($K$5*1000))*(DP339*DI339/($K$5*1000)))</f>
        <v>0</v>
      </c>
      <c r="S339">
        <f>J339*(1000-(1000*0.61365*exp(17.502*W339/(240.97+W339))/(DI339+DJ339)+DD339)/2)/(1000*0.61365*exp(17.502*W339/(240.97+W339))/(DI339+DJ339)-DD339)</f>
        <v>0</v>
      </c>
      <c r="T339">
        <f>1/((CW339+1)/(Q339/1.6)+1/(R339/1.37)) + CW339/((CW339+1)/(Q339/1.6) + CW339/(R339/1.37))</f>
        <v>0</v>
      </c>
      <c r="U339">
        <f>(CR339*CU339)</f>
        <v>0</v>
      </c>
      <c r="V339">
        <f>(DK339+(U339+2*0.95*5.67E-8*(((DK339+$B$7)+273)^4-(DK339+273)^4)-44100*J339)/(1.84*29.3*R339+8*0.95*5.67E-8*(DK339+273)^3))</f>
        <v>0</v>
      </c>
      <c r="W339">
        <f>($C$7*DL339+$D$7*DM339+$E$7*V339)</f>
        <v>0</v>
      </c>
      <c r="X339">
        <f>0.61365*exp(17.502*W339/(240.97+W339))</f>
        <v>0</v>
      </c>
      <c r="Y339">
        <f>(Z339/AA339*100)</f>
        <v>0</v>
      </c>
      <c r="Z339">
        <f>DD339*(DI339+DJ339)/1000</f>
        <v>0</v>
      </c>
      <c r="AA339">
        <f>0.61365*exp(17.502*DK339/(240.97+DK339))</f>
        <v>0</v>
      </c>
      <c r="AB339">
        <f>(X339-DD339*(DI339+DJ339)/1000)</f>
        <v>0</v>
      </c>
      <c r="AC339">
        <f>(-J339*44100)</f>
        <v>0</v>
      </c>
      <c r="AD339">
        <f>2*29.3*R339*0.92*(DK339-W339)</f>
        <v>0</v>
      </c>
      <c r="AE339">
        <f>2*0.95*5.67E-8*(((DK339+$B$7)+273)^4-(W339+273)^4)</f>
        <v>0</v>
      </c>
      <c r="AF339">
        <f>U339+AE339+AC339+AD339</f>
        <v>0</v>
      </c>
      <c r="AG339">
        <f>DH339*AU339*(DC339-DB339*(1000-AU339*DE339)/(1000-AU339*DD339))/(100*CV339)</f>
        <v>0</v>
      </c>
      <c r="AH339">
        <f>1000*DH339*AU339*(DD339-DE339)/(100*CV339*(1000-AU339*DD339))</f>
        <v>0</v>
      </c>
      <c r="AI339">
        <f>(AJ339 - AK339 - DI339*1E3/(8.314*(DK339+273.15)) * AM339/DH339 * AL339) * DH339/(100*CV339) * (1000 - DE339)/1000</f>
        <v>0</v>
      </c>
      <c r="AJ339">
        <v>1379.45938638579</v>
      </c>
      <c r="AK339">
        <v>1354.57975757576</v>
      </c>
      <c r="AL339">
        <v>3.40854081618284</v>
      </c>
      <c r="AM339">
        <v>64.2689805173575</v>
      </c>
      <c r="AN339">
        <f>(AP339 - AO339 + DI339*1E3/(8.314*(DK339+273.15)) * AR339/DH339 * AQ339) * DH339/(100*CV339) * 1000/(1000 - AP339)</f>
        <v>0</v>
      </c>
      <c r="AO339">
        <v>24.1374936172078</v>
      </c>
      <c r="AP339">
        <v>25.1119460606061</v>
      </c>
      <c r="AQ339">
        <v>-2.66608071280056e-05</v>
      </c>
      <c r="AR339">
        <v>116.423155096258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MAX(0,($B$13+$C$13*DP339)/(1+$D$13*DP339)*DI339/(DK339+273)*$E$13)</f>
        <v>0</v>
      </c>
      <c r="AX339" t="s">
        <v>407</v>
      </c>
      <c r="AY339" t="s">
        <v>407</v>
      </c>
      <c r="AZ339">
        <v>0</v>
      </c>
      <c r="BA339">
        <v>0</v>
      </c>
      <c r="BB339">
        <f>1-AZ339/BA339</f>
        <v>0</v>
      </c>
      <c r="BC339">
        <v>0</v>
      </c>
      <c r="BD339" t="s">
        <v>407</v>
      </c>
      <c r="BE339" t="s">
        <v>407</v>
      </c>
      <c r="BF339">
        <v>0</v>
      </c>
      <c r="BG339">
        <v>0</v>
      </c>
      <c r="BH339">
        <f>1-BF339/BG339</f>
        <v>0</v>
      </c>
      <c r="BI339">
        <v>0.5</v>
      </c>
      <c r="BJ339">
        <f>CS339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407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f>$B$11*DQ339+$C$11*DR339+$F$11*EC339*(1-EF339)</f>
        <v>0</v>
      </c>
      <c r="CS339">
        <f>CR339*CT339</f>
        <v>0</v>
      </c>
      <c r="CT339">
        <f>($B$11*$D$9+$C$11*$D$9+$F$11*((EP339+EH339)/MAX(EP339+EH339+EQ339, 0.1)*$I$9+EQ339/MAX(EP339+EH339+EQ339, 0.1)*$J$9))/($B$11+$C$11+$F$11)</f>
        <v>0</v>
      </c>
      <c r="CU339">
        <f>($B$11*$K$9+$C$11*$K$9+$F$11*((EP339+EH339)/MAX(EP339+EH339+EQ339, 0.1)*$P$9+EQ339/MAX(EP339+EH339+EQ339, 0.1)*$Q$9))/($B$11+$C$11+$F$11)</f>
        <v>0</v>
      </c>
      <c r="CV339">
        <v>2.7</v>
      </c>
      <c r="CW339">
        <v>0.5</v>
      </c>
      <c r="CX339" t="s">
        <v>408</v>
      </c>
      <c r="CY339">
        <v>2</v>
      </c>
      <c r="CZ339" t="b">
        <v>1</v>
      </c>
      <c r="DA339">
        <v>1510793894.21429</v>
      </c>
      <c r="DB339">
        <v>1296.58178571429</v>
      </c>
      <c r="DC339">
        <v>1329.11571428571</v>
      </c>
      <c r="DD339">
        <v>25.1228285714286</v>
      </c>
      <c r="DE339">
        <v>24.1385428571429</v>
      </c>
      <c r="DF339">
        <v>1284.93642857143</v>
      </c>
      <c r="DG339">
        <v>24.5925892857143</v>
      </c>
      <c r="DH339">
        <v>500.102785714286</v>
      </c>
      <c r="DI339">
        <v>90.774175</v>
      </c>
      <c r="DJ339">
        <v>0.100003682142857</v>
      </c>
      <c r="DK339">
        <v>26.8486464285714</v>
      </c>
      <c r="DL339">
        <v>27.5069464285714</v>
      </c>
      <c r="DM339">
        <v>999.9</v>
      </c>
      <c r="DN339">
        <v>0</v>
      </c>
      <c r="DO339">
        <v>0</v>
      </c>
      <c r="DP339">
        <v>10004.6789285714</v>
      </c>
      <c r="DQ339">
        <v>0</v>
      </c>
      <c r="DR339">
        <v>9.18550178571429</v>
      </c>
      <c r="DS339">
        <v>-32.5331642857143</v>
      </c>
      <c r="DT339">
        <v>1329.99607142857</v>
      </c>
      <c r="DU339">
        <v>1361.99214285714</v>
      </c>
      <c r="DV339">
        <v>0.98428925</v>
      </c>
      <c r="DW339">
        <v>1329.11571428571</v>
      </c>
      <c r="DX339">
        <v>24.1385428571429</v>
      </c>
      <c r="DY339">
        <v>2.28050428571429</v>
      </c>
      <c r="DZ339">
        <v>2.191155</v>
      </c>
      <c r="EA339">
        <v>19.5393464285714</v>
      </c>
      <c r="EB339">
        <v>18.8977964285714</v>
      </c>
      <c r="EC339">
        <v>1999.98142857143</v>
      </c>
      <c r="ED339">
        <v>0.980003857142857</v>
      </c>
      <c r="EE339">
        <v>0.0199961142857143</v>
      </c>
      <c r="EF339">
        <v>0</v>
      </c>
      <c r="EG339">
        <v>2.26848214285714</v>
      </c>
      <c r="EH339">
        <v>0</v>
      </c>
      <c r="EI339">
        <v>4156.22785714286</v>
      </c>
      <c r="EJ339">
        <v>17299.9964285714</v>
      </c>
      <c r="EK339">
        <v>38.8816428571429</v>
      </c>
      <c r="EL339">
        <v>39.437</v>
      </c>
      <c r="EM339">
        <v>38.625</v>
      </c>
      <c r="EN339">
        <v>38.125</v>
      </c>
      <c r="EO339">
        <v>38.25</v>
      </c>
      <c r="EP339">
        <v>1959.99035714286</v>
      </c>
      <c r="EQ339">
        <v>39.9910714285714</v>
      </c>
      <c r="ER339">
        <v>0</v>
      </c>
      <c r="ES339">
        <v>1678817505.2</v>
      </c>
      <c r="ET339">
        <v>0</v>
      </c>
      <c r="EU339">
        <v>2.26192</v>
      </c>
      <c r="EV339">
        <v>0.458992310667651</v>
      </c>
      <c r="EW339">
        <v>11.304615373178</v>
      </c>
      <c r="EX339">
        <v>4156.3016</v>
      </c>
      <c r="EY339">
        <v>15</v>
      </c>
      <c r="EZ339">
        <v>0</v>
      </c>
      <c r="FA339" t="s">
        <v>409</v>
      </c>
      <c r="FB339">
        <v>1510781724.6</v>
      </c>
      <c r="FC339">
        <v>1510781718.6</v>
      </c>
      <c r="FD339">
        <v>0</v>
      </c>
      <c r="FE339">
        <v>0.193</v>
      </c>
      <c r="FF339">
        <v>0.167</v>
      </c>
      <c r="FG339">
        <v>6.707</v>
      </c>
      <c r="FH339">
        <v>0.869</v>
      </c>
      <c r="FI339">
        <v>420</v>
      </c>
      <c r="FJ339">
        <v>32</v>
      </c>
      <c r="FK339">
        <v>0.3</v>
      </c>
      <c r="FL339">
        <v>0.13</v>
      </c>
      <c r="FM339">
        <v>0.988010219512195</v>
      </c>
      <c r="FN339">
        <v>-0.0577265226480852</v>
      </c>
      <c r="FO339">
        <v>0.00576847928775669</v>
      </c>
      <c r="FP339">
        <v>1</v>
      </c>
      <c r="FQ339">
        <v>1</v>
      </c>
      <c r="FR339">
        <v>1</v>
      </c>
      <c r="FS339" t="s">
        <v>410</v>
      </c>
      <c r="FT339">
        <v>2.97281</v>
      </c>
      <c r="FU339">
        <v>2.75385</v>
      </c>
      <c r="FV339">
        <v>0.198676</v>
      </c>
      <c r="FW339">
        <v>0.202564</v>
      </c>
      <c r="FX339">
        <v>0.106653</v>
      </c>
      <c r="FY339">
        <v>0.104932</v>
      </c>
      <c r="FZ339">
        <v>31173.7</v>
      </c>
      <c r="GA339">
        <v>33812.4</v>
      </c>
      <c r="GB339">
        <v>35255.3</v>
      </c>
      <c r="GC339">
        <v>38455.9</v>
      </c>
      <c r="GD339">
        <v>44619.3</v>
      </c>
      <c r="GE339">
        <v>49696.7</v>
      </c>
      <c r="GF339">
        <v>55066.1</v>
      </c>
      <c r="GG339">
        <v>61660</v>
      </c>
      <c r="GH339">
        <v>1.98045</v>
      </c>
      <c r="GI339">
        <v>1.82442</v>
      </c>
      <c r="GJ339">
        <v>0.0859052</v>
      </c>
      <c r="GK339">
        <v>0</v>
      </c>
      <c r="GL339">
        <v>26.0938</v>
      </c>
      <c r="GM339">
        <v>999.9</v>
      </c>
      <c r="GN339">
        <v>52.912</v>
      </c>
      <c r="GO339">
        <v>32.791</v>
      </c>
      <c r="GP339">
        <v>29.1067</v>
      </c>
      <c r="GQ339">
        <v>55.5458</v>
      </c>
      <c r="GR339">
        <v>49.0104</v>
      </c>
      <c r="GS339">
        <v>1</v>
      </c>
      <c r="GT339">
        <v>0.00704014</v>
      </c>
      <c r="GU339">
        <v>1.03176</v>
      </c>
      <c r="GV339">
        <v>20.1122</v>
      </c>
      <c r="GW339">
        <v>5.19707</v>
      </c>
      <c r="GX339">
        <v>12.004</v>
      </c>
      <c r="GY339">
        <v>4.9752</v>
      </c>
      <c r="GZ339">
        <v>3.29315</v>
      </c>
      <c r="HA339">
        <v>9999</v>
      </c>
      <c r="HB339">
        <v>9999</v>
      </c>
      <c r="HC339">
        <v>9999</v>
      </c>
      <c r="HD339">
        <v>999.9</v>
      </c>
      <c r="HE339">
        <v>1.86326</v>
      </c>
      <c r="HF339">
        <v>1.86813</v>
      </c>
      <c r="HG339">
        <v>1.86791</v>
      </c>
      <c r="HH339">
        <v>1.86905</v>
      </c>
      <c r="HI339">
        <v>1.86983</v>
      </c>
      <c r="HJ339">
        <v>1.86596</v>
      </c>
      <c r="HK339">
        <v>1.867</v>
      </c>
      <c r="HL339">
        <v>1.86836</v>
      </c>
      <c r="HM339">
        <v>5</v>
      </c>
      <c r="HN339">
        <v>0</v>
      </c>
      <c r="HO339">
        <v>0</v>
      </c>
      <c r="HP339">
        <v>0</v>
      </c>
      <c r="HQ339" t="s">
        <v>411</v>
      </c>
      <c r="HR339" t="s">
        <v>412</v>
      </c>
      <c r="HS339" t="s">
        <v>413</v>
      </c>
      <c r="HT339" t="s">
        <v>413</v>
      </c>
      <c r="HU339" t="s">
        <v>413</v>
      </c>
      <c r="HV339" t="s">
        <v>413</v>
      </c>
      <c r="HW339">
        <v>0</v>
      </c>
      <c r="HX339">
        <v>100</v>
      </c>
      <c r="HY339">
        <v>100</v>
      </c>
      <c r="HZ339">
        <v>11.77</v>
      </c>
      <c r="IA339">
        <v>0.5297</v>
      </c>
      <c r="IB339">
        <v>4.00718980108695</v>
      </c>
      <c r="IC339">
        <v>0.0057595372652325</v>
      </c>
      <c r="ID339">
        <v>9.86007892650461e-07</v>
      </c>
      <c r="IE339">
        <v>-6.54605500343952e-10</v>
      </c>
      <c r="IF339">
        <v>-0.00447537401453317</v>
      </c>
      <c r="IG339">
        <v>-0.0225030831772305</v>
      </c>
      <c r="IH339">
        <v>0.00251729176796863</v>
      </c>
      <c r="II339">
        <v>-2.92013266862578e-05</v>
      </c>
      <c r="IJ339">
        <v>-3</v>
      </c>
      <c r="IK339">
        <v>1614</v>
      </c>
      <c r="IL339">
        <v>1</v>
      </c>
      <c r="IM339">
        <v>27</v>
      </c>
      <c r="IN339">
        <v>203</v>
      </c>
      <c r="IO339">
        <v>203.1</v>
      </c>
      <c r="IP339">
        <v>2.67944</v>
      </c>
      <c r="IQ339">
        <v>2.62085</v>
      </c>
      <c r="IR339">
        <v>1.54785</v>
      </c>
      <c r="IS339">
        <v>2.30103</v>
      </c>
      <c r="IT339">
        <v>1.34644</v>
      </c>
      <c r="IU339">
        <v>2.44019</v>
      </c>
      <c r="IV339">
        <v>37.4819</v>
      </c>
      <c r="IW339">
        <v>24.2101</v>
      </c>
      <c r="IX339">
        <v>18</v>
      </c>
      <c r="IY339">
        <v>502.115</v>
      </c>
      <c r="IZ339">
        <v>402.548</v>
      </c>
      <c r="JA339">
        <v>24.0193</v>
      </c>
      <c r="JB339">
        <v>27.2672</v>
      </c>
      <c r="JC339">
        <v>30.0006</v>
      </c>
      <c r="JD339">
        <v>27.1553</v>
      </c>
      <c r="JE339">
        <v>27.0949</v>
      </c>
      <c r="JF339">
        <v>53.6454</v>
      </c>
      <c r="JG339">
        <v>25.6003</v>
      </c>
      <c r="JH339">
        <v>100</v>
      </c>
      <c r="JI339">
        <v>24.0115</v>
      </c>
      <c r="JJ339">
        <v>1375.19</v>
      </c>
      <c r="JK339">
        <v>24.1833</v>
      </c>
      <c r="JL339">
        <v>102.181</v>
      </c>
      <c r="JM339">
        <v>102.648</v>
      </c>
    </row>
    <row r="340" spans="1:273">
      <c r="A340">
        <v>324</v>
      </c>
      <c r="B340">
        <v>1510793907</v>
      </c>
      <c r="C340">
        <v>5186.40000009537</v>
      </c>
      <c r="D340" t="s">
        <v>1061</v>
      </c>
      <c r="E340" t="s">
        <v>1062</v>
      </c>
      <c r="F340">
        <v>5</v>
      </c>
      <c r="G340" t="s">
        <v>898</v>
      </c>
      <c r="H340" t="s">
        <v>406</v>
      </c>
      <c r="I340">
        <v>1510793899.5</v>
      </c>
      <c r="J340">
        <f>(K340)/1000</f>
        <v>0</v>
      </c>
      <c r="K340">
        <f>IF(CZ340, AN340, AH340)</f>
        <v>0</v>
      </c>
      <c r="L340">
        <f>IF(CZ340, AI340, AG340)</f>
        <v>0</v>
      </c>
      <c r="M340">
        <f>DB340 - IF(AU340&gt;1, L340*CV340*100.0/(AW340*DP340), 0)</f>
        <v>0</v>
      </c>
      <c r="N340">
        <f>((T340-J340/2)*M340-L340)/(T340+J340/2)</f>
        <v>0</v>
      </c>
      <c r="O340">
        <f>N340*(DI340+DJ340)/1000.0</f>
        <v>0</v>
      </c>
      <c r="P340">
        <f>(DB340 - IF(AU340&gt;1, L340*CV340*100.0/(AW340*DP340), 0))*(DI340+DJ340)/1000.0</f>
        <v>0</v>
      </c>
      <c r="Q340">
        <f>2.0/((1/S340-1/R340)+SIGN(S340)*SQRT((1/S340-1/R340)*(1/S340-1/R340) + 4*CW340/((CW340+1)*(CW340+1))*(2*1/S340*1/R340-1/R340*1/R340)))</f>
        <v>0</v>
      </c>
      <c r="R340">
        <f>IF(LEFT(CX340,1)&lt;&gt;"0",IF(LEFT(CX340,1)="1",3.0,CY340),$D$5+$E$5*(DP340*DI340/($K$5*1000))+$F$5*(DP340*DI340/($K$5*1000))*MAX(MIN(CV340,$J$5),$I$5)*MAX(MIN(CV340,$J$5),$I$5)+$G$5*MAX(MIN(CV340,$J$5),$I$5)*(DP340*DI340/($K$5*1000))+$H$5*(DP340*DI340/($K$5*1000))*(DP340*DI340/($K$5*1000)))</f>
        <v>0</v>
      </c>
      <c r="S340">
        <f>J340*(1000-(1000*0.61365*exp(17.502*W340/(240.97+W340))/(DI340+DJ340)+DD340)/2)/(1000*0.61365*exp(17.502*W340/(240.97+W340))/(DI340+DJ340)-DD340)</f>
        <v>0</v>
      </c>
      <c r="T340">
        <f>1/((CW340+1)/(Q340/1.6)+1/(R340/1.37)) + CW340/((CW340+1)/(Q340/1.6) + CW340/(R340/1.37))</f>
        <v>0</v>
      </c>
      <c r="U340">
        <f>(CR340*CU340)</f>
        <v>0</v>
      </c>
      <c r="V340">
        <f>(DK340+(U340+2*0.95*5.67E-8*(((DK340+$B$7)+273)^4-(DK340+273)^4)-44100*J340)/(1.84*29.3*R340+8*0.95*5.67E-8*(DK340+273)^3))</f>
        <v>0</v>
      </c>
      <c r="W340">
        <f>($C$7*DL340+$D$7*DM340+$E$7*V340)</f>
        <v>0</v>
      </c>
      <c r="X340">
        <f>0.61365*exp(17.502*W340/(240.97+W340))</f>
        <v>0</v>
      </c>
      <c r="Y340">
        <f>(Z340/AA340*100)</f>
        <v>0</v>
      </c>
      <c r="Z340">
        <f>DD340*(DI340+DJ340)/1000</f>
        <v>0</v>
      </c>
      <c r="AA340">
        <f>0.61365*exp(17.502*DK340/(240.97+DK340))</f>
        <v>0</v>
      </c>
      <c r="AB340">
        <f>(X340-DD340*(DI340+DJ340)/1000)</f>
        <v>0</v>
      </c>
      <c r="AC340">
        <f>(-J340*44100)</f>
        <v>0</v>
      </c>
      <c r="AD340">
        <f>2*29.3*R340*0.92*(DK340-W340)</f>
        <v>0</v>
      </c>
      <c r="AE340">
        <f>2*0.95*5.67E-8*(((DK340+$B$7)+273)^4-(W340+273)^4)</f>
        <v>0</v>
      </c>
      <c r="AF340">
        <f>U340+AE340+AC340+AD340</f>
        <v>0</v>
      </c>
      <c r="AG340">
        <f>DH340*AU340*(DC340-DB340*(1000-AU340*DE340)/(1000-AU340*DD340))/(100*CV340)</f>
        <v>0</v>
      </c>
      <c r="AH340">
        <f>1000*DH340*AU340*(DD340-DE340)/(100*CV340*(1000-AU340*DD340))</f>
        <v>0</v>
      </c>
      <c r="AI340">
        <f>(AJ340 - AK340 - DI340*1E3/(8.314*(DK340+273.15)) * AM340/DH340 * AL340) * DH340/(100*CV340) * (1000 - DE340)/1000</f>
        <v>0</v>
      </c>
      <c r="AJ340">
        <v>1396.24810836922</v>
      </c>
      <c r="AK340">
        <v>1371.46078787879</v>
      </c>
      <c r="AL340">
        <v>3.39243225684967</v>
      </c>
      <c r="AM340">
        <v>64.2689805173575</v>
      </c>
      <c r="AN340">
        <f>(AP340 - AO340 + DI340*1E3/(8.314*(DK340+273.15)) * AR340/DH340 * AQ340) * DH340/(100*CV340) * 1000/(1000 - AP340)</f>
        <v>0</v>
      </c>
      <c r="AO340">
        <v>24.1369058996688</v>
      </c>
      <c r="AP340">
        <v>25.1063763636364</v>
      </c>
      <c r="AQ340">
        <v>-1.95825131589554e-05</v>
      </c>
      <c r="AR340">
        <v>116.423155096258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MAX(0,($B$13+$C$13*DP340)/(1+$D$13*DP340)*DI340/(DK340+273)*$E$13)</f>
        <v>0</v>
      </c>
      <c r="AX340" t="s">
        <v>407</v>
      </c>
      <c r="AY340" t="s">
        <v>407</v>
      </c>
      <c r="AZ340">
        <v>0</v>
      </c>
      <c r="BA340">
        <v>0</v>
      </c>
      <c r="BB340">
        <f>1-AZ340/BA340</f>
        <v>0</v>
      </c>
      <c r="BC340">
        <v>0</v>
      </c>
      <c r="BD340" t="s">
        <v>407</v>
      </c>
      <c r="BE340" t="s">
        <v>407</v>
      </c>
      <c r="BF340">
        <v>0</v>
      </c>
      <c r="BG340">
        <v>0</v>
      </c>
      <c r="BH340">
        <f>1-BF340/BG340</f>
        <v>0</v>
      </c>
      <c r="BI340">
        <v>0.5</v>
      </c>
      <c r="BJ340">
        <f>CS340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407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f>$B$11*DQ340+$C$11*DR340+$F$11*EC340*(1-EF340)</f>
        <v>0</v>
      </c>
      <c r="CS340">
        <f>CR340*CT340</f>
        <v>0</v>
      </c>
      <c r="CT340">
        <f>($B$11*$D$9+$C$11*$D$9+$F$11*((EP340+EH340)/MAX(EP340+EH340+EQ340, 0.1)*$I$9+EQ340/MAX(EP340+EH340+EQ340, 0.1)*$J$9))/($B$11+$C$11+$F$11)</f>
        <v>0</v>
      </c>
      <c r="CU340">
        <f>($B$11*$K$9+$C$11*$K$9+$F$11*((EP340+EH340)/MAX(EP340+EH340+EQ340, 0.1)*$P$9+EQ340/MAX(EP340+EH340+EQ340, 0.1)*$Q$9))/($B$11+$C$11+$F$11)</f>
        <v>0</v>
      </c>
      <c r="CV340">
        <v>2.7</v>
      </c>
      <c r="CW340">
        <v>0.5</v>
      </c>
      <c r="CX340" t="s">
        <v>408</v>
      </c>
      <c r="CY340">
        <v>2</v>
      </c>
      <c r="CZ340" t="b">
        <v>1</v>
      </c>
      <c r="DA340">
        <v>1510793899.5</v>
      </c>
      <c r="DB340">
        <v>1313.89518518519</v>
      </c>
      <c r="DC340">
        <v>1346.64888888889</v>
      </c>
      <c r="DD340">
        <v>25.1160740740741</v>
      </c>
      <c r="DE340">
        <v>24.1376481481481</v>
      </c>
      <c r="DF340">
        <v>1302.1637037037</v>
      </c>
      <c r="DG340">
        <v>24.5861481481481</v>
      </c>
      <c r="DH340">
        <v>500.100407407407</v>
      </c>
      <c r="DI340">
        <v>90.7740518518518</v>
      </c>
      <c r="DJ340">
        <v>0.100042503703704</v>
      </c>
      <c r="DK340">
        <v>26.8477074074074</v>
      </c>
      <c r="DL340">
        <v>27.5070481481482</v>
      </c>
      <c r="DM340">
        <v>999.9</v>
      </c>
      <c r="DN340">
        <v>0</v>
      </c>
      <c r="DO340">
        <v>0</v>
      </c>
      <c r="DP340">
        <v>9995.57407407407</v>
      </c>
      <c r="DQ340">
        <v>0</v>
      </c>
      <c r="DR340">
        <v>9.19180925925926</v>
      </c>
      <c r="DS340">
        <v>-32.7528</v>
      </c>
      <c r="DT340">
        <v>1347.7462962963</v>
      </c>
      <c r="DU340">
        <v>1379.95740740741</v>
      </c>
      <c r="DV340">
        <v>0.978432296296296</v>
      </c>
      <c r="DW340">
        <v>1346.64888888889</v>
      </c>
      <c r="DX340">
        <v>24.1376481481481</v>
      </c>
      <c r="DY340">
        <v>2.27988851851852</v>
      </c>
      <c r="DZ340">
        <v>2.19107111111111</v>
      </c>
      <c r="EA340">
        <v>19.5349925925926</v>
      </c>
      <c r="EB340">
        <v>18.8971851851852</v>
      </c>
      <c r="EC340">
        <v>2000.00962962963</v>
      </c>
      <c r="ED340">
        <v>0.980004074074074</v>
      </c>
      <c r="EE340">
        <v>0.0199959407407407</v>
      </c>
      <c r="EF340">
        <v>0</v>
      </c>
      <c r="EG340">
        <v>2.29924074074074</v>
      </c>
      <c r="EH340">
        <v>0</v>
      </c>
      <c r="EI340">
        <v>4157.25592592593</v>
      </c>
      <c r="EJ340">
        <v>17300.2518518519</v>
      </c>
      <c r="EK340">
        <v>38.875</v>
      </c>
      <c r="EL340">
        <v>39.437</v>
      </c>
      <c r="EM340">
        <v>38.625</v>
      </c>
      <c r="EN340">
        <v>38.1156666666667</v>
      </c>
      <c r="EO340">
        <v>38.25</v>
      </c>
      <c r="EP340">
        <v>1960.01851851852</v>
      </c>
      <c r="EQ340">
        <v>39.9911111111111</v>
      </c>
      <c r="ER340">
        <v>0</v>
      </c>
      <c r="ES340">
        <v>1678817510.6</v>
      </c>
      <c r="ET340">
        <v>0</v>
      </c>
      <c r="EU340">
        <v>2.29195384615385</v>
      </c>
      <c r="EV340">
        <v>0.616410253031948</v>
      </c>
      <c r="EW340">
        <v>10.7736752092783</v>
      </c>
      <c r="EX340">
        <v>4157.23653846154</v>
      </c>
      <c r="EY340">
        <v>15</v>
      </c>
      <c r="EZ340">
        <v>0</v>
      </c>
      <c r="FA340" t="s">
        <v>409</v>
      </c>
      <c r="FB340">
        <v>1510781724.6</v>
      </c>
      <c r="FC340">
        <v>1510781718.6</v>
      </c>
      <c r="FD340">
        <v>0</v>
      </c>
      <c r="FE340">
        <v>0.193</v>
      </c>
      <c r="FF340">
        <v>0.167</v>
      </c>
      <c r="FG340">
        <v>6.707</v>
      </c>
      <c r="FH340">
        <v>0.869</v>
      </c>
      <c r="FI340">
        <v>420</v>
      </c>
      <c r="FJ340">
        <v>32</v>
      </c>
      <c r="FK340">
        <v>0.3</v>
      </c>
      <c r="FL340">
        <v>0.13</v>
      </c>
      <c r="FM340">
        <v>0.982675780487805</v>
      </c>
      <c r="FN340">
        <v>-0.0654104111498261</v>
      </c>
      <c r="FO340">
        <v>0.00654202322516847</v>
      </c>
      <c r="FP340">
        <v>1</v>
      </c>
      <c r="FQ340">
        <v>1</v>
      </c>
      <c r="FR340">
        <v>1</v>
      </c>
      <c r="FS340" t="s">
        <v>410</v>
      </c>
      <c r="FT340">
        <v>2.97286</v>
      </c>
      <c r="FU340">
        <v>2.75394</v>
      </c>
      <c r="FV340">
        <v>0.200188</v>
      </c>
      <c r="FW340">
        <v>0.204136</v>
      </c>
      <c r="FX340">
        <v>0.106635</v>
      </c>
      <c r="FY340">
        <v>0.104929</v>
      </c>
      <c r="FZ340">
        <v>31114.8</v>
      </c>
      <c r="GA340">
        <v>33745.3</v>
      </c>
      <c r="GB340">
        <v>35255.3</v>
      </c>
      <c r="GC340">
        <v>38455.5</v>
      </c>
      <c r="GD340">
        <v>44620.5</v>
      </c>
      <c r="GE340">
        <v>49696.6</v>
      </c>
      <c r="GF340">
        <v>55066.4</v>
      </c>
      <c r="GG340">
        <v>61659.5</v>
      </c>
      <c r="GH340">
        <v>1.98053</v>
      </c>
      <c r="GI340">
        <v>1.8244</v>
      </c>
      <c r="GJ340">
        <v>0.0867434</v>
      </c>
      <c r="GK340">
        <v>0</v>
      </c>
      <c r="GL340">
        <v>26.0923</v>
      </c>
      <c r="GM340">
        <v>999.9</v>
      </c>
      <c r="GN340">
        <v>52.912</v>
      </c>
      <c r="GO340">
        <v>32.791</v>
      </c>
      <c r="GP340">
        <v>29.1078</v>
      </c>
      <c r="GQ340">
        <v>55.0758</v>
      </c>
      <c r="GR340">
        <v>48.9383</v>
      </c>
      <c r="GS340">
        <v>1</v>
      </c>
      <c r="GT340">
        <v>0.00739837</v>
      </c>
      <c r="GU340">
        <v>1.02787</v>
      </c>
      <c r="GV340">
        <v>20.1121</v>
      </c>
      <c r="GW340">
        <v>5.19692</v>
      </c>
      <c r="GX340">
        <v>12.004</v>
      </c>
      <c r="GY340">
        <v>4.9751</v>
      </c>
      <c r="GZ340">
        <v>3.29315</v>
      </c>
      <c r="HA340">
        <v>9999</v>
      </c>
      <c r="HB340">
        <v>9999</v>
      </c>
      <c r="HC340">
        <v>9999</v>
      </c>
      <c r="HD340">
        <v>999.9</v>
      </c>
      <c r="HE340">
        <v>1.86325</v>
      </c>
      <c r="HF340">
        <v>1.86814</v>
      </c>
      <c r="HG340">
        <v>1.8679</v>
      </c>
      <c r="HH340">
        <v>1.86905</v>
      </c>
      <c r="HI340">
        <v>1.86983</v>
      </c>
      <c r="HJ340">
        <v>1.86592</v>
      </c>
      <c r="HK340">
        <v>1.86702</v>
      </c>
      <c r="HL340">
        <v>1.86836</v>
      </c>
      <c r="HM340">
        <v>5</v>
      </c>
      <c r="HN340">
        <v>0</v>
      </c>
      <c r="HO340">
        <v>0</v>
      </c>
      <c r="HP340">
        <v>0</v>
      </c>
      <c r="HQ340" t="s">
        <v>411</v>
      </c>
      <c r="HR340" t="s">
        <v>412</v>
      </c>
      <c r="HS340" t="s">
        <v>413</v>
      </c>
      <c r="HT340" t="s">
        <v>413</v>
      </c>
      <c r="HU340" t="s">
        <v>413</v>
      </c>
      <c r="HV340" t="s">
        <v>413</v>
      </c>
      <c r="HW340">
        <v>0</v>
      </c>
      <c r="HX340">
        <v>100</v>
      </c>
      <c r="HY340">
        <v>100</v>
      </c>
      <c r="HZ340">
        <v>11.86</v>
      </c>
      <c r="IA340">
        <v>0.5295</v>
      </c>
      <c r="IB340">
        <v>4.00718980108695</v>
      </c>
      <c r="IC340">
        <v>0.0057595372652325</v>
      </c>
      <c r="ID340">
        <v>9.86007892650461e-07</v>
      </c>
      <c r="IE340">
        <v>-6.54605500343952e-10</v>
      </c>
      <c r="IF340">
        <v>-0.00447537401453317</v>
      </c>
      <c r="IG340">
        <v>-0.0225030831772305</v>
      </c>
      <c r="IH340">
        <v>0.00251729176796863</v>
      </c>
      <c r="II340">
        <v>-2.92013266862578e-05</v>
      </c>
      <c r="IJ340">
        <v>-3</v>
      </c>
      <c r="IK340">
        <v>1614</v>
      </c>
      <c r="IL340">
        <v>1</v>
      </c>
      <c r="IM340">
        <v>27</v>
      </c>
      <c r="IN340">
        <v>203</v>
      </c>
      <c r="IO340">
        <v>203.1</v>
      </c>
      <c r="IP340">
        <v>2.70386</v>
      </c>
      <c r="IQ340">
        <v>2.62207</v>
      </c>
      <c r="IR340">
        <v>1.54785</v>
      </c>
      <c r="IS340">
        <v>2.30103</v>
      </c>
      <c r="IT340">
        <v>1.34644</v>
      </c>
      <c r="IU340">
        <v>2.41211</v>
      </c>
      <c r="IV340">
        <v>37.4819</v>
      </c>
      <c r="IW340">
        <v>24.2101</v>
      </c>
      <c r="IX340">
        <v>18</v>
      </c>
      <c r="IY340">
        <v>502.208</v>
      </c>
      <c r="IZ340">
        <v>402.574</v>
      </c>
      <c r="JA340">
        <v>24.0097</v>
      </c>
      <c r="JB340">
        <v>27.273</v>
      </c>
      <c r="JC340">
        <v>30.0004</v>
      </c>
      <c r="JD340">
        <v>27.1602</v>
      </c>
      <c r="JE340">
        <v>27.1006</v>
      </c>
      <c r="JF340">
        <v>54.1277</v>
      </c>
      <c r="JG340">
        <v>25.6003</v>
      </c>
      <c r="JH340">
        <v>100</v>
      </c>
      <c r="JI340">
        <v>24.0076</v>
      </c>
      <c r="JJ340">
        <v>1388.65</v>
      </c>
      <c r="JK340">
        <v>24.1986</v>
      </c>
      <c r="JL340">
        <v>102.181</v>
      </c>
      <c r="JM340">
        <v>102.647</v>
      </c>
    </row>
    <row r="341" spans="1:273">
      <c r="A341">
        <v>325</v>
      </c>
      <c r="B341">
        <v>1510793912</v>
      </c>
      <c r="C341">
        <v>5191.40000009537</v>
      </c>
      <c r="D341" t="s">
        <v>1063</v>
      </c>
      <c r="E341" t="s">
        <v>1064</v>
      </c>
      <c r="F341">
        <v>5</v>
      </c>
      <c r="G341" t="s">
        <v>898</v>
      </c>
      <c r="H341" t="s">
        <v>406</v>
      </c>
      <c r="I341">
        <v>1510793904.21429</v>
      </c>
      <c r="J341">
        <f>(K341)/1000</f>
        <v>0</v>
      </c>
      <c r="K341">
        <f>IF(CZ341, AN341, AH341)</f>
        <v>0</v>
      </c>
      <c r="L341">
        <f>IF(CZ341, AI341, AG341)</f>
        <v>0</v>
      </c>
      <c r="M341">
        <f>DB341 - IF(AU341&gt;1, L341*CV341*100.0/(AW341*DP341), 0)</f>
        <v>0</v>
      </c>
      <c r="N341">
        <f>((T341-J341/2)*M341-L341)/(T341+J341/2)</f>
        <v>0</v>
      </c>
      <c r="O341">
        <f>N341*(DI341+DJ341)/1000.0</f>
        <v>0</v>
      </c>
      <c r="P341">
        <f>(DB341 - IF(AU341&gt;1, L341*CV341*100.0/(AW341*DP341), 0))*(DI341+DJ341)/1000.0</f>
        <v>0</v>
      </c>
      <c r="Q341">
        <f>2.0/((1/S341-1/R341)+SIGN(S341)*SQRT((1/S341-1/R341)*(1/S341-1/R341) + 4*CW341/((CW341+1)*(CW341+1))*(2*1/S341*1/R341-1/R341*1/R341)))</f>
        <v>0</v>
      </c>
      <c r="R341">
        <f>IF(LEFT(CX341,1)&lt;&gt;"0",IF(LEFT(CX341,1)="1",3.0,CY341),$D$5+$E$5*(DP341*DI341/($K$5*1000))+$F$5*(DP341*DI341/($K$5*1000))*MAX(MIN(CV341,$J$5),$I$5)*MAX(MIN(CV341,$J$5),$I$5)+$G$5*MAX(MIN(CV341,$J$5),$I$5)*(DP341*DI341/($K$5*1000))+$H$5*(DP341*DI341/($K$5*1000))*(DP341*DI341/($K$5*1000)))</f>
        <v>0</v>
      </c>
      <c r="S341">
        <f>J341*(1000-(1000*0.61365*exp(17.502*W341/(240.97+W341))/(DI341+DJ341)+DD341)/2)/(1000*0.61365*exp(17.502*W341/(240.97+W341))/(DI341+DJ341)-DD341)</f>
        <v>0</v>
      </c>
      <c r="T341">
        <f>1/((CW341+1)/(Q341/1.6)+1/(R341/1.37)) + CW341/((CW341+1)/(Q341/1.6) + CW341/(R341/1.37))</f>
        <v>0</v>
      </c>
      <c r="U341">
        <f>(CR341*CU341)</f>
        <v>0</v>
      </c>
      <c r="V341">
        <f>(DK341+(U341+2*0.95*5.67E-8*(((DK341+$B$7)+273)^4-(DK341+273)^4)-44100*J341)/(1.84*29.3*R341+8*0.95*5.67E-8*(DK341+273)^3))</f>
        <v>0</v>
      </c>
      <c r="W341">
        <f>($C$7*DL341+$D$7*DM341+$E$7*V341)</f>
        <v>0</v>
      </c>
      <c r="X341">
        <f>0.61365*exp(17.502*W341/(240.97+W341))</f>
        <v>0</v>
      </c>
      <c r="Y341">
        <f>(Z341/AA341*100)</f>
        <v>0</v>
      </c>
      <c r="Z341">
        <f>DD341*(DI341+DJ341)/1000</f>
        <v>0</v>
      </c>
      <c r="AA341">
        <f>0.61365*exp(17.502*DK341/(240.97+DK341))</f>
        <v>0</v>
      </c>
      <c r="AB341">
        <f>(X341-DD341*(DI341+DJ341)/1000)</f>
        <v>0</v>
      </c>
      <c r="AC341">
        <f>(-J341*44100)</f>
        <v>0</v>
      </c>
      <c r="AD341">
        <f>2*29.3*R341*0.92*(DK341-W341)</f>
        <v>0</v>
      </c>
      <c r="AE341">
        <f>2*0.95*5.67E-8*(((DK341+$B$7)+273)^4-(W341+273)^4)</f>
        <v>0</v>
      </c>
      <c r="AF341">
        <f>U341+AE341+AC341+AD341</f>
        <v>0</v>
      </c>
      <c r="AG341">
        <f>DH341*AU341*(DC341-DB341*(1000-AU341*DE341)/(1000-AU341*DD341))/(100*CV341)</f>
        <v>0</v>
      </c>
      <c r="AH341">
        <f>1000*DH341*AU341*(DD341-DE341)/(100*CV341*(1000-AU341*DD341))</f>
        <v>0</v>
      </c>
      <c r="AI341">
        <f>(AJ341 - AK341 - DI341*1E3/(8.314*(DK341+273.15)) * AM341/DH341 * AL341) * DH341/(100*CV341) * (1000 - DE341)/1000</f>
        <v>0</v>
      </c>
      <c r="AJ341">
        <v>1414.0445034429</v>
      </c>
      <c r="AK341">
        <v>1388.92133333333</v>
      </c>
      <c r="AL341">
        <v>3.49470464855531</v>
      </c>
      <c r="AM341">
        <v>64.2689805173575</v>
      </c>
      <c r="AN341">
        <f>(AP341 - AO341 + DI341*1E3/(8.314*(DK341+273.15)) * AR341/DH341 * AQ341) * DH341/(100*CV341) * 1000/(1000 - AP341)</f>
        <v>0</v>
      </c>
      <c r="AO341">
        <v>24.1367185527586</v>
      </c>
      <c r="AP341">
        <v>25.0982775757576</v>
      </c>
      <c r="AQ341">
        <v>-2.3716910087583e-05</v>
      </c>
      <c r="AR341">
        <v>116.423155096258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MAX(0,($B$13+$C$13*DP341)/(1+$D$13*DP341)*DI341/(DK341+273)*$E$13)</f>
        <v>0</v>
      </c>
      <c r="AX341" t="s">
        <v>407</v>
      </c>
      <c r="AY341" t="s">
        <v>407</v>
      </c>
      <c r="AZ341">
        <v>0</v>
      </c>
      <c r="BA341">
        <v>0</v>
      </c>
      <c r="BB341">
        <f>1-AZ341/BA341</f>
        <v>0</v>
      </c>
      <c r="BC341">
        <v>0</v>
      </c>
      <c r="BD341" t="s">
        <v>407</v>
      </c>
      <c r="BE341" t="s">
        <v>407</v>
      </c>
      <c r="BF341">
        <v>0</v>
      </c>
      <c r="BG341">
        <v>0</v>
      </c>
      <c r="BH341">
        <f>1-BF341/BG341</f>
        <v>0</v>
      </c>
      <c r="BI341">
        <v>0.5</v>
      </c>
      <c r="BJ341">
        <f>CS341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407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f>$B$11*DQ341+$C$11*DR341+$F$11*EC341*(1-EF341)</f>
        <v>0</v>
      </c>
      <c r="CS341">
        <f>CR341*CT341</f>
        <v>0</v>
      </c>
      <c r="CT341">
        <f>($B$11*$D$9+$C$11*$D$9+$F$11*((EP341+EH341)/MAX(EP341+EH341+EQ341, 0.1)*$I$9+EQ341/MAX(EP341+EH341+EQ341, 0.1)*$J$9))/($B$11+$C$11+$F$11)</f>
        <v>0</v>
      </c>
      <c r="CU341">
        <f>($B$11*$K$9+$C$11*$K$9+$F$11*((EP341+EH341)/MAX(EP341+EH341+EQ341, 0.1)*$P$9+EQ341/MAX(EP341+EH341+EQ341, 0.1)*$Q$9))/($B$11+$C$11+$F$11)</f>
        <v>0</v>
      </c>
      <c r="CV341">
        <v>2.7</v>
      </c>
      <c r="CW341">
        <v>0.5</v>
      </c>
      <c r="CX341" t="s">
        <v>408</v>
      </c>
      <c r="CY341">
        <v>2</v>
      </c>
      <c r="CZ341" t="b">
        <v>1</v>
      </c>
      <c r="DA341">
        <v>1510793904.21429</v>
      </c>
      <c r="DB341">
        <v>1329.56571428571</v>
      </c>
      <c r="DC341">
        <v>1362.48714285714</v>
      </c>
      <c r="DD341">
        <v>25.1094285714286</v>
      </c>
      <c r="DE341">
        <v>24.1371857142857</v>
      </c>
      <c r="DF341">
        <v>1317.75571428571</v>
      </c>
      <c r="DG341">
        <v>24.5798107142857</v>
      </c>
      <c r="DH341">
        <v>500.100642857143</v>
      </c>
      <c r="DI341">
        <v>90.7737642857143</v>
      </c>
      <c r="DJ341">
        <v>0.100013571428571</v>
      </c>
      <c r="DK341">
        <v>26.8464178571429</v>
      </c>
      <c r="DL341">
        <v>27.5085857142857</v>
      </c>
      <c r="DM341">
        <v>999.9</v>
      </c>
      <c r="DN341">
        <v>0</v>
      </c>
      <c r="DO341">
        <v>0</v>
      </c>
      <c r="DP341">
        <v>9994.63821428571</v>
      </c>
      <c r="DQ341">
        <v>0</v>
      </c>
      <c r="DR341">
        <v>9.19530178571429</v>
      </c>
      <c r="DS341">
        <v>-32.9210321428571</v>
      </c>
      <c r="DT341">
        <v>1363.81071428571</v>
      </c>
      <c r="DU341">
        <v>1396.18678571429</v>
      </c>
      <c r="DV341">
        <v>0.972253642857143</v>
      </c>
      <c r="DW341">
        <v>1362.48714285714</v>
      </c>
      <c r="DX341">
        <v>24.1371857142857</v>
      </c>
      <c r="DY341">
        <v>2.27927821428571</v>
      </c>
      <c r="DZ341">
        <v>2.19102214285714</v>
      </c>
      <c r="EA341">
        <v>19.5306892857143</v>
      </c>
      <c r="EB341">
        <v>18.8968214285714</v>
      </c>
      <c r="EC341">
        <v>2000.0225</v>
      </c>
      <c r="ED341">
        <v>0.980004</v>
      </c>
      <c r="EE341">
        <v>0.019996</v>
      </c>
      <c r="EF341">
        <v>0</v>
      </c>
      <c r="EG341">
        <v>2.29652857142857</v>
      </c>
      <c r="EH341">
        <v>0</v>
      </c>
      <c r="EI341">
        <v>4158.0925</v>
      </c>
      <c r="EJ341">
        <v>17300.3607142857</v>
      </c>
      <c r="EK341">
        <v>38.875</v>
      </c>
      <c r="EL341">
        <v>39.437</v>
      </c>
      <c r="EM341">
        <v>38.625</v>
      </c>
      <c r="EN341">
        <v>38.10475</v>
      </c>
      <c r="EO341">
        <v>38.25</v>
      </c>
      <c r="EP341">
        <v>1960.03107142857</v>
      </c>
      <c r="EQ341">
        <v>39.9914285714286</v>
      </c>
      <c r="ER341">
        <v>0</v>
      </c>
      <c r="ES341">
        <v>1678817515.4</v>
      </c>
      <c r="ET341">
        <v>0</v>
      </c>
      <c r="EU341">
        <v>2.29548846153846</v>
      </c>
      <c r="EV341">
        <v>-0.182861540186178</v>
      </c>
      <c r="EW341">
        <v>10.1808547010835</v>
      </c>
      <c r="EX341">
        <v>4158.14961538461</v>
      </c>
      <c r="EY341">
        <v>15</v>
      </c>
      <c r="EZ341">
        <v>0</v>
      </c>
      <c r="FA341" t="s">
        <v>409</v>
      </c>
      <c r="FB341">
        <v>1510781724.6</v>
      </c>
      <c r="FC341">
        <v>1510781718.6</v>
      </c>
      <c r="FD341">
        <v>0</v>
      </c>
      <c r="FE341">
        <v>0.193</v>
      </c>
      <c r="FF341">
        <v>0.167</v>
      </c>
      <c r="FG341">
        <v>6.707</v>
      </c>
      <c r="FH341">
        <v>0.869</v>
      </c>
      <c r="FI341">
        <v>420</v>
      </c>
      <c r="FJ341">
        <v>32</v>
      </c>
      <c r="FK341">
        <v>0.3</v>
      </c>
      <c r="FL341">
        <v>0.13</v>
      </c>
      <c r="FM341">
        <v>0.975796365853659</v>
      </c>
      <c r="FN341">
        <v>-0.0777951428571413</v>
      </c>
      <c r="FO341">
        <v>0.00769842678181274</v>
      </c>
      <c r="FP341">
        <v>1</v>
      </c>
      <c r="FQ341">
        <v>1</v>
      </c>
      <c r="FR341">
        <v>1</v>
      </c>
      <c r="FS341" t="s">
        <v>410</v>
      </c>
      <c r="FT341">
        <v>2.9729</v>
      </c>
      <c r="FU341">
        <v>2.7538</v>
      </c>
      <c r="FV341">
        <v>0.201728</v>
      </c>
      <c r="FW341">
        <v>0.20554</v>
      </c>
      <c r="FX341">
        <v>0.106609</v>
      </c>
      <c r="FY341">
        <v>0.104929</v>
      </c>
      <c r="FZ341">
        <v>31054.3</v>
      </c>
      <c r="GA341">
        <v>33685.3</v>
      </c>
      <c r="GB341">
        <v>35254.6</v>
      </c>
      <c r="GC341">
        <v>38454.9</v>
      </c>
      <c r="GD341">
        <v>44620.9</v>
      </c>
      <c r="GE341">
        <v>49696</v>
      </c>
      <c r="GF341">
        <v>55065.2</v>
      </c>
      <c r="GG341">
        <v>61658.8</v>
      </c>
      <c r="GH341">
        <v>1.98027</v>
      </c>
      <c r="GI341">
        <v>1.82463</v>
      </c>
      <c r="GJ341">
        <v>0.0866875</v>
      </c>
      <c r="GK341">
        <v>0</v>
      </c>
      <c r="GL341">
        <v>26.091</v>
      </c>
      <c r="GM341">
        <v>999.9</v>
      </c>
      <c r="GN341">
        <v>52.912</v>
      </c>
      <c r="GO341">
        <v>32.791</v>
      </c>
      <c r="GP341">
        <v>29.1049</v>
      </c>
      <c r="GQ341">
        <v>55.4158</v>
      </c>
      <c r="GR341">
        <v>48.8421</v>
      </c>
      <c r="GS341">
        <v>1</v>
      </c>
      <c r="GT341">
        <v>0.00792683</v>
      </c>
      <c r="GU341">
        <v>1.04594</v>
      </c>
      <c r="GV341">
        <v>20.1117</v>
      </c>
      <c r="GW341">
        <v>5.19662</v>
      </c>
      <c r="GX341">
        <v>12.004</v>
      </c>
      <c r="GY341">
        <v>4.9749</v>
      </c>
      <c r="GZ341">
        <v>3.29305</v>
      </c>
      <c r="HA341">
        <v>9999</v>
      </c>
      <c r="HB341">
        <v>9999</v>
      </c>
      <c r="HC341">
        <v>9999</v>
      </c>
      <c r="HD341">
        <v>999.9</v>
      </c>
      <c r="HE341">
        <v>1.86325</v>
      </c>
      <c r="HF341">
        <v>1.86813</v>
      </c>
      <c r="HG341">
        <v>1.86789</v>
      </c>
      <c r="HH341">
        <v>1.86905</v>
      </c>
      <c r="HI341">
        <v>1.86982</v>
      </c>
      <c r="HJ341">
        <v>1.8659</v>
      </c>
      <c r="HK341">
        <v>1.86699</v>
      </c>
      <c r="HL341">
        <v>1.86835</v>
      </c>
      <c r="HM341">
        <v>5</v>
      </c>
      <c r="HN341">
        <v>0</v>
      </c>
      <c r="HO341">
        <v>0</v>
      </c>
      <c r="HP341">
        <v>0</v>
      </c>
      <c r="HQ341" t="s">
        <v>411</v>
      </c>
      <c r="HR341" t="s">
        <v>412</v>
      </c>
      <c r="HS341" t="s">
        <v>413</v>
      </c>
      <c r="HT341" t="s">
        <v>413</v>
      </c>
      <c r="HU341" t="s">
        <v>413</v>
      </c>
      <c r="HV341" t="s">
        <v>413</v>
      </c>
      <c r="HW341">
        <v>0</v>
      </c>
      <c r="HX341">
        <v>100</v>
      </c>
      <c r="HY341">
        <v>100</v>
      </c>
      <c r="HZ341">
        <v>11.94</v>
      </c>
      <c r="IA341">
        <v>0.5291</v>
      </c>
      <c r="IB341">
        <v>4.00718980108695</v>
      </c>
      <c r="IC341">
        <v>0.0057595372652325</v>
      </c>
      <c r="ID341">
        <v>9.86007892650461e-07</v>
      </c>
      <c r="IE341">
        <v>-6.54605500343952e-10</v>
      </c>
      <c r="IF341">
        <v>-0.00447537401453317</v>
      </c>
      <c r="IG341">
        <v>-0.0225030831772305</v>
      </c>
      <c r="IH341">
        <v>0.00251729176796863</v>
      </c>
      <c r="II341">
        <v>-2.92013266862578e-05</v>
      </c>
      <c r="IJ341">
        <v>-3</v>
      </c>
      <c r="IK341">
        <v>1614</v>
      </c>
      <c r="IL341">
        <v>1</v>
      </c>
      <c r="IM341">
        <v>27</v>
      </c>
      <c r="IN341">
        <v>203.1</v>
      </c>
      <c r="IO341">
        <v>203.2</v>
      </c>
      <c r="IP341">
        <v>2.73071</v>
      </c>
      <c r="IQ341">
        <v>2.62207</v>
      </c>
      <c r="IR341">
        <v>1.54785</v>
      </c>
      <c r="IS341">
        <v>2.30103</v>
      </c>
      <c r="IT341">
        <v>1.34644</v>
      </c>
      <c r="IU341">
        <v>2.38281</v>
      </c>
      <c r="IV341">
        <v>37.4819</v>
      </c>
      <c r="IW341">
        <v>24.2101</v>
      </c>
      <c r="IX341">
        <v>18</v>
      </c>
      <c r="IY341">
        <v>502.094</v>
      </c>
      <c r="IZ341">
        <v>402.732</v>
      </c>
      <c r="JA341">
        <v>24.0018</v>
      </c>
      <c r="JB341">
        <v>27.2776</v>
      </c>
      <c r="JC341">
        <v>30.0005</v>
      </c>
      <c r="JD341">
        <v>27.166</v>
      </c>
      <c r="JE341">
        <v>27.1051</v>
      </c>
      <c r="JF341">
        <v>54.6849</v>
      </c>
      <c r="JG341">
        <v>25.6003</v>
      </c>
      <c r="JH341">
        <v>100</v>
      </c>
      <c r="JI341">
        <v>23.9981</v>
      </c>
      <c r="JJ341">
        <v>1408.74</v>
      </c>
      <c r="JK341">
        <v>24.2184</v>
      </c>
      <c r="JL341">
        <v>102.179</v>
      </c>
      <c r="JM341">
        <v>102.646</v>
      </c>
    </row>
    <row r="342" spans="1:273">
      <c r="A342">
        <v>326</v>
      </c>
      <c r="B342">
        <v>1510793917</v>
      </c>
      <c r="C342">
        <v>5196.40000009537</v>
      </c>
      <c r="D342" t="s">
        <v>1065</v>
      </c>
      <c r="E342" t="s">
        <v>1066</v>
      </c>
      <c r="F342">
        <v>5</v>
      </c>
      <c r="G342" t="s">
        <v>898</v>
      </c>
      <c r="H342" t="s">
        <v>406</v>
      </c>
      <c r="I342">
        <v>1510793909.5</v>
      </c>
      <c r="J342">
        <f>(K342)/1000</f>
        <v>0</v>
      </c>
      <c r="K342">
        <f>IF(CZ342, AN342, AH342)</f>
        <v>0</v>
      </c>
      <c r="L342">
        <f>IF(CZ342, AI342, AG342)</f>
        <v>0</v>
      </c>
      <c r="M342">
        <f>DB342 - IF(AU342&gt;1, L342*CV342*100.0/(AW342*DP342), 0)</f>
        <v>0</v>
      </c>
      <c r="N342">
        <f>((T342-J342/2)*M342-L342)/(T342+J342/2)</f>
        <v>0</v>
      </c>
      <c r="O342">
        <f>N342*(DI342+DJ342)/1000.0</f>
        <v>0</v>
      </c>
      <c r="P342">
        <f>(DB342 - IF(AU342&gt;1, L342*CV342*100.0/(AW342*DP342), 0))*(DI342+DJ342)/1000.0</f>
        <v>0</v>
      </c>
      <c r="Q342">
        <f>2.0/((1/S342-1/R342)+SIGN(S342)*SQRT((1/S342-1/R342)*(1/S342-1/R342) + 4*CW342/((CW342+1)*(CW342+1))*(2*1/S342*1/R342-1/R342*1/R342)))</f>
        <v>0</v>
      </c>
      <c r="R342">
        <f>IF(LEFT(CX342,1)&lt;&gt;"0",IF(LEFT(CX342,1)="1",3.0,CY342),$D$5+$E$5*(DP342*DI342/($K$5*1000))+$F$5*(DP342*DI342/($K$5*1000))*MAX(MIN(CV342,$J$5),$I$5)*MAX(MIN(CV342,$J$5),$I$5)+$G$5*MAX(MIN(CV342,$J$5),$I$5)*(DP342*DI342/($K$5*1000))+$H$5*(DP342*DI342/($K$5*1000))*(DP342*DI342/($K$5*1000)))</f>
        <v>0</v>
      </c>
      <c r="S342">
        <f>J342*(1000-(1000*0.61365*exp(17.502*W342/(240.97+W342))/(DI342+DJ342)+DD342)/2)/(1000*0.61365*exp(17.502*W342/(240.97+W342))/(DI342+DJ342)-DD342)</f>
        <v>0</v>
      </c>
      <c r="T342">
        <f>1/((CW342+1)/(Q342/1.6)+1/(R342/1.37)) + CW342/((CW342+1)/(Q342/1.6) + CW342/(R342/1.37))</f>
        <v>0</v>
      </c>
      <c r="U342">
        <f>(CR342*CU342)</f>
        <v>0</v>
      </c>
      <c r="V342">
        <f>(DK342+(U342+2*0.95*5.67E-8*(((DK342+$B$7)+273)^4-(DK342+273)^4)-44100*J342)/(1.84*29.3*R342+8*0.95*5.67E-8*(DK342+273)^3))</f>
        <v>0</v>
      </c>
      <c r="W342">
        <f>($C$7*DL342+$D$7*DM342+$E$7*V342)</f>
        <v>0</v>
      </c>
      <c r="X342">
        <f>0.61365*exp(17.502*W342/(240.97+W342))</f>
        <v>0</v>
      </c>
      <c r="Y342">
        <f>(Z342/AA342*100)</f>
        <v>0</v>
      </c>
      <c r="Z342">
        <f>DD342*(DI342+DJ342)/1000</f>
        <v>0</v>
      </c>
      <c r="AA342">
        <f>0.61365*exp(17.502*DK342/(240.97+DK342))</f>
        <v>0</v>
      </c>
      <c r="AB342">
        <f>(X342-DD342*(DI342+DJ342)/1000)</f>
        <v>0</v>
      </c>
      <c r="AC342">
        <f>(-J342*44100)</f>
        <v>0</v>
      </c>
      <c r="AD342">
        <f>2*29.3*R342*0.92*(DK342-W342)</f>
        <v>0</v>
      </c>
      <c r="AE342">
        <f>2*0.95*5.67E-8*(((DK342+$B$7)+273)^4-(W342+273)^4)</f>
        <v>0</v>
      </c>
      <c r="AF342">
        <f>U342+AE342+AC342+AD342</f>
        <v>0</v>
      </c>
      <c r="AG342">
        <f>DH342*AU342*(DC342-DB342*(1000-AU342*DE342)/(1000-AU342*DD342))/(100*CV342)</f>
        <v>0</v>
      </c>
      <c r="AH342">
        <f>1000*DH342*AU342*(DD342-DE342)/(100*CV342*(1000-AU342*DD342))</f>
        <v>0</v>
      </c>
      <c r="AI342">
        <f>(AJ342 - AK342 - DI342*1E3/(8.314*(DK342+273.15)) * AM342/DH342 * AL342) * DH342/(100*CV342) * (1000 - DE342)/1000</f>
        <v>0</v>
      </c>
      <c r="AJ342">
        <v>1430.01901574118</v>
      </c>
      <c r="AK342">
        <v>1405.57381818182</v>
      </c>
      <c r="AL342">
        <v>3.3271462589667</v>
      </c>
      <c r="AM342">
        <v>64.2689805173575</v>
      </c>
      <c r="AN342">
        <f>(AP342 - AO342 + DI342*1E3/(8.314*(DK342+273.15)) * AR342/DH342 * AQ342) * DH342/(100*CV342) * 1000/(1000 - AP342)</f>
        <v>0</v>
      </c>
      <c r="AO342">
        <v>24.1360600159019</v>
      </c>
      <c r="AP342">
        <v>25.0928878787879</v>
      </c>
      <c r="AQ342">
        <v>-1.20075567101721e-05</v>
      </c>
      <c r="AR342">
        <v>116.423155096258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MAX(0,($B$13+$C$13*DP342)/(1+$D$13*DP342)*DI342/(DK342+273)*$E$13)</f>
        <v>0</v>
      </c>
      <c r="AX342" t="s">
        <v>407</v>
      </c>
      <c r="AY342" t="s">
        <v>407</v>
      </c>
      <c r="AZ342">
        <v>0</v>
      </c>
      <c r="BA342">
        <v>0</v>
      </c>
      <c r="BB342">
        <f>1-AZ342/BA342</f>
        <v>0</v>
      </c>
      <c r="BC342">
        <v>0</v>
      </c>
      <c r="BD342" t="s">
        <v>407</v>
      </c>
      <c r="BE342" t="s">
        <v>407</v>
      </c>
      <c r="BF342">
        <v>0</v>
      </c>
      <c r="BG342">
        <v>0</v>
      </c>
      <c r="BH342">
        <f>1-BF342/BG342</f>
        <v>0</v>
      </c>
      <c r="BI342">
        <v>0.5</v>
      </c>
      <c r="BJ342">
        <f>CS342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407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f>$B$11*DQ342+$C$11*DR342+$F$11*EC342*(1-EF342)</f>
        <v>0</v>
      </c>
      <c r="CS342">
        <f>CR342*CT342</f>
        <v>0</v>
      </c>
      <c r="CT342">
        <f>($B$11*$D$9+$C$11*$D$9+$F$11*((EP342+EH342)/MAX(EP342+EH342+EQ342, 0.1)*$I$9+EQ342/MAX(EP342+EH342+EQ342, 0.1)*$J$9))/($B$11+$C$11+$F$11)</f>
        <v>0</v>
      </c>
      <c r="CU342">
        <f>($B$11*$K$9+$C$11*$K$9+$F$11*((EP342+EH342)/MAX(EP342+EH342+EQ342, 0.1)*$P$9+EQ342/MAX(EP342+EH342+EQ342, 0.1)*$Q$9))/($B$11+$C$11+$F$11)</f>
        <v>0</v>
      </c>
      <c r="CV342">
        <v>2.7</v>
      </c>
      <c r="CW342">
        <v>0.5</v>
      </c>
      <c r="CX342" t="s">
        <v>408</v>
      </c>
      <c r="CY342">
        <v>2</v>
      </c>
      <c r="CZ342" t="b">
        <v>1</v>
      </c>
      <c r="DA342">
        <v>1510793909.5</v>
      </c>
      <c r="DB342">
        <v>1347.14555555556</v>
      </c>
      <c r="DC342">
        <v>1380.01037037037</v>
      </c>
      <c r="DD342">
        <v>25.1019925925926</v>
      </c>
      <c r="DE342">
        <v>24.1368296296296</v>
      </c>
      <c r="DF342">
        <v>1335.24925925926</v>
      </c>
      <c r="DG342">
        <v>24.5727185185185</v>
      </c>
      <c r="DH342">
        <v>500.091925925926</v>
      </c>
      <c r="DI342">
        <v>90.7735851851852</v>
      </c>
      <c r="DJ342">
        <v>0.0999711259259259</v>
      </c>
      <c r="DK342">
        <v>26.8450074074074</v>
      </c>
      <c r="DL342">
        <v>27.5080259259259</v>
      </c>
      <c r="DM342">
        <v>999.9</v>
      </c>
      <c r="DN342">
        <v>0</v>
      </c>
      <c r="DO342">
        <v>0</v>
      </c>
      <c r="DP342">
        <v>10001.1303703704</v>
      </c>
      <c r="DQ342">
        <v>0</v>
      </c>
      <c r="DR342">
        <v>9.19375</v>
      </c>
      <c r="DS342">
        <v>-32.8651666666667</v>
      </c>
      <c r="DT342">
        <v>1381.83222222222</v>
      </c>
      <c r="DU342">
        <v>1414.14296296296</v>
      </c>
      <c r="DV342">
        <v>0.96516</v>
      </c>
      <c r="DW342">
        <v>1380.01037037037</v>
      </c>
      <c r="DX342">
        <v>24.1368296296296</v>
      </c>
      <c r="DY342">
        <v>2.27859888888889</v>
      </c>
      <c r="DZ342">
        <v>2.19098777777778</v>
      </c>
      <c r="EA342">
        <v>19.5258888888889</v>
      </c>
      <c r="EB342">
        <v>18.896562962963</v>
      </c>
      <c r="EC342">
        <v>1999.99222222222</v>
      </c>
      <c r="ED342">
        <v>0.980003777777778</v>
      </c>
      <c r="EE342">
        <v>0.0199961777777778</v>
      </c>
      <c r="EF342">
        <v>0</v>
      </c>
      <c r="EG342">
        <v>2.2988</v>
      </c>
      <c r="EH342">
        <v>0</v>
      </c>
      <c r="EI342">
        <v>4158.76185185185</v>
      </c>
      <c r="EJ342">
        <v>17300.1</v>
      </c>
      <c r="EK342">
        <v>38.875</v>
      </c>
      <c r="EL342">
        <v>39.437</v>
      </c>
      <c r="EM342">
        <v>38.625</v>
      </c>
      <c r="EN342">
        <v>38.083</v>
      </c>
      <c r="EO342">
        <v>38.25</v>
      </c>
      <c r="EP342">
        <v>1960.00148148148</v>
      </c>
      <c r="EQ342">
        <v>39.9907407407407</v>
      </c>
      <c r="ER342">
        <v>0</v>
      </c>
      <c r="ES342">
        <v>1678817520.2</v>
      </c>
      <c r="ET342">
        <v>0</v>
      </c>
      <c r="EU342">
        <v>2.29775384615385</v>
      </c>
      <c r="EV342">
        <v>-0.108280349969039</v>
      </c>
      <c r="EW342">
        <v>7.54529917915531</v>
      </c>
      <c r="EX342">
        <v>4158.77384615385</v>
      </c>
      <c r="EY342">
        <v>15</v>
      </c>
      <c r="EZ342">
        <v>0</v>
      </c>
      <c r="FA342" t="s">
        <v>409</v>
      </c>
      <c r="FB342">
        <v>1510781724.6</v>
      </c>
      <c r="FC342">
        <v>1510781718.6</v>
      </c>
      <c r="FD342">
        <v>0</v>
      </c>
      <c r="FE342">
        <v>0.193</v>
      </c>
      <c r="FF342">
        <v>0.167</v>
      </c>
      <c r="FG342">
        <v>6.707</v>
      </c>
      <c r="FH342">
        <v>0.869</v>
      </c>
      <c r="FI342">
        <v>420</v>
      </c>
      <c r="FJ342">
        <v>32</v>
      </c>
      <c r="FK342">
        <v>0.3</v>
      </c>
      <c r="FL342">
        <v>0.13</v>
      </c>
      <c r="FM342">
        <v>0.970340951219512</v>
      </c>
      <c r="FN342">
        <v>-0.0827307804878036</v>
      </c>
      <c r="FO342">
        <v>0.00819960947300636</v>
      </c>
      <c r="FP342">
        <v>1</v>
      </c>
      <c r="FQ342">
        <v>1</v>
      </c>
      <c r="FR342">
        <v>1</v>
      </c>
      <c r="FS342" t="s">
        <v>410</v>
      </c>
      <c r="FT342">
        <v>2.97293</v>
      </c>
      <c r="FU342">
        <v>2.754</v>
      </c>
      <c r="FV342">
        <v>0.203203</v>
      </c>
      <c r="FW342">
        <v>0.20713</v>
      </c>
      <c r="FX342">
        <v>0.106592</v>
      </c>
      <c r="FY342">
        <v>0.104924</v>
      </c>
      <c r="FZ342">
        <v>30996.8</v>
      </c>
      <c r="GA342">
        <v>33617.3</v>
      </c>
      <c r="GB342">
        <v>35254.5</v>
      </c>
      <c r="GC342">
        <v>38454.3</v>
      </c>
      <c r="GD342">
        <v>44621.7</v>
      </c>
      <c r="GE342">
        <v>49695.5</v>
      </c>
      <c r="GF342">
        <v>55065</v>
      </c>
      <c r="GG342">
        <v>61657.8</v>
      </c>
      <c r="GH342">
        <v>1.98022</v>
      </c>
      <c r="GI342">
        <v>1.82432</v>
      </c>
      <c r="GJ342">
        <v>0.0867248</v>
      </c>
      <c r="GK342">
        <v>0</v>
      </c>
      <c r="GL342">
        <v>26.0901</v>
      </c>
      <c r="GM342">
        <v>999.9</v>
      </c>
      <c r="GN342">
        <v>52.912</v>
      </c>
      <c r="GO342">
        <v>32.801</v>
      </c>
      <c r="GP342">
        <v>29.1212</v>
      </c>
      <c r="GQ342">
        <v>55.2458</v>
      </c>
      <c r="GR342">
        <v>48.7981</v>
      </c>
      <c r="GS342">
        <v>1</v>
      </c>
      <c r="GT342">
        <v>0.00830285</v>
      </c>
      <c r="GU342">
        <v>1.05824</v>
      </c>
      <c r="GV342">
        <v>20.1116</v>
      </c>
      <c r="GW342">
        <v>5.19722</v>
      </c>
      <c r="GX342">
        <v>12.004</v>
      </c>
      <c r="GY342">
        <v>4.9752</v>
      </c>
      <c r="GZ342">
        <v>3.29308</v>
      </c>
      <c r="HA342">
        <v>9999</v>
      </c>
      <c r="HB342">
        <v>9999</v>
      </c>
      <c r="HC342">
        <v>9999</v>
      </c>
      <c r="HD342">
        <v>999.9</v>
      </c>
      <c r="HE342">
        <v>1.86325</v>
      </c>
      <c r="HF342">
        <v>1.86813</v>
      </c>
      <c r="HG342">
        <v>1.8679</v>
      </c>
      <c r="HH342">
        <v>1.86905</v>
      </c>
      <c r="HI342">
        <v>1.86983</v>
      </c>
      <c r="HJ342">
        <v>1.86587</v>
      </c>
      <c r="HK342">
        <v>1.86697</v>
      </c>
      <c r="HL342">
        <v>1.86834</v>
      </c>
      <c r="HM342">
        <v>5</v>
      </c>
      <c r="HN342">
        <v>0</v>
      </c>
      <c r="HO342">
        <v>0</v>
      </c>
      <c r="HP342">
        <v>0</v>
      </c>
      <c r="HQ342" t="s">
        <v>411</v>
      </c>
      <c r="HR342" t="s">
        <v>412</v>
      </c>
      <c r="HS342" t="s">
        <v>413</v>
      </c>
      <c r="HT342" t="s">
        <v>413</v>
      </c>
      <c r="HU342" t="s">
        <v>413</v>
      </c>
      <c r="HV342" t="s">
        <v>413</v>
      </c>
      <c r="HW342">
        <v>0</v>
      </c>
      <c r="HX342">
        <v>100</v>
      </c>
      <c r="HY342">
        <v>100</v>
      </c>
      <c r="HZ342">
        <v>12.01</v>
      </c>
      <c r="IA342">
        <v>0.5288</v>
      </c>
      <c r="IB342">
        <v>4.00718980108695</v>
      </c>
      <c r="IC342">
        <v>0.0057595372652325</v>
      </c>
      <c r="ID342">
        <v>9.86007892650461e-07</v>
      </c>
      <c r="IE342">
        <v>-6.54605500343952e-10</v>
      </c>
      <c r="IF342">
        <v>-0.00447537401453317</v>
      </c>
      <c r="IG342">
        <v>-0.0225030831772305</v>
      </c>
      <c r="IH342">
        <v>0.00251729176796863</v>
      </c>
      <c r="II342">
        <v>-2.92013266862578e-05</v>
      </c>
      <c r="IJ342">
        <v>-3</v>
      </c>
      <c r="IK342">
        <v>1614</v>
      </c>
      <c r="IL342">
        <v>1</v>
      </c>
      <c r="IM342">
        <v>27</v>
      </c>
      <c r="IN342">
        <v>203.2</v>
      </c>
      <c r="IO342">
        <v>203.3</v>
      </c>
      <c r="IP342">
        <v>2.75513</v>
      </c>
      <c r="IQ342">
        <v>2.62573</v>
      </c>
      <c r="IR342">
        <v>1.54785</v>
      </c>
      <c r="IS342">
        <v>2.30103</v>
      </c>
      <c r="IT342">
        <v>1.34644</v>
      </c>
      <c r="IU342">
        <v>2.36572</v>
      </c>
      <c r="IV342">
        <v>37.4578</v>
      </c>
      <c r="IW342">
        <v>24.2101</v>
      </c>
      <c r="IX342">
        <v>18</v>
      </c>
      <c r="IY342">
        <v>502.105</v>
      </c>
      <c r="IZ342">
        <v>402.6</v>
      </c>
      <c r="JA342">
        <v>23.9914</v>
      </c>
      <c r="JB342">
        <v>27.2828</v>
      </c>
      <c r="JC342">
        <v>30.0005</v>
      </c>
      <c r="JD342">
        <v>27.1708</v>
      </c>
      <c r="JE342">
        <v>27.1101</v>
      </c>
      <c r="JF342">
        <v>55.1616</v>
      </c>
      <c r="JG342">
        <v>25.3261</v>
      </c>
      <c r="JH342">
        <v>100</v>
      </c>
      <c r="JI342">
        <v>23.9878</v>
      </c>
      <c r="JJ342">
        <v>1422.13</v>
      </c>
      <c r="JK342">
        <v>24.2383</v>
      </c>
      <c r="JL342">
        <v>102.179</v>
      </c>
      <c r="JM342">
        <v>102.644</v>
      </c>
    </row>
    <row r="343" spans="1:273">
      <c r="A343">
        <v>327</v>
      </c>
      <c r="B343">
        <v>1510793922</v>
      </c>
      <c r="C343">
        <v>5201.40000009537</v>
      </c>
      <c r="D343" t="s">
        <v>1067</v>
      </c>
      <c r="E343" t="s">
        <v>1068</v>
      </c>
      <c r="F343">
        <v>5</v>
      </c>
      <c r="G343" t="s">
        <v>898</v>
      </c>
      <c r="H343" t="s">
        <v>406</v>
      </c>
      <c r="I343">
        <v>1510793914.21429</v>
      </c>
      <c r="J343">
        <f>(K343)/1000</f>
        <v>0</v>
      </c>
      <c r="K343">
        <f>IF(CZ343, AN343, AH343)</f>
        <v>0</v>
      </c>
      <c r="L343">
        <f>IF(CZ343, AI343, AG343)</f>
        <v>0</v>
      </c>
      <c r="M343">
        <f>DB343 - IF(AU343&gt;1, L343*CV343*100.0/(AW343*DP343), 0)</f>
        <v>0</v>
      </c>
      <c r="N343">
        <f>((T343-J343/2)*M343-L343)/(T343+J343/2)</f>
        <v>0</v>
      </c>
      <c r="O343">
        <f>N343*(DI343+DJ343)/1000.0</f>
        <v>0</v>
      </c>
      <c r="P343">
        <f>(DB343 - IF(AU343&gt;1, L343*CV343*100.0/(AW343*DP343), 0))*(DI343+DJ343)/1000.0</f>
        <v>0</v>
      </c>
      <c r="Q343">
        <f>2.0/((1/S343-1/R343)+SIGN(S343)*SQRT((1/S343-1/R343)*(1/S343-1/R343) + 4*CW343/((CW343+1)*(CW343+1))*(2*1/S343*1/R343-1/R343*1/R343)))</f>
        <v>0</v>
      </c>
      <c r="R343">
        <f>IF(LEFT(CX343,1)&lt;&gt;"0",IF(LEFT(CX343,1)="1",3.0,CY343),$D$5+$E$5*(DP343*DI343/($K$5*1000))+$F$5*(DP343*DI343/($K$5*1000))*MAX(MIN(CV343,$J$5),$I$5)*MAX(MIN(CV343,$J$5),$I$5)+$G$5*MAX(MIN(CV343,$J$5),$I$5)*(DP343*DI343/($K$5*1000))+$H$5*(DP343*DI343/($K$5*1000))*(DP343*DI343/($K$5*1000)))</f>
        <v>0</v>
      </c>
      <c r="S343">
        <f>J343*(1000-(1000*0.61365*exp(17.502*W343/(240.97+W343))/(DI343+DJ343)+DD343)/2)/(1000*0.61365*exp(17.502*W343/(240.97+W343))/(DI343+DJ343)-DD343)</f>
        <v>0</v>
      </c>
      <c r="T343">
        <f>1/((CW343+1)/(Q343/1.6)+1/(R343/1.37)) + CW343/((CW343+1)/(Q343/1.6) + CW343/(R343/1.37))</f>
        <v>0</v>
      </c>
      <c r="U343">
        <f>(CR343*CU343)</f>
        <v>0</v>
      </c>
      <c r="V343">
        <f>(DK343+(U343+2*0.95*5.67E-8*(((DK343+$B$7)+273)^4-(DK343+273)^4)-44100*J343)/(1.84*29.3*R343+8*0.95*5.67E-8*(DK343+273)^3))</f>
        <v>0</v>
      </c>
      <c r="W343">
        <f>($C$7*DL343+$D$7*DM343+$E$7*V343)</f>
        <v>0</v>
      </c>
      <c r="X343">
        <f>0.61365*exp(17.502*W343/(240.97+W343))</f>
        <v>0</v>
      </c>
      <c r="Y343">
        <f>(Z343/AA343*100)</f>
        <v>0</v>
      </c>
      <c r="Z343">
        <f>DD343*(DI343+DJ343)/1000</f>
        <v>0</v>
      </c>
      <c r="AA343">
        <f>0.61365*exp(17.502*DK343/(240.97+DK343))</f>
        <v>0</v>
      </c>
      <c r="AB343">
        <f>(X343-DD343*(DI343+DJ343)/1000)</f>
        <v>0</v>
      </c>
      <c r="AC343">
        <f>(-J343*44100)</f>
        <v>0</v>
      </c>
      <c r="AD343">
        <f>2*29.3*R343*0.92*(DK343-W343)</f>
        <v>0</v>
      </c>
      <c r="AE343">
        <f>2*0.95*5.67E-8*(((DK343+$B$7)+273)^4-(W343+273)^4)</f>
        <v>0</v>
      </c>
      <c r="AF343">
        <f>U343+AE343+AC343+AD343</f>
        <v>0</v>
      </c>
      <c r="AG343">
        <f>DH343*AU343*(DC343-DB343*(1000-AU343*DE343)/(1000-AU343*DD343))/(100*CV343)</f>
        <v>0</v>
      </c>
      <c r="AH343">
        <f>1000*DH343*AU343*(DD343-DE343)/(100*CV343*(1000-AU343*DD343))</f>
        <v>0</v>
      </c>
      <c r="AI343">
        <f>(AJ343 - AK343 - DI343*1E3/(8.314*(DK343+273.15)) * AM343/DH343 * AL343) * DH343/(100*CV343) * (1000 - DE343)/1000</f>
        <v>0</v>
      </c>
      <c r="AJ343">
        <v>1448.54703537509</v>
      </c>
      <c r="AK343">
        <v>1423.25157575758</v>
      </c>
      <c r="AL343">
        <v>3.54296541926396</v>
      </c>
      <c r="AM343">
        <v>64.2689805173575</v>
      </c>
      <c r="AN343">
        <f>(AP343 - AO343 + DI343*1E3/(8.314*(DK343+273.15)) * AR343/DH343 * AQ343) * DH343/(100*CV343) * 1000/(1000 - AP343)</f>
        <v>0</v>
      </c>
      <c r="AO343">
        <v>24.1773493863047</v>
      </c>
      <c r="AP343">
        <v>25.0870842424242</v>
      </c>
      <c r="AQ343">
        <v>-1.30102025187233e-07</v>
      </c>
      <c r="AR343">
        <v>116.423155096258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MAX(0,($B$13+$C$13*DP343)/(1+$D$13*DP343)*DI343/(DK343+273)*$E$13)</f>
        <v>0</v>
      </c>
      <c r="AX343" t="s">
        <v>407</v>
      </c>
      <c r="AY343" t="s">
        <v>407</v>
      </c>
      <c r="AZ343">
        <v>0</v>
      </c>
      <c r="BA343">
        <v>0</v>
      </c>
      <c r="BB343">
        <f>1-AZ343/BA343</f>
        <v>0</v>
      </c>
      <c r="BC343">
        <v>0</v>
      </c>
      <c r="BD343" t="s">
        <v>407</v>
      </c>
      <c r="BE343" t="s">
        <v>407</v>
      </c>
      <c r="BF343">
        <v>0</v>
      </c>
      <c r="BG343">
        <v>0</v>
      </c>
      <c r="BH343">
        <f>1-BF343/BG343</f>
        <v>0</v>
      </c>
      <c r="BI343">
        <v>0.5</v>
      </c>
      <c r="BJ343">
        <f>CS343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407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f>$B$11*DQ343+$C$11*DR343+$F$11*EC343*(1-EF343)</f>
        <v>0</v>
      </c>
      <c r="CS343">
        <f>CR343*CT343</f>
        <v>0</v>
      </c>
      <c r="CT343">
        <f>($B$11*$D$9+$C$11*$D$9+$F$11*((EP343+EH343)/MAX(EP343+EH343+EQ343, 0.1)*$I$9+EQ343/MAX(EP343+EH343+EQ343, 0.1)*$J$9))/($B$11+$C$11+$F$11)</f>
        <v>0</v>
      </c>
      <c r="CU343">
        <f>($B$11*$K$9+$C$11*$K$9+$F$11*((EP343+EH343)/MAX(EP343+EH343+EQ343, 0.1)*$P$9+EQ343/MAX(EP343+EH343+EQ343, 0.1)*$Q$9))/($B$11+$C$11+$F$11)</f>
        <v>0</v>
      </c>
      <c r="CV343">
        <v>2.7</v>
      </c>
      <c r="CW343">
        <v>0.5</v>
      </c>
      <c r="CX343" t="s">
        <v>408</v>
      </c>
      <c r="CY343">
        <v>2</v>
      </c>
      <c r="CZ343" t="b">
        <v>1</v>
      </c>
      <c r="DA343">
        <v>1510793914.21429</v>
      </c>
      <c r="DB343">
        <v>1362.93714285714</v>
      </c>
      <c r="DC343">
        <v>1395.98821428571</v>
      </c>
      <c r="DD343">
        <v>25.0952821428571</v>
      </c>
      <c r="DE343">
        <v>24.1429785714286</v>
      </c>
      <c r="DF343">
        <v>1350.96357142857</v>
      </c>
      <c r="DG343">
        <v>24.5663214285714</v>
      </c>
      <c r="DH343">
        <v>500.084035714286</v>
      </c>
      <c r="DI343">
        <v>90.773775</v>
      </c>
      <c r="DJ343">
        <v>0.0998991607142857</v>
      </c>
      <c r="DK343">
        <v>26.8447142857143</v>
      </c>
      <c r="DL343">
        <v>27.5078821428571</v>
      </c>
      <c r="DM343">
        <v>999.9</v>
      </c>
      <c r="DN343">
        <v>0</v>
      </c>
      <c r="DO343">
        <v>0</v>
      </c>
      <c r="DP343">
        <v>10010.5310714286</v>
      </c>
      <c r="DQ343">
        <v>0</v>
      </c>
      <c r="DR343">
        <v>9.18919535714286</v>
      </c>
      <c r="DS343">
        <v>-33.0523714285714</v>
      </c>
      <c r="DT343">
        <v>1398.01964285714</v>
      </c>
      <c r="DU343">
        <v>1430.52571428571</v>
      </c>
      <c r="DV343">
        <v>0.952302178571429</v>
      </c>
      <c r="DW343">
        <v>1395.98821428571</v>
      </c>
      <c r="DX343">
        <v>24.1429785714286</v>
      </c>
      <c r="DY343">
        <v>2.27799392857143</v>
      </c>
      <c r="DZ343">
        <v>2.19155035714286</v>
      </c>
      <c r="EA343">
        <v>19.521625</v>
      </c>
      <c r="EB343">
        <v>18.9006678571429</v>
      </c>
      <c r="EC343">
        <v>2000.00107142857</v>
      </c>
      <c r="ED343">
        <v>0.980003571428571</v>
      </c>
      <c r="EE343">
        <v>0.0199963428571429</v>
      </c>
      <c r="EF343">
        <v>0</v>
      </c>
      <c r="EG343">
        <v>2.29617142857143</v>
      </c>
      <c r="EH343">
        <v>0</v>
      </c>
      <c r="EI343">
        <v>4159.29857142857</v>
      </c>
      <c r="EJ343">
        <v>17300.1785714286</v>
      </c>
      <c r="EK343">
        <v>38.875</v>
      </c>
      <c r="EL343">
        <v>39.4325714285714</v>
      </c>
      <c r="EM343">
        <v>38.625</v>
      </c>
      <c r="EN343">
        <v>38.07325</v>
      </c>
      <c r="EO343">
        <v>38.25</v>
      </c>
      <c r="EP343">
        <v>1960.00964285714</v>
      </c>
      <c r="EQ343">
        <v>39.9914285714286</v>
      </c>
      <c r="ER343">
        <v>0</v>
      </c>
      <c r="ES343">
        <v>1678817525.6</v>
      </c>
      <c r="ET343">
        <v>0</v>
      </c>
      <c r="EU343">
        <v>2.294824</v>
      </c>
      <c r="EV343">
        <v>0.43405384102067</v>
      </c>
      <c r="EW343">
        <v>4.632307726036</v>
      </c>
      <c r="EX343">
        <v>4159.4208</v>
      </c>
      <c r="EY343">
        <v>15</v>
      </c>
      <c r="EZ343">
        <v>0</v>
      </c>
      <c r="FA343" t="s">
        <v>409</v>
      </c>
      <c r="FB343">
        <v>1510781724.6</v>
      </c>
      <c r="FC343">
        <v>1510781718.6</v>
      </c>
      <c r="FD343">
        <v>0</v>
      </c>
      <c r="FE343">
        <v>0.193</v>
      </c>
      <c r="FF343">
        <v>0.167</v>
      </c>
      <c r="FG343">
        <v>6.707</v>
      </c>
      <c r="FH343">
        <v>0.869</v>
      </c>
      <c r="FI343">
        <v>420</v>
      </c>
      <c r="FJ343">
        <v>32</v>
      </c>
      <c r="FK343">
        <v>0.3</v>
      </c>
      <c r="FL343">
        <v>0.13</v>
      </c>
      <c r="FM343">
        <v>0.958039292682927</v>
      </c>
      <c r="FN343">
        <v>-0.150410675958187</v>
      </c>
      <c r="FO343">
        <v>0.0180510373842071</v>
      </c>
      <c r="FP343">
        <v>1</v>
      </c>
      <c r="FQ343">
        <v>1</v>
      </c>
      <c r="FR343">
        <v>1</v>
      </c>
      <c r="FS343" t="s">
        <v>410</v>
      </c>
      <c r="FT343">
        <v>2.97293</v>
      </c>
      <c r="FU343">
        <v>2.75401</v>
      </c>
      <c r="FV343">
        <v>0.204741</v>
      </c>
      <c r="FW343">
        <v>0.208539</v>
      </c>
      <c r="FX343">
        <v>0.106582</v>
      </c>
      <c r="FY343">
        <v>0.10513</v>
      </c>
      <c r="FZ343">
        <v>30936.8</v>
      </c>
      <c r="GA343">
        <v>33557.4</v>
      </c>
      <c r="GB343">
        <v>35254.3</v>
      </c>
      <c r="GC343">
        <v>38454.1</v>
      </c>
      <c r="GD343">
        <v>44622.1</v>
      </c>
      <c r="GE343">
        <v>49684</v>
      </c>
      <c r="GF343">
        <v>55064.9</v>
      </c>
      <c r="GG343">
        <v>61657.6</v>
      </c>
      <c r="GH343">
        <v>1.98032</v>
      </c>
      <c r="GI343">
        <v>1.82455</v>
      </c>
      <c r="GJ343">
        <v>0.0862963</v>
      </c>
      <c r="GK343">
        <v>0</v>
      </c>
      <c r="GL343">
        <v>26.0901</v>
      </c>
      <c r="GM343">
        <v>999.9</v>
      </c>
      <c r="GN343">
        <v>52.912</v>
      </c>
      <c r="GO343">
        <v>32.791</v>
      </c>
      <c r="GP343">
        <v>29.1076</v>
      </c>
      <c r="GQ343">
        <v>54.9258</v>
      </c>
      <c r="GR343">
        <v>48.754</v>
      </c>
      <c r="GS343">
        <v>1</v>
      </c>
      <c r="GT343">
        <v>0.00857215</v>
      </c>
      <c r="GU343">
        <v>1.04905</v>
      </c>
      <c r="GV343">
        <v>20.1116</v>
      </c>
      <c r="GW343">
        <v>5.19737</v>
      </c>
      <c r="GX343">
        <v>12.0041</v>
      </c>
      <c r="GY343">
        <v>4.9752</v>
      </c>
      <c r="GZ343">
        <v>3.29325</v>
      </c>
      <c r="HA343">
        <v>9999</v>
      </c>
      <c r="HB343">
        <v>9999</v>
      </c>
      <c r="HC343">
        <v>9999</v>
      </c>
      <c r="HD343">
        <v>999.9</v>
      </c>
      <c r="HE343">
        <v>1.86325</v>
      </c>
      <c r="HF343">
        <v>1.86813</v>
      </c>
      <c r="HG343">
        <v>1.86792</v>
      </c>
      <c r="HH343">
        <v>1.86905</v>
      </c>
      <c r="HI343">
        <v>1.86983</v>
      </c>
      <c r="HJ343">
        <v>1.8659</v>
      </c>
      <c r="HK343">
        <v>1.86698</v>
      </c>
      <c r="HL343">
        <v>1.8683</v>
      </c>
      <c r="HM343">
        <v>5</v>
      </c>
      <c r="HN343">
        <v>0</v>
      </c>
      <c r="HO343">
        <v>0</v>
      </c>
      <c r="HP343">
        <v>0</v>
      </c>
      <c r="HQ343" t="s">
        <v>411</v>
      </c>
      <c r="HR343" t="s">
        <v>412</v>
      </c>
      <c r="HS343" t="s">
        <v>413</v>
      </c>
      <c r="HT343" t="s">
        <v>413</v>
      </c>
      <c r="HU343" t="s">
        <v>413</v>
      </c>
      <c r="HV343" t="s">
        <v>413</v>
      </c>
      <c r="HW343">
        <v>0</v>
      </c>
      <c r="HX343">
        <v>100</v>
      </c>
      <c r="HY343">
        <v>100</v>
      </c>
      <c r="HZ343">
        <v>12.1</v>
      </c>
      <c r="IA343">
        <v>0.5287</v>
      </c>
      <c r="IB343">
        <v>4.00718980108695</v>
      </c>
      <c r="IC343">
        <v>0.0057595372652325</v>
      </c>
      <c r="ID343">
        <v>9.86007892650461e-07</v>
      </c>
      <c r="IE343">
        <v>-6.54605500343952e-10</v>
      </c>
      <c r="IF343">
        <v>-0.00447537401453317</v>
      </c>
      <c r="IG343">
        <v>-0.0225030831772305</v>
      </c>
      <c r="IH343">
        <v>0.00251729176796863</v>
      </c>
      <c r="II343">
        <v>-2.92013266862578e-05</v>
      </c>
      <c r="IJ343">
        <v>-3</v>
      </c>
      <c r="IK343">
        <v>1614</v>
      </c>
      <c r="IL343">
        <v>1</v>
      </c>
      <c r="IM343">
        <v>27</v>
      </c>
      <c r="IN343">
        <v>203.3</v>
      </c>
      <c r="IO343">
        <v>203.4</v>
      </c>
      <c r="IP343">
        <v>2.7832</v>
      </c>
      <c r="IQ343">
        <v>2.62329</v>
      </c>
      <c r="IR343">
        <v>1.54785</v>
      </c>
      <c r="IS343">
        <v>2.30103</v>
      </c>
      <c r="IT343">
        <v>1.34644</v>
      </c>
      <c r="IU343">
        <v>2.37061</v>
      </c>
      <c r="IV343">
        <v>37.4578</v>
      </c>
      <c r="IW343">
        <v>24.2101</v>
      </c>
      <c r="IX343">
        <v>18</v>
      </c>
      <c r="IY343">
        <v>502.218</v>
      </c>
      <c r="IZ343">
        <v>402.763</v>
      </c>
      <c r="JA343">
        <v>23.982</v>
      </c>
      <c r="JB343">
        <v>27.2874</v>
      </c>
      <c r="JC343">
        <v>30.0004</v>
      </c>
      <c r="JD343">
        <v>27.176</v>
      </c>
      <c r="JE343">
        <v>27.1154</v>
      </c>
      <c r="JF343">
        <v>55.7251</v>
      </c>
      <c r="JG343">
        <v>25.3261</v>
      </c>
      <c r="JH343">
        <v>100</v>
      </c>
      <c r="JI343">
        <v>23.9809</v>
      </c>
      <c r="JJ343">
        <v>1442.23</v>
      </c>
      <c r="JK343">
        <v>24.2432</v>
      </c>
      <c r="JL343">
        <v>102.178</v>
      </c>
      <c r="JM343">
        <v>102.644</v>
      </c>
    </row>
    <row r="344" spans="1:273">
      <c r="A344">
        <v>328</v>
      </c>
      <c r="B344">
        <v>1510793927</v>
      </c>
      <c r="C344">
        <v>5206.40000009537</v>
      </c>
      <c r="D344" t="s">
        <v>1069</v>
      </c>
      <c r="E344" t="s">
        <v>1070</v>
      </c>
      <c r="F344">
        <v>5</v>
      </c>
      <c r="G344" t="s">
        <v>898</v>
      </c>
      <c r="H344" t="s">
        <v>406</v>
      </c>
      <c r="I344">
        <v>1510793919.5</v>
      </c>
      <c r="J344">
        <f>(K344)/1000</f>
        <v>0</v>
      </c>
      <c r="K344">
        <f>IF(CZ344, AN344, AH344)</f>
        <v>0</v>
      </c>
      <c r="L344">
        <f>IF(CZ344, AI344, AG344)</f>
        <v>0</v>
      </c>
      <c r="M344">
        <f>DB344 - IF(AU344&gt;1, L344*CV344*100.0/(AW344*DP344), 0)</f>
        <v>0</v>
      </c>
      <c r="N344">
        <f>((T344-J344/2)*M344-L344)/(T344+J344/2)</f>
        <v>0</v>
      </c>
      <c r="O344">
        <f>N344*(DI344+DJ344)/1000.0</f>
        <v>0</v>
      </c>
      <c r="P344">
        <f>(DB344 - IF(AU344&gt;1, L344*CV344*100.0/(AW344*DP344), 0))*(DI344+DJ344)/1000.0</f>
        <v>0</v>
      </c>
      <c r="Q344">
        <f>2.0/((1/S344-1/R344)+SIGN(S344)*SQRT((1/S344-1/R344)*(1/S344-1/R344) + 4*CW344/((CW344+1)*(CW344+1))*(2*1/S344*1/R344-1/R344*1/R344)))</f>
        <v>0</v>
      </c>
      <c r="R344">
        <f>IF(LEFT(CX344,1)&lt;&gt;"0",IF(LEFT(CX344,1)="1",3.0,CY344),$D$5+$E$5*(DP344*DI344/($K$5*1000))+$F$5*(DP344*DI344/($K$5*1000))*MAX(MIN(CV344,$J$5),$I$5)*MAX(MIN(CV344,$J$5),$I$5)+$G$5*MAX(MIN(CV344,$J$5),$I$5)*(DP344*DI344/($K$5*1000))+$H$5*(DP344*DI344/($K$5*1000))*(DP344*DI344/($K$5*1000)))</f>
        <v>0</v>
      </c>
      <c r="S344">
        <f>J344*(1000-(1000*0.61365*exp(17.502*W344/(240.97+W344))/(DI344+DJ344)+DD344)/2)/(1000*0.61365*exp(17.502*W344/(240.97+W344))/(DI344+DJ344)-DD344)</f>
        <v>0</v>
      </c>
      <c r="T344">
        <f>1/((CW344+1)/(Q344/1.6)+1/(R344/1.37)) + CW344/((CW344+1)/(Q344/1.6) + CW344/(R344/1.37))</f>
        <v>0</v>
      </c>
      <c r="U344">
        <f>(CR344*CU344)</f>
        <v>0</v>
      </c>
      <c r="V344">
        <f>(DK344+(U344+2*0.95*5.67E-8*(((DK344+$B$7)+273)^4-(DK344+273)^4)-44100*J344)/(1.84*29.3*R344+8*0.95*5.67E-8*(DK344+273)^3))</f>
        <v>0</v>
      </c>
      <c r="W344">
        <f>($C$7*DL344+$D$7*DM344+$E$7*V344)</f>
        <v>0</v>
      </c>
      <c r="X344">
        <f>0.61365*exp(17.502*W344/(240.97+W344))</f>
        <v>0</v>
      </c>
      <c r="Y344">
        <f>(Z344/AA344*100)</f>
        <v>0</v>
      </c>
      <c r="Z344">
        <f>DD344*(DI344+DJ344)/1000</f>
        <v>0</v>
      </c>
      <c r="AA344">
        <f>0.61365*exp(17.502*DK344/(240.97+DK344))</f>
        <v>0</v>
      </c>
      <c r="AB344">
        <f>(X344-DD344*(DI344+DJ344)/1000)</f>
        <v>0</v>
      </c>
      <c r="AC344">
        <f>(-J344*44100)</f>
        <v>0</v>
      </c>
      <c r="AD344">
        <f>2*29.3*R344*0.92*(DK344-W344)</f>
        <v>0</v>
      </c>
      <c r="AE344">
        <f>2*0.95*5.67E-8*(((DK344+$B$7)+273)^4-(W344+273)^4)</f>
        <v>0</v>
      </c>
      <c r="AF344">
        <f>U344+AE344+AC344+AD344</f>
        <v>0</v>
      </c>
      <c r="AG344">
        <f>DH344*AU344*(DC344-DB344*(1000-AU344*DE344)/(1000-AU344*DD344))/(100*CV344)</f>
        <v>0</v>
      </c>
      <c r="AH344">
        <f>1000*DH344*AU344*(DD344-DE344)/(100*CV344*(1000-AU344*DD344))</f>
        <v>0</v>
      </c>
      <c r="AI344">
        <f>(AJ344 - AK344 - DI344*1E3/(8.314*(DK344+273.15)) * AM344/DH344 * AL344) * DH344/(100*CV344) * (1000 - DE344)/1000</f>
        <v>0</v>
      </c>
      <c r="AJ344">
        <v>1465.26045249313</v>
      </c>
      <c r="AK344">
        <v>1440.40078787879</v>
      </c>
      <c r="AL344">
        <v>3.44567063546087</v>
      </c>
      <c r="AM344">
        <v>64.2689805173575</v>
      </c>
      <c r="AN344">
        <f>(AP344 - AO344 + DI344*1E3/(8.314*(DK344+273.15)) * AR344/DH344 * AQ344) * DH344/(100*CV344) * 1000/(1000 - AP344)</f>
        <v>0</v>
      </c>
      <c r="AO344">
        <v>24.237446323521</v>
      </c>
      <c r="AP344">
        <v>25.1097521212121</v>
      </c>
      <c r="AQ344">
        <v>0.00379904756987044</v>
      </c>
      <c r="AR344">
        <v>116.423155096258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MAX(0,($B$13+$C$13*DP344)/(1+$D$13*DP344)*DI344/(DK344+273)*$E$13)</f>
        <v>0</v>
      </c>
      <c r="AX344" t="s">
        <v>407</v>
      </c>
      <c r="AY344" t="s">
        <v>407</v>
      </c>
      <c r="AZ344">
        <v>0</v>
      </c>
      <c r="BA344">
        <v>0</v>
      </c>
      <c r="BB344">
        <f>1-AZ344/BA344</f>
        <v>0</v>
      </c>
      <c r="BC344">
        <v>0</v>
      </c>
      <c r="BD344" t="s">
        <v>407</v>
      </c>
      <c r="BE344" t="s">
        <v>407</v>
      </c>
      <c r="BF344">
        <v>0</v>
      </c>
      <c r="BG344">
        <v>0</v>
      </c>
      <c r="BH344">
        <f>1-BF344/BG344</f>
        <v>0</v>
      </c>
      <c r="BI344">
        <v>0.5</v>
      </c>
      <c r="BJ344">
        <f>CS344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407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f>$B$11*DQ344+$C$11*DR344+$F$11*EC344*(1-EF344)</f>
        <v>0</v>
      </c>
      <c r="CS344">
        <f>CR344*CT344</f>
        <v>0</v>
      </c>
      <c r="CT344">
        <f>($B$11*$D$9+$C$11*$D$9+$F$11*((EP344+EH344)/MAX(EP344+EH344+EQ344, 0.1)*$I$9+EQ344/MAX(EP344+EH344+EQ344, 0.1)*$J$9))/($B$11+$C$11+$F$11)</f>
        <v>0</v>
      </c>
      <c r="CU344">
        <f>($B$11*$K$9+$C$11*$K$9+$F$11*((EP344+EH344)/MAX(EP344+EH344+EQ344, 0.1)*$P$9+EQ344/MAX(EP344+EH344+EQ344, 0.1)*$Q$9))/($B$11+$C$11+$F$11)</f>
        <v>0</v>
      </c>
      <c r="CV344">
        <v>2.7</v>
      </c>
      <c r="CW344">
        <v>0.5</v>
      </c>
      <c r="CX344" t="s">
        <v>408</v>
      </c>
      <c r="CY344">
        <v>2</v>
      </c>
      <c r="CZ344" t="b">
        <v>1</v>
      </c>
      <c r="DA344">
        <v>1510793919.5</v>
      </c>
      <c r="DB344">
        <v>1380.6537037037</v>
      </c>
      <c r="DC344">
        <v>1413.65333333333</v>
      </c>
      <c r="DD344">
        <v>25.0943222222222</v>
      </c>
      <c r="DE344">
        <v>24.1745148148148</v>
      </c>
      <c r="DF344">
        <v>1368.59518518519</v>
      </c>
      <c r="DG344">
        <v>24.5653962962963</v>
      </c>
      <c r="DH344">
        <v>500.081814814815</v>
      </c>
      <c r="DI344">
        <v>90.7740481481482</v>
      </c>
      <c r="DJ344">
        <v>0.0999181555555556</v>
      </c>
      <c r="DK344">
        <v>26.8450888888889</v>
      </c>
      <c r="DL344">
        <v>27.5052703703704</v>
      </c>
      <c r="DM344">
        <v>999.9</v>
      </c>
      <c r="DN344">
        <v>0</v>
      </c>
      <c r="DO344">
        <v>0</v>
      </c>
      <c r="DP344">
        <v>10013.3318518519</v>
      </c>
      <c r="DQ344">
        <v>0</v>
      </c>
      <c r="DR344">
        <v>9.1711237037037</v>
      </c>
      <c r="DS344">
        <v>-33.0007555555556</v>
      </c>
      <c r="DT344">
        <v>1416.19111111111</v>
      </c>
      <c r="DU344">
        <v>1448.67444444444</v>
      </c>
      <c r="DV344">
        <v>0.919802814814815</v>
      </c>
      <c r="DW344">
        <v>1413.65333333333</v>
      </c>
      <c r="DX344">
        <v>24.1745148148148</v>
      </c>
      <c r="DY344">
        <v>2.27791333333333</v>
      </c>
      <c r="DZ344">
        <v>2.19442037037037</v>
      </c>
      <c r="EA344">
        <v>19.5210518518519</v>
      </c>
      <c r="EB344">
        <v>18.9216037037037</v>
      </c>
      <c r="EC344">
        <v>1999.97925925926</v>
      </c>
      <c r="ED344">
        <v>0.980003185185185</v>
      </c>
      <c r="EE344">
        <v>0.0199966518518519</v>
      </c>
      <c r="EF344">
        <v>0</v>
      </c>
      <c r="EG344">
        <v>2.27457037037037</v>
      </c>
      <c r="EH344">
        <v>0</v>
      </c>
      <c r="EI344">
        <v>4159.92481481481</v>
      </c>
      <c r="EJ344">
        <v>17299.9925925926</v>
      </c>
      <c r="EK344">
        <v>38.875</v>
      </c>
      <c r="EL344">
        <v>39.4255185185185</v>
      </c>
      <c r="EM344">
        <v>38.611</v>
      </c>
      <c r="EN344">
        <v>38.062</v>
      </c>
      <c r="EO344">
        <v>38.25</v>
      </c>
      <c r="EP344">
        <v>1959.98777777778</v>
      </c>
      <c r="EQ344">
        <v>39.9914814814815</v>
      </c>
      <c r="ER344">
        <v>0</v>
      </c>
      <c r="ES344">
        <v>1678817530.4</v>
      </c>
      <c r="ET344">
        <v>0</v>
      </c>
      <c r="EU344">
        <v>2.29018</v>
      </c>
      <c r="EV344">
        <v>-0.378199998427045</v>
      </c>
      <c r="EW344">
        <v>9.21230768207099</v>
      </c>
      <c r="EX344">
        <v>4159.974</v>
      </c>
      <c r="EY344">
        <v>15</v>
      </c>
      <c r="EZ344">
        <v>0</v>
      </c>
      <c r="FA344" t="s">
        <v>409</v>
      </c>
      <c r="FB344">
        <v>1510781724.6</v>
      </c>
      <c r="FC344">
        <v>1510781718.6</v>
      </c>
      <c r="FD344">
        <v>0</v>
      </c>
      <c r="FE344">
        <v>0.193</v>
      </c>
      <c r="FF344">
        <v>0.167</v>
      </c>
      <c r="FG344">
        <v>6.707</v>
      </c>
      <c r="FH344">
        <v>0.869</v>
      </c>
      <c r="FI344">
        <v>420</v>
      </c>
      <c r="FJ344">
        <v>32</v>
      </c>
      <c r="FK344">
        <v>0.3</v>
      </c>
      <c r="FL344">
        <v>0.13</v>
      </c>
      <c r="FM344">
        <v>0.933209243902439</v>
      </c>
      <c r="FN344">
        <v>-0.353068662020907</v>
      </c>
      <c r="FO344">
        <v>0.0387414648757762</v>
      </c>
      <c r="FP344">
        <v>1</v>
      </c>
      <c r="FQ344">
        <v>1</v>
      </c>
      <c r="FR344">
        <v>1</v>
      </c>
      <c r="FS344" t="s">
        <v>410</v>
      </c>
      <c r="FT344">
        <v>2.97295</v>
      </c>
      <c r="FU344">
        <v>2.75394</v>
      </c>
      <c r="FV344">
        <v>0.206234</v>
      </c>
      <c r="FW344">
        <v>0.210093</v>
      </c>
      <c r="FX344">
        <v>0.106648</v>
      </c>
      <c r="FY344">
        <v>0.105232</v>
      </c>
      <c r="FZ344">
        <v>30878.3</v>
      </c>
      <c r="GA344">
        <v>33491.2</v>
      </c>
      <c r="GB344">
        <v>35253.9</v>
      </c>
      <c r="GC344">
        <v>38453.7</v>
      </c>
      <c r="GD344">
        <v>44618.2</v>
      </c>
      <c r="GE344">
        <v>49677.7</v>
      </c>
      <c r="GF344">
        <v>55064.1</v>
      </c>
      <c r="GG344">
        <v>61656.8</v>
      </c>
      <c r="GH344">
        <v>1.98035</v>
      </c>
      <c r="GI344">
        <v>1.82432</v>
      </c>
      <c r="GJ344">
        <v>0.0865571</v>
      </c>
      <c r="GK344">
        <v>0</v>
      </c>
      <c r="GL344">
        <v>26.0901</v>
      </c>
      <c r="GM344">
        <v>999.9</v>
      </c>
      <c r="GN344">
        <v>52.912</v>
      </c>
      <c r="GO344">
        <v>32.791</v>
      </c>
      <c r="GP344">
        <v>29.1045</v>
      </c>
      <c r="GQ344">
        <v>55.1458</v>
      </c>
      <c r="GR344">
        <v>48.8261</v>
      </c>
      <c r="GS344">
        <v>1</v>
      </c>
      <c r="GT344">
        <v>0.0088999</v>
      </c>
      <c r="GU344">
        <v>1.0341</v>
      </c>
      <c r="GV344">
        <v>20.1117</v>
      </c>
      <c r="GW344">
        <v>5.19767</v>
      </c>
      <c r="GX344">
        <v>12.004</v>
      </c>
      <c r="GY344">
        <v>4.97525</v>
      </c>
      <c r="GZ344">
        <v>3.29338</v>
      </c>
      <c r="HA344">
        <v>9999</v>
      </c>
      <c r="HB344">
        <v>9999</v>
      </c>
      <c r="HC344">
        <v>9999</v>
      </c>
      <c r="HD344">
        <v>999.9</v>
      </c>
      <c r="HE344">
        <v>1.86325</v>
      </c>
      <c r="HF344">
        <v>1.86815</v>
      </c>
      <c r="HG344">
        <v>1.8679</v>
      </c>
      <c r="HH344">
        <v>1.86905</v>
      </c>
      <c r="HI344">
        <v>1.86982</v>
      </c>
      <c r="HJ344">
        <v>1.8659</v>
      </c>
      <c r="HK344">
        <v>1.86701</v>
      </c>
      <c r="HL344">
        <v>1.86837</v>
      </c>
      <c r="HM344">
        <v>5</v>
      </c>
      <c r="HN344">
        <v>0</v>
      </c>
      <c r="HO344">
        <v>0</v>
      </c>
      <c r="HP344">
        <v>0</v>
      </c>
      <c r="HQ344" t="s">
        <v>411</v>
      </c>
      <c r="HR344" t="s">
        <v>412</v>
      </c>
      <c r="HS344" t="s">
        <v>413</v>
      </c>
      <c r="HT344" t="s">
        <v>413</v>
      </c>
      <c r="HU344" t="s">
        <v>413</v>
      </c>
      <c r="HV344" t="s">
        <v>413</v>
      </c>
      <c r="HW344">
        <v>0</v>
      </c>
      <c r="HX344">
        <v>100</v>
      </c>
      <c r="HY344">
        <v>100</v>
      </c>
      <c r="HZ344">
        <v>12.18</v>
      </c>
      <c r="IA344">
        <v>0.5297</v>
      </c>
      <c r="IB344">
        <v>4.00718980108695</v>
      </c>
      <c r="IC344">
        <v>0.0057595372652325</v>
      </c>
      <c r="ID344">
        <v>9.86007892650461e-07</v>
      </c>
      <c r="IE344">
        <v>-6.54605500343952e-10</v>
      </c>
      <c r="IF344">
        <v>-0.00447537401453317</v>
      </c>
      <c r="IG344">
        <v>-0.0225030831772305</v>
      </c>
      <c r="IH344">
        <v>0.00251729176796863</v>
      </c>
      <c r="II344">
        <v>-2.92013266862578e-05</v>
      </c>
      <c r="IJ344">
        <v>-3</v>
      </c>
      <c r="IK344">
        <v>1614</v>
      </c>
      <c r="IL344">
        <v>1</v>
      </c>
      <c r="IM344">
        <v>27</v>
      </c>
      <c r="IN344">
        <v>203.4</v>
      </c>
      <c r="IO344">
        <v>203.5</v>
      </c>
      <c r="IP344">
        <v>2.80762</v>
      </c>
      <c r="IQ344">
        <v>2.62573</v>
      </c>
      <c r="IR344">
        <v>1.54785</v>
      </c>
      <c r="IS344">
        <v>2.30103</v>
      </c>
      <c r="IT344">
        <v>1.34644</v>
      </c>
      <c r="IU344">
        <v>2.3584</v>
      </c>
      <c r="IV344">
        <v>37.4578</v>
      </c>
      <c r="IW344">
        <v>24.2101</v>
      </c>
      <c r="IX344">
        <v>18</v>
      </c>
      <c r="IY344">
        <v>502.279</v>
      </c>
      <c r="IZ344">
        <v>402.674</v>
      </c>
      <c r="JA344">
        <v>23.9758</v>
      </c>
      <c r="JB344">
        <v>27.2927</v>
      </c>
      <c r="JC344">
        <v>30.0003</v>
      </c>
      <c r="JD344">
        <v>27.1809</v>
      </c>
      <c r="JE344">
        <v>27.1205</v>
      </c>
      <c r="JF344">
        <v>56.1967</v>
      </c>
      <c r="JG344">
        <v>25.3261</v>
      </c>
      <c r="JH344">
        <v>100</v>
      </c>
      <c r="JI344">
        <v>23.9773</v>
      </c>
      <c r="JJ344">
        <v>1455.72</v>
      </c>
      <c r="JK344">
        <v>24.2357</v>
      </c>
      <c r="JL344">
        <v>102.177</v>
      </c>
      <c r="JM344">
        <v>102.643</v>
      </c>
    </row>
    <row r="345" spans="1:273">
      <c r="A345">
        <v>329</v>
      </c>
      <c r="B345">
        <v>1510793931.5</v>
      </c>
      <c r="C345">
        <v>5210.90000009537</v>
      </c>
      <c r="D345" t="s">
        <v>1071</v>
      </c>
      <c r="E345" t="s">
        <v>1072</v>
      </c>
      <c r="F345">
        <v>5</v>
      </c>
      <c r="G345" t="s">
        <v>898</v>
      </c>
      <c r="H345" t="s">
        <v>406</v>
      </c>
      <c r="I345">
        <v>1510793923.94444</v>
      </c>
      <c r="J345">
        <f>(K345)/1000</f>
        <v>0</v>
      </c>
      <c r="K345">
        <f>IF(CZ345, AN345, AH345)</f>
        <v>0</v>
      </c>
      <c r="L345">
        <f>IF(CZ345, AI345, AG345)</f>
        <v>0</v>
      </c>
      <c r="M345">
        <f>DB345 - IF(AU345&gt;1, L345*CV345*100.0/(AW345*DP345), 0)</f>
        <v>0</v>
      </c>
      <c r="N345">
        <f>((T345-J345/2)*M345-L345)/(T345+J345/2)</f>
        <v>0</v>
      </c>
      <c r="O345">
        <f>N345*(DI345+DJ345)/1000.0</f>
        <v>0</v>
      </c>
      <c r="P345">
        <f>(DB345 - IF(AU345&gt;1, L345*CV345*100.0/(AW345*DP345), 0))*(DI345+DJ345)/1000.0</f>
        <v>0</v>
      </c>
      <c r="Q345">
        <f>2.0/((1/S345-1/R345)+SIGN(S345)*SQRT((1/S345-1/R345)*(1/S345-1/R345) + 4*CW345/((CW345+1)*(CW345+1))*(2*1/S345*1/R345-1/R345*1/R345)))</f>
        <v>0</v>
      </c>
      <c r="R345">
        <f>IF(LEFT(CX345,1)&lt;&gt;"0",IF(LEFT(CX345,1)="1",3.0,CY345),$D$5+$E$5*(DP345*DI345/($K$5*1000))+$F$5*(DP345*DI345/($K$5*1000))*MAX(MIN(CV345,$J$5),$I$5)*MAX(MIN(CV345,$J$5),$I$5)+$G$5*MAX(MIN(CV345,$J$5),$I$5)*(DP345*DI345/($K$5*1000))+$H$5*(DP345*DI345/($K$5*1000))*(DP345*DI345/($K$5*1000)))</f>
        <v>0</v>
      </c>
      <c r="S345">
        <f>J345*(1000-(1000*0.61365*exp(17.502*W345/(240.97+W345))/(DI345+DJ345)+DD345)/2)/(1000*0.61365*exp(17.502*W345/(240.97+W345))/(DI345+DJ345)-DD345)</f>
        <v>0</v>
      </c>
      <c r="T345">
        <f>1/((CW345+1)/(Q345/1.6)+1/(R345/1.37)) + CW345/((CW345+1)/(Q345/1.6) + CW345/(R345/1.37))</f>
        <v>0</v>
      </c>
      <c r="U345">
        <f>(CR345*CU345)</f>
        <v>0</v>
      </c>
      <c r="V345">
        <f>(DK345+(U345+2*0.95*5.67E-8*(((DK345+$B$7)+273)^4-(DK345+273)^4)-44100*J345)/(1.84*29.3*R345+8*0.95*5.67E-8*(DK345+273)^3))</f>
        <v>0</v>
      </c>
      <c r="W345">
        <f>($C$7*DL345+$D$7*DM345+$E$7*V345)</f>
        <v>0</v>
      </c>
      <c r="X345">
        <f>0.61365*exp(17.502*W345/(240.97+W345))</f>
        <v>0</v>
      </c>
      <c r="Y345">
        <f>(Z345/AA345*100)</f>
        <v>0</v>
      </c>
      <c r="Z345">
        <f>DD345*(DI345+DJ345)/1000</f>
        <v>0</v>
      </c>
      <c r="AA345">
        <f>0.61365*exp(17.502*DK345/(240.97+DK345))</f>
        <v>0</v>
      </c>
      <c r="AB345">
        <f>(X345-DD345*(DI345+DJ345)/1000)</f>
        <v>0</v>
      </c>
      <c r="AC345">
        <f>(-J345*44100)</f>
        <v>0</v>
      </c>
      <c r="AD345">
        <f>2*29.3*R345*0.92*(DK345-W345)</f>
        <v>0</v>
      </c>
      <c r="AE345">
        <f>2*0.95*5.67E-8*(((DK345+$B$7)+273)^4-(W345+273)^4)</f>
        <v>0</v>
      </c>
      <c r="AF345">
        <f>U345+AE345+AC345+AD345</f>
        <v>0</v>
      </c>
      <c r="AG345">
        <f>DH345*AU345*(DC345-DB345*(1000-AU345*DE345)/(1000-AU345*DD345))/(100*CV345)</f>
        <v>0</v>
      </c>
      <c r="AH345">
        <f>1000*DH345*AU345*(DD345-DE345)/(100*CV345*(1000-AU345*DD345))</f>
        <v>0</v>
      </c>
      <c r="AI345">
        <f>(AJ345 - AK345 - DI345*1E3/(8.314*(DK345+273.15)) * AM345/DH345 * AL345) * DH345/(100*CV345) * (1000 - DE345)/1000</f>
        <v>0</v>
      </c>
      <c r="AJ345">
        <v>1481.45203706927</v>
      </c>
      <c r="AK345">
        <v>1456.27315151515</v>
      </c>
      <c r="AL345">
        <v>3.51137811752754</v>
      </c>
      <c r="AM345">
        <v>64.2689805173575</v>
      </c>
      <c r="AN345">
        <f>(AP345 - AO345 + DI345*1E3/(8.314*(DK345+273.15)) * AR345/DH345 * AQ345) * DH345/(100*CV345) * 1000/(1000 - AP345)</f>
        <v>0</v>
      </c>
      <c r="AO345">
        <v>24.242583555791</v>
      </c>
      <c r="AP345">
        <v>25.1267709090909</v>
      </c>
      <c r="AQ345">
        <v>0.000960871721190906</v>
      </c>
      <c r="AR345">
        <v>116.423155096258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MAX(0,($B$13+$C$13*DP345)/(1+$D$13*DP345)*DI345/(DK345+273)*$E$13)</f>
        <v>0</v>
      </c>
      <c r="AX345" t="s">
        <v>407</v>
      </c>
      <c r="AY345" t="s">
        <v>407</v>
      </c>
      <c r="AZ345">
        <v>0</v>
      </c>
      <c r="BA345">
        <v>0</v>
      </c>
      <c r="BB345">
        <f>1-AZ345/BA345</f>
        <v>0</v>
      </c>
      <c r="BC345">
        <v>0</v>
      </c>
      <c r="BD345" t="s">
        <v>407</v>
      </c>
      <c r="BE345" t="s">
        <v>407</v>
      </c>
      <c r="BF345">
        <v>0</v>
      </c>
      <c r="BG345">
        <v>0</v>
      </c>
      <c r="BH345">
        <f>1-BF345/BG345</f>
        <v>0</v>
      </c>
      <c r="BI345">
        <v>0.5</v>
      </c>
      <c r="BJ345">
        <f>CS345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407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f>$B$11*DQ345+$C$11*DR345+$F$11*EC345*(1-EF345)</f>
        <v>0</v>
      </c>
      <c r="CS345">
        <f>CR345*CT345</f>
        <v>0</v>
      </c>
      <c r="CT345">
        <f>($B$11*$D$9+$C$11*$D$9+$F$11*((EP345+EH345)/MAX(EP345+EH345+EQ345, 0.1)*$I$9+EQ345/MAX(EP345+EH345+EQ345, 0.1)*$J$9))/($B$11+$C$11+$F$11)</f>
        <v>0</v>
      </c>
      <c r="CU345">
        <f>($B$11*$K$9+$C$11*$K$9+$F$11*((EP345+EH345)/MAX(EP345+EH345+EQ345, 0.1)*$P$9+EQ345/MAX(EP345+EH345+EQ345, 0.1)*$Q$9))/($B$11+$C$11+$F$11)</f>
        <v>0</v>
      </c>
      <c r="CV345">
        <v>2.7</v>
      </c>
      <c r="CW345">
        <v>0.5</v>
      </c>
      <c r="CX345" t="s">
        <v>408</v>
      </c>
      <c r="CY345">
        <v>2</v>
      </c>
      <c r="CZ345" t="b">
        <v>1</v>
      </c>
      <c r="DA345">
        <v>1510793923.94444</v>
      </c>
      <c r="DB345">
        <v>1395.68481481481</v>
      </c>
      <c r="DC345">
        <v>1428.89666666667</v>
      </c>
      <c r="DD345">
        <v>25.1019037037037</v>
      </c>
      <c r="DE345">
        <v>24.2054962962963</v>
      </c>
      <c r="DF345">
        <v>1383.55444444444</v>
      </c>
      <c r="DG345">
        <v>24.5726296296296</v>
      </c>
      <c r="DH345">
        <v>500.089777777778</v>
      </c>
      <c r="DI345">
        <v>90.7743185185185</v>
      </c>
      <c r="DJ345">
        <v>0.0999849222222222</v>
      </c>
      <c r="DK345">
        <v>26.8456888888889</v>
      </c>
      <c r="DL345">
        <v>27.5067925925926</v>
      </c>
      <c r="DM345">
        <v>999.9</v>
      </c>
      <c r="DN345">
        <v>0</v>
      </c>
      <c r="DO345">
        <v>0</v>
      </c>
      <c r="DP345">
        <v>10009.0022222222</v>
      </c>
      <c r="DQ345">
        <v>0</v>
      </c>
      <c r="DR345">
        <v>9.16565777777778</v>
      </c>
      <c r="DS345">
        <v>-33.2139555555556</v>
      </c>
      <c r="DT345">
        <v>1431.62037037037</v>
      </c>
      <c r="DU345">
        <v>1464.34333333333</v>
      </c>
      <c r="DV345">
        <v>0.896407851851852</v>
      </c>
      <c r="DW345">
        <v>1428.89666666667</v>
      </c>
      <c r="DX345">
        <v>24.2054962962963</v>
      </c>
      <c r="DY345">
        <v>2.27860740740741</v>
      </c>
      <c r="DZ345">
        <v>2.19723777777778</v>
      </c>
      <c r="EA345">
        <v>19.5259592592593</v>
      </c>
      <c r="EB345">
        <v>18.9421555555556</v>
      </c>
      <c r="EC345">
        <v>2000.01</v>
      </c>
      <c r="ED345">
        <v>0.980003481481481</v>
      </c>
      <c r="EE345">
        <v>0.0199964148148148</v>
      </c>
      <c r="EF345">
        <v>0</v>
      </c>
      <c r="EG345">
        <v>2.28068888888889</v>
      </c>
      <c r="EH345">
        <v>0</v>
      </c>
      <c r="EI345">
        <v>4160.31148148148</v>
      </c>
      <c r="EJ345">
        <v>17300.262962963</v>
      </c>
      <c r="EK345">
        <v>38.875</v>
      </c>
      <c r="EL345">
        <v>39.414037037037</v>
      </c>
      <c r="EM345">
        <v>38.611</v>
      </c>
      <c r="EN345">
        <v>38.062</v>
      </c>
      <c r="EO345">
        <v>38.25</v>
      </c>
      <c r="EP345">
        <v>1960.01851851852</v>
      </c>
      <c r="EQ345">
        <v>39.9914814814815</v>
      </c>
      <c r="ER345">
        <v>0</v>
      </c>
      <c r="ES345">
        <v>1678817535.2</v>
      </c>
      <c r="ET345">
        <v>0</v>
      </c>
      <c r="EU345">
        <v>2.288632</v>
      </c>
      <c r="EV345">
        <v>-0.227207672773253</v>
      </c>
      <c r="EW345">
        <v>5.67846151223245</v>
      </c>
      <c r="EX345">
        <v>4160.3732</v>
      </c>
      <c r="EY345">
        <v>15</v>
      </c>
      <c r="EZ345">
        <v>0</v>
      </c>
      <c r="FA345" t="s">
        <v>409</v>
      </c>
      <c r="FB345">
        <v>1510781724.6</v>
      </c>
      <c r="FC345">
        <v>1510781718.6</v>
      </c>
      <c r="FD345">
        <v>0</v>
      </c>
      <c r="FE345">
        <v>0.193</v>
      </c>
      <c r="FF345">
        <v>0.167</v>
      </c>
      <c r="FG345">
        <v>6.707</v>
      </c>
      <c r="FH345">
        <v>0.869</v>
      </c>
      <c r="FI345">
        <v>420</v>
      </c>
      <c r="FJ345">
        <v>32</v>
      </c>
      <c r="FK345">
        <v>0.3</v>
      </c>
      <c r="FL345">
        <v>0.13</v>
      </c>
      <c r="FM345">
        <v>0.915697341463415</v>
      </c>
      <c r="FN345">
        <v>-0.364438662020905</v>
      </c>
      <c r="FO345">
        <v>0.0396200039303933</v>
      </c>
      <c r="FP345">
        <v>1</v>
      </c>
      <c r="FQ345">
        <v>1</v>
      </c>
      <c r="FR345">
        <v>1</v>
      </c>
      <c r="FS345" t="s">
        <v>410</v>
      </c>
      <c r="FT345">
        <v>2.9728</v>
      </c>
      <c r="FU345">
        <v>2.7538</v>
      </c>
      <c r="FV345">
        <v>0.207588</v>
      </c>
      <c r="FW345">
        <v>0.211349</v>
      </c>
      <c r="FX345">
        <v>0.106692</v>
      </c>
      <c r="FY345">
        <v>0.105239</v>
      </c>
      <c r="FZ345">
        <v>30825.6</v>
      </c>
      <c r="GA345">
        <v>33437.2</v>
      </c>
      <c r="GB345">
        <v>35253.8</v>
      </c>
      <c r="GC345">
        <v>38452.9</v>
      </c>
      <c r="GD345">
        <v>44616.2</v>
      </c>
      <c r="GE345">
        <v>49676.4</v>
      </c>
      <c r="GF345">
        <v>55064.3</v>
      </c>
      <c r="GG345">
        <v>61655.7</v>
      </c>
      <c r="GH345">
        <v>1.98018</v>
      </c>
      <c r="GI345">
        <v>1.82432</v>
      </c>
      <c r="GJ345">
        <v>0.0865795</v>
      </c>
      <c r="GK345">
        <v>0</v>
      </c>
      <c r="GL345">
        <v>26.0901</v>
      </c>
      <c r="GM345">
        <v>999.9</v>
      </c>
      <c r="GN345">
        <v>52.912</v>
      </c>
      <c r="GO345">
        <v>32.791</v>
      </c>
      <c r="GP345">
        <v>29.1046</v>
      </c>
      <c r="GQ345">
        <v>55.0158</v>
      </c>
      <c r="GR345">
        <v>49.0304</v>
      </c>
      <c r="GS345">
        <v>1</v>
      </c>
      <c r="GT345">
        <v>0.00927337</v>
      </c>
      <c r="GU345">
        <v>1.03748</v>
      </c>
      <c r="GV345">
        <v>20.1118</v>
      </c>
      <c r="GW345">
        <v>5.19767</v>
      </c>
      <c r="GX345">
        <v>12.004</v>
      </c>
      <c r="GY345">
        <v>4.975</v>
      </c>
      <c r="GZ345">
        <v>3.29308</v>
      </c>
      <c r="HA345">
        <v>9999</v>
      </c>
      <c r="HB345">
        <v>9999</v>
      </c>
      <c r="HC345">
        <v>9999</v>
      </c>
      <c r="HD345">
        <v>999.9</v>
      </c>
      <c r="HE345">
        <v>1.86325</v>
      </c>
      <c r="HF345">
        <v>1.86815</v>
      </c>
      <c r="HG345">
        <v>1.86791</v>
      </c>
      <c r="HH345">
        <v>1.86905</v>
      </c>
      <c r="HI345">
        <v>1.86983</v>
      </c>
      <c r="HJ345">
        <v>1.8659</v>
      </c>
      <c r="HK345">
        <v>1.86703</v>
      </c>
      <c r="HL345">
        <v>1.86836</v>
      </c>
      <c r="HM345">
        <v>5</v>
      </c>
      <c r="HN345">
        <v>0</v>
      </c>
      <c r="HO345">
        <v>0</v>
      </c>
      <c r="HP345">
        <v>0</v>
      </c>
      <c r="HQ345" t="s">
        <v>411</v>
      </c>
      <c r="HR345" t="s">
        <v>412</v>
      </c>
      <c r="HS345" t="s">
        <v>413</v>
      </c>
      <c r="HT345" t="s">
        <v>413</v>
      </c>
      <c r="HU345" t="s">
        <v>413</v>
      </c>
      <c r="HV345" t="s">
        <v>413</v>
      </c>
      <c r="HW345">
        <v>0</v>
      </c>
      <c r="HX345">
        <v>100</v>
      </c>
      <c r="HY345">
        <v>100</v>
      </c>
      <c r="HZ345">
        <v>12.25</v>
      </c>
      <c r="IA345">
        <v>0.5305</v>
      </c>
      <c r="IB345">
        <v>4.00718980108695</v>
      </c>
      <c r="IC345">
        <v>0.0057595372652325</v>
      </c>
      <c r="ID345">
        <v>9.86007892650461e-07</v>
      </c>
      <c r="IE345">
        <v>-6.54605500343952e-10</v>
      </c>
      <c r="IF345">
        <v>-0.00447537401453317</v>
      </c>
      <c r="IG345">
        <v>-0.0225030831772305</v>
      </c>
      <c r="IH345">
        <v>0.00251729176796863</v>
      </c>
      <c r="II345">
        <v>-2.92013266862578e-05</v>
      </c>
      <c r="IJ345">
        <v>-3</v>
      </c>
      <c r="IK345">
        <v>1614</v>
      </c>
      <c r="IL345">
        <v>1</v>
      </c>
      <c r="IM345">
        <v>27</v>
      </c>
      <c r="IN345">
        <v>203.4</v>
      </c>
      <c r="IO345">
        <v>203.5</v>
      </c>
      <c r="IP345">
        <v>2.82837</v>
      </c>
      <c r="IQ345">
        <v>2.62207</v>
      </c>
      <c r="IR345">
        <v>1.54785</v>
      </c>
      <c r="IS345">
        <v>2.30103</v>
      </c>
      <c r="IT345">
        <v>1.34644</v>
      </c>
      <c r="IU345">
        <v>2.31689</v>
      </c>
      <c r="IV345">
        <v>37.4578</v>
      </c>
      <c r="IW345">
        <v>24.2101</v>
      </c>
      <c r="IX345">
        <v>18</v>
      </c>
      <c r="IY345">
        <v>502.204</v>
      </c>
      <c r="IZ345">
        <v>402.703</v>
      </c>
      <c r="JA345">
        <v>23.9729</v>
      </c>
      <c r="JB345">
        <v>27.2966</v>
      </c>
      <c r="JC345">
        <v>30.0004</v>
      </c>
      <c r="JD345">
        <v>27.1854</v>
      </c>
      <c r="JE345">
        <v>27.1246</v>
      </c>
      <c r="JF345">
        <v>56.7163</v>
      </c>
      <c r="JG345">
        <v>25.3261</v>
      </c>
      <c r="JH345">
        <v>100</v>
      </c>
      <c r="JI345">
        <v>23.9713</v>
      </c>
      <c r="JJ345">
        <v>1475.84</v>
      </c>
      <c r="JK345">
        <v>24.2318</v>
      </c>
      <c r="JL345">
        <v>102.177</v>
      </c>
      <c r="JM345">
        <v>102.64</v>
      </c>
    </row>
    <row r="346" spans="1:273">
      <c r="A346">
        <v>330</v>
      </c>
      <c r="B346">
        <v>1510793937</v>
      </c>
      <c r="C346">
        <v>5216.40000009537</v>
      </c>
      <c r="D346" t="s">
        <v>1073</v>
      </c>
      <c r="E346" t="s">
        <v>1074</v>
      </c>
      <c r="F346">
        <v>5</v>
      </c>
      <c r="G346" t="s">
        <v>898</v>
      </c>
      <c r="H346" t="s">
        <v>406</v>
      </c>
      <c r="I346">
        <v>1510793929.23214</v>
      </c>
      <c r="J346">
        <f>(K346)/1000</f>
        <v>0</v>
      </c>
      <c r="K346">
        <f>IF(CZ346, AN346, AH346)</f>
        <v>0</v>
      </c>
      <c r="L346">
        <f>IF(CZ346, AI346, AG346)</f>
        <v>0</v>
      </c>
      <c r="M346">
        <f>DB346 - IF(AU346&gt;1, L346*CV346*100.0/(AW346*DP346), 0)</f>
        <v>0</v>
      </c>
      <c r="N346">
        <f>((T346-J346/2)*M346-L346)/(T346+J346/2)</f>
        <v>0</v>
      </c>
      <c r="O346">
        <f>N346*(DI346+DJ346)/1000.0</f>
        <v>0</v>
      </c>
      <c r="P346">
        <f>(DB346 - IF(AU346&gt;1, L346*CV346*100.0/(AW346*DP346), 0))*(DI346+DJ346)/1000.0</f>
        <v>0</v>
      </c>
      <c r="Q346">
        <f>2.0/((1/S346-1/R346)+SIGN(S346)*SQRT((1/S346-1/R346)*(1/S346-1/R346) + 4*CW346/((CW346+1)*(CW346+1))*(2*1/S346*1/R346-1/R346*1/R346)))</f>
        <v>0</v>
      </c>
      <c r="R346">
        <f>IF(LEFT(CX346,1)&lt;&gt;"0",IF(LEFT(CX346,1)="1",3.0,CY346),$D$5+$E$5*(DP346*DI346/($K$5*1000))+$F$5*(DP346*DI346/($K$5*1000))*MAX(MIN(CV346,$J$5),$I$5)*MAX(MIN(CV346,$J$5),$I$5)+$G$5*MAX(MIN(CV346,$J$5),$I$5)*(DP346*DI346/($K$5*1000))+$H$5*(DP346*DI346/($K$5*1000))*(DP346*DI346/($K$5*1000)))</f>
        <v>0</v>
      </c>
      <c r="S346">
        <f>J346*(1000-(1000*0.61365*exp(17.502*W346/(240.97+W346))/(DI346+DJ346)+DD346)/2)/(1000*0.61365*exp(17.502*W346/(240.97+W346))/(DI346+DJ346)-DD346)</f>
        <v>0</v>
      </c>
      <c r="T346">
        <f>1/((CW346+1)/(Q346/1.6)+1/(R346/1.37)) + CW346/((CW346+1)/(Q346/1.6) + CW346/(R346/1.37))</f>
        <v>0</v>
      </c>
      <c r="U346">
        <f>(CR346*CU346)</f>
        <v>0</v>
      </c>
      <c r="V346">
        <f>(DK346+(U346+2*0.95*5.67E-8*(((DK346+$B$7)+273)^4-(DK346+273)^4)-44100*J346)/(1.84*29.3*R346+8*0.95*5.67E-8*(DK346+273)^3))</f>
        <v>0</v>
      </c>
      <c r="W346">
        <f>($C$7*DL346+$D$7*DM346+$E$7*V346)</f>
        <v>0</v>
      </c>
      <c r="X346">
        <f>0.61365*exp(17.502*W346/(240.97+W346))</f>
        <v>0</v>
      </c>
      <c r="Y346">
        <f>(Z346/AA346*100)</f>
        <v>0</v>
      </c>
      <c r="Z346">
        <f>DD346*(DI346+DJ346)/1000</f>
        <v>0</v>
      </c>
      <c r="AA346">
        <f>0.61365*exp(17.502*DK346/(240.97+DK346))</f>
        <v>0</v>
      </c>
      <c r="AB346">
        <f>(X346-DD346*(DI346+DJ346)/1000)</f>
        <v>0</v>
      </c>
      <c r="AC346">
        <f>(-J346*44100)</f>
        <v>0</v>
      </c>
      <c r="AD346">
        <f>2*29.3*R346*0.92*(DK346-W346)</f>
        <v>0</v>
      </c>
      <c r="AE346">
        <f>2*0.95*5.67E-8*(((DK346+$B$7)+273)^4-(W346+273)^4)</f>
        <v>0</v>
      </c>
      <c r="AF346">
        <f>U346+AE346+AC346+AD346</f>
        <v>0</v>
      </c>
      <c r="AG346">
        <f>DH346*AU346*(DC346-DB346*(1000-AU346*DE346)/(1000-AU346*DD346))/(100*CV346)</f>
        <v>0</v>
      </c>
      <c r="AH346">
        <f>1000*DH346*AU346*(DD346-DE346)/(100*CV346*(1000-AU346*DD346))</f>
        <v>0</v>
      </c>
      <c r="AI346">
        <f>(AJ346 - AK346 - DI346*1E3/(8.314*(DK346+273.15)) * AM346/DH346 * AL346) * DH346/(100*CV346) * (1000 - DE346)/1000</f>
        <v>0</v>
      </c>
      <c r="AJ346">
        <v>1499.78867591969</v>
      </c>
      <c r="AK346">
        <v>1475.09575757576</v>
      </c>
      <c r="AL346">
        <v>3.44537641773392</v>
      </c>
      <c r="AM346">
        <v>64.2689805173575</v>
      </c>
      <c r="AN346">
        <f>(AP346 - AO346 + DI346*1E3/(8.314*(DK346+273.15)) * AR346/DH346 * AQ346) * DH346/(100*CV346) * 1000/(1000 - AP346)</f>
        <v>0</v>
      </c>
      <c r="AO346">
        <v>24.2440535244858</v>
      </c>
      <c r="AP346">
        <v>25.1347703030303</v>
      </c>
      <c r="AQ346">
        <v>0.000133994440272806</v>
      </c>
      <c r="AR346">
        <v>116.423155096258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MAX(0,($B$13+$C$13*DP346)/(1+$D$13*DP346)*DI346/(DK346+273)*$E$13)</f>
        <v>0</v>
      </c>
      <c r="AX346" t="s">
        <v>407</v>
      </c>
      <c r="AY346" t="s">
        <v>407</v>
      </c>
      <c r="AZ346">
        <v>0</v>
      </c>
      <c r="BA346">
        <v>0</v>
      </c>
      <c r="BB346">
        <f>1-AZ346/BA346</f>
        <v>0</v>
      </c>
      <c r="BC346">
        <v>0</v>
      </c>
      <c r="BD346" t="s">
        <v>407</v>
      </c>
      <c r="BE346" t="s">
        <v>407</v>
      </c>
      <c r="BF346">
        <v>0</v>
      </c>
      <c r="BG346">
        <v>0</v>
      </c>
      <c r="BH346">
        <f>1-BF346/BG346</f>
        <v>0</v>
      </c>
      <c r="BI346">
        <v>0.5</v>
      </c>
      <c r="BJ346">
        <f>CS346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407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f>$B$11*DQ346+$C$11*DR346+$F$11*EC346*(1-EF346)</f>
        <v>0</v>
      </c>
      <c r="CS346">
        <f>CR346*CT346</f>
        <v>0</v>
      </c>
      <c r="CT346">
        <f>($B$11*$D$9+$C$11*$D$9+$F$11*((EP346+EH346)/MAX(EP346+EH346+EQ346, 0.1)*$I$9+EQ346/MAX(EP346+EH346+EQ346, 0.1)*$J$9))/($B$11+$C$11+$F$11)</f>
        <v>0</v>
      </c>
      <c r="CU346">
        <f>($B$11*$K$9+$C$11*$K$9+$F$11*((EP346+EH346)/MAX(EP346+EH346+EQ346, 0.1)*$P$9+EQ346/MAX(EP346+EH346+EQ346, 0.1)*$Q$9))/($B$11+$C$11+$F$11)</f>
        <v>0</v>
      </c>
      <c r="CV346">
        <v>2.7</v>
      </c>
      <c r="CW346">
        <v>0.5</v>
      </c>
      <c r="CX346" t="s">
        <v>408</v>
      </c>
      <c r="CY346">
        <v>2</v>
      </c>
      <c r="CZ346" t="b">
        <v>1</v>
      </c>
      <c r="DA346">
        <v>1510793929.23214</v>
      </c>
      <c r="DB346">
        <v>1413.55357142857</v>
      </c>
      <c r="DC346">
        <v>1446.54785714286</v>
      </c>
      <c r="DD346">
        <v>25.1170857142857</v>
      </c>
      <c r="DE346">
        <v>24.2368857142857</v>
      </c>
      <c r="DF346">
        <v>1401.34</v>
      </c>
      <c r="DG346">
        <v>24.5871</v>
      </c>
      <c r="DH346">
        <v>500.099321428571</v>
      </c>
      <c r="DI346">
        <v>90.7736428571428</v>
      </c>
      <c r="DJ346">
        <v>0.100111982142857</v>
      </c>
      <c r="DK346">
        <v>26.8453</v>
      </c>
      <c r="DL346">
        <v>27.5067285714286</v>
      </c>
      <c r="DM346">
        <v>999.9</v>
      </c>
      <c r="DN346">
        <v>0</v>
      </c>
      <c r="DO346">
        <v>0</v>
      </c>
      <c r="DP346">
        <v>9980.80035714286</v>
      </c>
      <c r="DQ346">
        <v>0</v>
      </c>
      <c r="DR346">
        <v>9.105415</v>
      </c>
      <c r="DS346">
        <v>-32.9950857142857</v>
      </c>
      <c r="DT346">
        <v>1449.97285714286</v>
      </c>
      <c r="DU346">
        <v>1482.47857142857</v>
      </c>
      <c r="DV346">
        <v>0.880188785714285</v>
      </c>
      <c r="DW346">
        <v>1446.54785714286</v>
      </c>
      <c r="DX346">
        <v>24.2368857142857</v>
      </c>
      <c r="DY346">
        <v>2.27996892857143</v>
      </c>
      <c r="DZ346">
        <v>2.20007142857143</v>
      </c>
      <c r="EA346">
        <v>19.5355642857143</v>
      </c>
      <c r="EB346">
        <v>18.9628142857143</v>
      </c>
      <c r="EC346">
        <v>2000.02285714286</v>
      </c>
      <c r="ED346">
        <v>0.980003571428571</v>
      </c>
      <c r="EE346">
        <v>0.0199963428571429</v>
      </c>
      <c r="EF346">
        <v>0</v>
      </c>
      <c r="EG346">
        <v>2.2966</v>
      </c>
      <c r="EH346">
        <v>0</v>
      </c>
      <c r="EI346">
        <v>4160.75964285714</v>
      </c>
      <c r="EJ346">
        <v>17300.3821428571</v>
      </c>
      <c r="EK346">
        <v>38.875</v>
      </c>
      <c r="EL346">
        <v>39.4148571428571</v>
      </c>
      <c r="EM346">
        <v>38.6025</v>
      </c>
      <c r="EN346">
        <v>38.062</v>
      </c>
      <c r="EO346">
        <v>38.25</v>
      </c>
      <c r="EP346">
        <v>1960.03142857143</v>
      </c>
      <c r="EQ346">
        <v>39.9914285714286</v>
      </c>
      <c r="ER346">
        <v>0</v>
      </c>
      <c r="ES346">
        <v>1678817540.6</v>
      </c>
      <c r="ET346">
        <v>0</v>
      </c>
      <c r="EU346">
        <v>2.27709615384615</v>
      </c>
      <c r="EV346">
        <v>0.213500874104679</v>
      </c>
      <c r="EW346">
        <v>0.874871776633213</v>
      </c>
      <c r="EX346">
        <v>4160.73730769231</v>
      </c>
      <c r="EY346">
        <v>15</v>
      </c>
      <c r="EZ346">
        <v>0</v>
      </c>
      <c r="FA346" t="s">
        <v>409</v>
      </c>
      <c r="FB346">
        <v>1510781724.6</v>
      </c>
      <c r="FC346">
        <v>1510781718.6</v>
      </c>
      <c r="FD346">
        <v>0</v>
      </c>
      <c r="FE346">
        <v>0.193</v>
      </c>
      <c r="FF346">
        <v>0.167</v>
      </c>
      <c r="FG346">
        <v>6.707</v>
      </c>
      <c r="FH346">
        <v>0.869</v>
      </c>
      <c r="FI346">
        <v>420</v>
      </c>
      <c r="FJ346">
        <v>32</v>
      </c>
      <c r="FK346">
        <v>0.3</v>
      </c>
      <c r="FL346">
        <v>0.13</v>
      </c>
      <c r="FM346">
        <v>0.89504555</v>
      </c>
      <c r="FN346">
        <v>-0.181721358348968</v>
      </c>
      <c r="FO346">
        <v>0.0286353350110925</v>
      </c>
      <c r="FP346">
        <v>1</v>
      </c>
      <c r="FQ346">
        <v>1</v>
      </c>
      <c r="FR346">
        <v>1</v>
      </c>
      <c r="FS346" t="s">
        <v>410</v>
      </c>
      <c r="FT346">
        <v>2.97284</v>
      </c>
      <c r="FU346">
        <v>2.7535</v>
      </c>
      <c r="FV346">
        <v>0.2092</v>
      </c>
      <c r="FW346">
        <v>0.213004</v>
      </c>
      <c r="FX346">
        <v>0.106709</v>
      </c>
      <c r="FY346">
        <v>0.105245</v>
      </c>
      <c r="FZ346">
        <v>30763</v>
      </c>
      <c r="GA346">
        <v>33366.4</v>
      </c>
      <c r="GB346">
        <v>35253.9</v>
      </c>
      <c r="GC346">
        <v>38452.1</v>
      </c>
      <c r="GD346">
        <v>44615.4</v>
      </c>
      <c r="GE346">
        <v>49675.2</v>
      </c>
      <c r="GF346">
        <v>55064.4</v>
      </c>
      <c r="GG346">
        <v>61654.5</v>
      </c>
      <c r="GH346">
        <v>1.98005</v>
      </c>
      <c r="GI346">
        <v>1.8243</v>
      </c>
      <c r="GJ346">
        <v>0.086613</v>
      </c>
      <c r="GK346">
        <v>0</v>
      </c>
      <c r="GL346">
        <v>26.0901</v>
      </c>
      <c r="GM346">
        <v>999.9</v>
      </c>
      <c r="GN346">
        <v>52.912</v>
      </c>
      <c r="GO346">
        <v>32.791</v>
      </c>
      <c r="GP346">
        <v>29.1059</v>
      </c>
      <c r="GQ346">
        <v>55.5558</v>
      </c>
      <c r="GR346">
        <v>48.8181</v>
      </c>
      <c r="GS346">
        <v>1</v>
      </c>
      <c r="GT346">
        <v>0.00963669</v>
      </c>
      <c r="GU346">
        <v>1.05814</v>
      </c>
      <c r="GV346">
        <v>20.1116</v>
      </c>
      <c r="GW346">
        <v>5.19797</v>
      </c>
      <c r="GX346">
        <v>12.004</v>
      </c>
      <c r="GY346">
        <v>4.97525</v>
      </c>
      <c r="GZ346">
        <v>3.29338</v>
      </c>
      <c r="HA346">
        <v>9999</v>
      </c>
      <c r="HB346">
        <v>9999</v>
      </c>
      <c r="HC346">
        <v>9999</v>
      </c>
      <c r="HD346">
        <v>999.9</v>
      </c>
      <c r="HE346">
        <v>1.86325</v>
      </c>
      <c r="HF346">
        <v>1.86814</v>
      </c>
      <c r="HG346">
        <v>1.86796</v>
      </c>
      <c r="HH346">
        <v>1.86905</v>
      </c>
      <c r="HI346">
        <v>1.86982</v>
      </c>
      <c r="HJ346">
        <v>1.86596</v>
      </c>
      <c r="HK346">
        <v>1.86703</v>
      </c>
      <c r="HL346">
        <v>1.86835</v>
      </c>
      <c r="HM346">
        <v>5</v>
      </c>
      <c r="HN346">
        <v>0</v>
      </c>
      <c r="HO346">
        <v>0</v>
      </c>
      <c r="HP346">
        <v>0</v>
      </c>
      <c r="HQ346" t="s">
        <v>411</v>
      </c>
      <c r="HR346" t="s">
        <v>412</v>
      </c>
      <c r="HS346" t="s">
        <v>413</v>
      </c>
      <c r="HT346" t="s">
        <v>413</v>
      </c>
      <c r="HU346" t="s">
        <v>413</v>
      </c>
      <c r="HV346" t="s">
        <v>413</v>
      </c>
      <c r="HW346">
        <v>0</v>
      </c>
      <c r="HX346">
        <v>100</v>
      </c>
      <c r="HY346">
        <v>100</v>
      </c>
      <c r="HZ346">
        <v>12.33</v>
      </c>
      <c r="IA346">
        <v>0.5308</v>
      </c>
      <c r="IB346">
        <v>4.00718980108695</v>
      </c>
      <c r="IC346">
        <v>0.0057595372652325</v>
      </c>
      <c r="ID346">
        <v>9.86007892650461e-07</v>
      </c>
      <c r="IE346">
        <v>-6.54605500343952e-10</v>
      </c>
      <c r="IF346">
        <v>-0.00447537401453317</v>
      </c>
      <c r="IG346">
        <v>-0.0225030831772305</v>
      </c>
      <c r="IH346">
        <v>0.00251729176796863</v>
      </c>
      <c r="II346">
        <v>-2.92013266862578e-05</v>
      </c>
      <c r="IJ346">
        <v>-3</v>
      </c>
      <c r="IK346">
        <v>1614</v>
      </c>
      <c r="IL346">
        <v>1</v>
      </c>
      <c r="IM346">
        <v>27</v>
      </c>
      <c r="IN346">
        <v>203.5</v>
      </c>
      <c r="IO346">
        <v>203.6</v>
      </c>
      <c r="IP346">
        <v>2.85889</v>
      </c>
      <c r="IQ346">
        <v>2.62451</v>
      </c>
      <c r="IR346">
        <v>1.54785</v>
      </c>
      <c r="IS346">
        <v>2.30103</v>
      </c>
      <c r="IT346">
        <v>1.34644</v>
      </c>
      <c r="IU346">
        <v>2.30469</v>
      </c>
      <c r="IV346">
        <v>37.4578</v>
      </c>
      <c r="IW346">
        <v>24.2101</v>
      </c>
      <c r="IX346">
        <v>18</v>
      </c>
      <c r="IY346">
        <v>502.172</v>
      </c>
      <c r="IZ346">
        <v>402.729</v>
      </c>
      <c r="JA346">
        <v>23.9652</v>
      </c>
      <c r="JB346">
        <v>27.3019</v>
      </c>
      <c r="JC346">
        <v>30.0004</v>
      </c>
      <c r="JD346">
        <v>27.1912</v>
      </c>
      <c r="JE346">
        <v>27.1302</v>
      </c>
      <c r="JF346">
        <v>57.2241</v>
      </c>
      <c r="JG346">
        <v>25.3261</v>
      </c>
      <c r="JH346">
        <v>100</v>
      </c>
      <c r="JI346">
        <v>23.9623</v>
      </c>
      <c r="JJ346">
        <v>1489.34</v>
      </c>
      <c r="JK346">
        <v>24.3657</v>
      </c>
      <c r="JL346">
        <v>102.177</v>
      </c>
      <c r="JM346">
        <v>102.639</v>
      </c>
    </row>
    <row r="347" spans="1:273">
      <c r="A347">
        <v>331</v>
      </c>
      <c r="B347">
        <v>1510793941.5</v>
      </c>
      <c r="C347">
        <v>5220.90000009537</v>
      </c>
      <c r="D347" t="s">
        <v>1075</v>
      </c>
      <c r="E347" t="s">
        <v>1076</v>
      </c>
      <c r="F347">
        <v>5</v>
      </c>
      <c r="G347" t="s">
        <v>898</v>
      </c>
      <c r="H347" t="s">
        <v>406</v>
      </c>
      <c r="I347">
        <v>1510793933.67857</v>
      </c>
      <c r="J347">
        <f>(K347)/1000</f>
        <v>0</v>
      </c>
      <c r="K347">
        <f>IF(CZ347, AN347, AH347)</f>
        <v>0</v>
      </c>
      <c r="L347">
        <f>IF(CZ347, AI347, AG347)</f>
        <v>0</v>
      </c>
      <c r="M347">
        <f>DB347 - IF(AU347&gt;1, L347*CV347*100.0/(AW347*DP347), 0)</f>
        <v>0</v>
      </c>
      <c r="N347">
        <f>((T347-J347/2)*M347-L347)/(T347+J347/2)</f>
        <v>0</v>
      </c>
      <c r="O347">
        <f>N347*(DI347+DJ347)/1000.0</f>
        <v>0</v>
      </c>
      <c r="P347">
        <f>(DB347 - IF(AU347&gt;1, L347*CV347*100.0/(AW347*DP347), 0))*(DI347+DJ347)/1000.0</f>
        <v>0</v>
      </c>
      <c r="Q347">
        <f>2.0/((1/S347-1/R347)+SIGN(S347)*SQRT((1/S347-1/R347)*(1/S347-1/R347) + 4*CW347/((CW347+1)*(CW347+1))*(2*1/S347*1/R347-1/R347*1/R347)))</f>
        <v>0</v>
      </c>
      <c r="R347">
        <f>IF(LEFT(CX347,1)&lt;&gt;"0",IF(LEFT(CX347,1)="1",3.0,CY347),$D$5+$E$5*(DP347*DI347/($K$5*1000))+$F$5*(DP347*DI347/($K$5*1000))*MAX(MIN(CV347,$J$5),$I$5)*MAX(MIN(CV347,$J$5),$I$5)+$G$5*MAX(MIN(CV347,$J$5),$I$5)*(DP347*DI347/($K$5*1000))+$H$5*(DP347*DI347/($K$5*1000))*(DP347*DI347/($K$5*1000)))</f>
        <v>0</v>
      </c>
      <c r="S347">
        <f>J347*(1000-(1000*0.61365*exp(17.502*W347/(240.97+W347))/(DI347+DJ347)+DD347)/2)/(1000*0.61365*exp(17.502*W347/(240.97+W347))/(DI347+DJ347)-DD347)</f>
        <v>0</v>
      </c>
      <c r="T347">
        <f>1/((CW347+1)/(Q347/1.6)+1/(R347/1.37)) + CW347/((CW347+1)/(Q347/1.6) + CW347/(R347/1.37))</f>
        <v>0</v>
      </c>
      <c r="U347">
        <f>(CR347*CU347)</f>
        <v>0</v>
      </c>
      <c r="V347">
        <f>(DK347+(U347+2*0.95*5.67E-8*(((DK347+$B$7)+273)^4-(DK347+273)^4)-44100*J347)/(1.84*29.3*R347+8*0.95*5.67E-8*(DK347+273)^3))</f>
        <v>0</v>
      </c>
      <c r="W347">
        <f>($C$7*DL347+$D$7*DM347+$E$7*V347)</f>
        <v>0</v>
      </c>
      <c r="X347">
        <f>0.61365*exp(17.502*W347/(240.97+W347))</f>
        <v>0</v>
      </c>
      <c r="Y347">
        <f>(Z347/AA347*100)</f>
        <v>0</v>
      </c>
      <c r="Z347">
        <f>DD347*(DI347+DJ347)/1000</f>
        <v>0</v>
      </c>
      <c r="AA347">
        <f>0.61365*exp(17.502*DK347/(240.97+DK347))</f>
        <v>0</v>
      </c>
      <c r="AB347">
        <f>(X347-DD347*(DI347+DJ347)/1000)</f>
        <v>0</v>
      </c>
      <c r="AC347">
        <f>(-J347*44100)</f>
        <v>0</v>
      </c>
      <c r="AD347">
        <f>2*29.3*R347*0.92*(DK347-W347)</f>
        <v>0</v>
      </c>
      <c r="AE347">
        <f>2*0.95*5.67E-8*(((DK347+$B$7)+273)^4-(W347+273)^4)</f>
        <v>0</v>
      </c>
      <c r="AF347">
        <f>U347+AE347+AC347+AD347</f>
        <v>0</v>
      </c>
      <c r="AG347">
        <f>DH347*AU347*(DC347-DB347*(1000-AU347*DE347)/(1000-AU347*DD347))/(100*CV347)</f>
        <v>0</v>
      </c>
      <c r="AH347">
        <f>1000*DH347*AU347*(DD347-DE347)/(100*CV347*(1000-AU347*DD347))</f>
        <v>0</v>
      </c>
      <c r="AI347">
        <f>(AJ347 - AK347 - DI347*1E3/(8.314*(DK347+273.15)) * AM347/DH347 * AL347) * DH347/(100*CV347) * (1000 - DE347)/1000</f>
        <v>0</v>
      </c>
      <c r="AJ347">
        <v>1515.9485605567</v>
      </c>
      <c r="AK347">
        <v>1490.76527272727</v>
      </c>
      <c r="AL347">
        <v>3.47925963699087</v>
      </c>
      <c r="AM347">
        <v>64.2689805173575</v>
      </c>
      <c r="AN347">
        <f>(AP347 - AO347 + DI347*1E3/(8.314*(DK347+273.15)) * AR347/DH347 * AQ347) * DH347/(100*CV347) * 1000/(1000 - AP347)</f>
        <v>0</v>
      </c>
      <c r="AO347">
        <v>24.2464429507267</v>
      </c>
      <c r="AP347">
        <v>25.1348733333333</v>
      </c>
      <c r="AQ347">
        <v>-2.29975978039214e-05</v>
      </c>
      <c r="AR347">
        <v>116.423155096258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MAX(0,($B$13+$C$13*DP347)/(1+$D$13*DP347)*DI347/(DK347+273)*$E$13)</f>
        <v>0</v>
      </c>
      <c r="AX347" t="s">
        <v>407</v>
      </c>
      <c r="AY347" t="s">
        <v>407</v>
      </c>
      <c r="AZ347">
        <v>0</v>
      </c>
      <c r="BA347">
        <v>0</v>
      </c>
      <c r="BB347">
        <f>1-AZ347/BA347</f>
        <v>0</v>
      </c>
      <c r="BC347">
        <v>0</v>
      </c>
      <c r="BD347" t="s">
        <v>407</v>
      </c>
      <c r="BE347" t="s">
        <v>407</v>
      </c>
      <c r="BF347">
        <v>0</v>
      </c>
      <c r="BG347">
        <v>0</v>
      </c>
      <c r="BH347">
        <f>1-BF347/BG347</f>
        <v>0</v>
      </c>
      <c r="BI347">
        <v>0.5</v>
      </c>
      <c r="BJ347">
        <f>CS347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407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f>$B$11*DQ347+$C$11*DR347+$F$11*EC347*(1-EF347)</f>
        <v>0</v>
      </c>
      <c r="CS347">
        <f>CR347*CT347</f>
        <v>0</v>
      </c>
      <c r="CT347">
        <f>($B$11*$D$9+$C$11*$D$9+$F$11*((EP347+EH347)/MAX(EP347+EH347+EQ347, 0.1)*$I$9+EQ347/MAX(EP347+EH347+EQ347, 0.1)*$J$9))/($B$11+$C$11+$F$11)</f>
        <v>0</v>
      </c>
      <c r="CU347">
        <f>($B$11*$K$9+$C$11*$K$9+$F$11*((EP347+EH347)/MAX(EP347+EH347+EQ347, 0.1)*$P$9+EQ347/MAX(EP347+EH347+EQ347, 0.1)*$Q$9))/($B$11+$C$11+$F$11)</f>
        <v>0</v>
      </c>
      <c r="CV347">
        <v>2.7</v>
      </c>
      <c r="CW347">
        <v>0.5</v>
      </c>
      <c r="CX347" t="s">
        <v>408</v>
      </c>
      <c r="CY347">
        <v>2</v>
      </c>
      <c r="CZ347" t="b">
        <v>1</v>
      </c>
      <c r="DA347">
        <v>1510793933.67857</v>
      </c>
      <c r="DB347">
        <v>1428.57285714286</v>
      </c>
      <c r="DC347">
        <v>1461.66357142857</v>
      </c>
      <c r="DD347">
        <v>25.1280857142857</v>
      </c>
      <c r="DE347">
        <v>24.2431</v>
      </c>
      <c r="DF347">
        <v>1416.29035714286</v>
      </c>
      <c r="DG347">
        <v>24.5976</v>
      </c>
      <c r="DH347">
        <v>500.092607142857</v>
      </c>
      <c r="DI347">
        <v>90.7738428571429</v>
      </c>
      <c r="DJ347">
        <v>0.100055275</v>
      </c>
      <c r="DK347">
        <v>26.8442142857143</v>
      </c>
      <c r="DL347">
        <v>27.5063714285714</v>
      </c>
      <c r="DM347">
        <v>999.9</v>
      </c>
      <c r="DN347">
        <v>0</v>
      </c>
      <c r="DO347">
        <v>0</v>
      </c>
      <c r="DP347">
        <v>9976.0675</v>
      </c>
      <c r="DQ347">
        <v>0</v>
      </c>
      <c r="DR347">
        <v>8.97100214285714</v>
      </c>
      <c r="DS347">
        <v>-33.09125</v>
      </c>
      <c r="DT347">
        <v>1465.39571428571</v>
      </c>
      <c r="DU347">
        <v>1497.97928571429</v>
      </c>
      <c r="DV347">
        <v>0.884976</v>
      </c>
      <c r="DW347">
        <v>1461.66357142857</v>
      </c>
      <c r="DX347">
        <v>24.2431</v>
      </c>
      <c r="DY347">
        <v>2.28097285714286</v>
      </c>
      <c r="DZ347">
        <v>2.20063928571429</v>
      </c>
      <c r="EA347">
        <v>19.54265</v>
      </c>
      <c r="EB347">
        <v>18.9669571428571</v>
      </c>
      <c r="EC347">
        <v>2000.01571428571</v>
      </c>
      <c r="ED347">
        <v>0.980003571428571</v>
      </c>
      <c r="EE347">
        <v>0.0199963428571429</v>
      </c>
      <c r="EF347">
        <v>0</v>
      </c>
      <c r="EG347">
        <v>2.22790714285714</v>
      </c>
      <c r="EH347">
        <v>0</v>
      </c>
      <c r="EI347">
        <v>4160.88214285714</v>
      </c>
      <c r="EJ347">
        <v>17300.3142857143</v>
      </c>
      <c r="EK347">
        <v>38.875</v>
      </c>
      <c r="EL347">
        <v>39.3993571428571</v>
      </c>
      <c r="EM347">
        <v>38.59575</v>
      </c>
      <c r="EN347">
        <v>38.062</v>
      </c>
      <c r="EO347">
        <v>38.25</v>
      </c>
      <c r="EP347">
        <v>1960.02464285714</v>
      </c>
      <c r="EQ347">
        <v>39.9910714285714</v>
      </c>
      <c r="ER347">
        <v>0</v>
      </c>
      <c r="ES347">
        <v>1678817544.8</v>
      </c>
      <c r="ET347">
        <v>0</v>
      </c>
      <c r="EU347">
        <v>2.241104</v>
      </c>
      <c r="EV347">
        <v>-1.6389692139484</v>
      </c>
      <c r="EW347">
        <v>3.77923074502074</v>
      </c>
      <c r="EX347">
        <v>4160.8468</v>
      </c>
      <c r="EY347">
        <v>15</v>
      </c>
      <c r="EZ347">
        <v>0</v>
      </c>
      <c r="FA347" t="s">
        <v>409</v>
      </c>
      <c r="FB347">
        <v>1510781724.6</v>
      </c>
      <c r="FC347">
        <v>1510781718.6</v>
      </c>
      <c r="FD347">
        <v>0</v>
      </c>
      <c r="FE347">
        <v>0.193</v>
      </c>
      <c r="FF347">
        <v>0.167</v>
      </c>
      <c r="FG347">
        <v>6.707</v>
      </c>
      <c r="FH347">
        <v>0.869</v>
      </c>
      <c r="FI347">
        <v>420</v>
      </c>
      <c r="FJ347">
        <v>32</v>
      </c>
      <c r="FK347">
        <v>0.3</v>
      </c>
      <c r="FL347">
        <v>0.13</v>
      </c>
      <c r="FM347">
        <v>0.883421475</v>
      </c>
      <c r="FN347">
        <v>0.0357407392120061</v>
      </c>
      <c r="FO347">
        <v>0.0104440428115445</v>
      </c>
      <c r="FP347">
        <v>1</v>
      </c>
      <c r="FQ347">
        <v>1</v>
      </c>
      <c r="FR347">
        <v>1</v>
      </c>
      <c r="FS347" t="s">
        <v>410</v>
      </c>
      <c r="FT347">
        <v>2.97282</v>
      </c>
      <c r="FU347">
        <v>2.75369</v>
      </c>
      <c r="FV347">
        <v>0.210535</v>
      </c>
      <c r="FW347">
        <v>0.214231</v>
      </c>
      <c r="FX347">
        <v>0.106714</v>
      </c>
      <c r="FY347">
        <v>0.105259</v>
      </c>
      <c r="FZ347">
        <v>30710.7</v>
      </c>
      <c r="GA347">
        <v>33314.1</v>
      </c>
      <c r="GB347">
        <v>35253.5</v>
      </c>
      <c r="GC347">
        <v>38451.9</v>
      </c>
      <c r="GD347">
        <v>44614.9</v>
      </c>
      <c r="GE347">
        <v>49674</v>
      </c>
      <c r="GF347">
        <v>55064</v>
      </c>
      <c r="GG347">
        <v>61654</v>
      </c>
      <c r="GH347">
        <v>1.9799</v>
      </c>
      <c r="GI347">
        <v>1.8245</v>
      </c>
      <c r="GJ347">
        <v>0.0862405</v>
      </c>
      <c r="GK347">
        <v>0</v>
      </c>
      <c r="GL347">
        <v>26.088</v>
      </c>
      <c r="GM347">
        <v>999.9</v>
      </c>
      <c r="GN347">
        <v>52.912</v>
      </c>
      <c r="GO347">
        <v>32.791</v>
      </c>
      <c r="GP347">
        <v>29.1027</v>
      </c>
      <c r="GQ347">
        <v>55.5158</v>
      </c>
      <c r="GR347">
        <v>48.9062</v>
      </c>
      <c r="GS347">
        <v>1</v>
      </c>
      <c r="GT347">
        <v>0.00992632</v>
      </c>
      <c r="GU347">
        <v>1.05349</v>
      </c>
      <c r="GV347">
        <v>20.1116</v>
      </c>
      <c r="GW347">
        <v>5.19812</v>
      </c>
      <c r="GX347">
        <v>12.004</v>
      </c>
      <c r="GY347">
        <v>4.9752</v>
      </c>
      <c r="GZ347">
        <v>3.29325</v>
      </c>
      <c r="HA347">
        <v>9999</v>
      </c>
      <c r="HB347">
        <v>9999</v>
      </c>
      <c r="HC347">
        <v>9999</v>
      </c>
      <c r="HD347">
        <v>999.9</v>
      </c>
      <c r="HE347">
        <v>1.86325</v>
      </c>
      <c r="HF347">
        <v>1.86814</v>
      </c>
      <c r="HG347">
        <v>1.86793</v>
      </c>
      <c r="HH347">
        <v>1.86905</v>
      </c>
      <c r="HI347">
        <v>1.86985</v>
      </c>
      <c r="HJ347">
        <v>1.86596</v>
      </c>
      <c r="HK347">
        <v>1.86704</v>
      </c>
      <c r="HL347">
        <v>1.86831</v>
      </c>
      <c r="HM347">
        <v>5</v>
      </c>
      <c r="HN347">
        <v>0</v>
      </c>
      <c r="HO347">
        <v>0</v>
      </c>
      <c r="HP347">
        <v>0</v>
      </c>
      <c r="HQ347" t="s">
        <v>411</v>
      </c>
      <c r="HR347" t="s">
        <v>412</v>
      </c>
      <c r="HS347" t="s">
        <v>413</v>
      </c>
      <c r="HT347" t="s">
        <v>413</v>
      </c>
      <c r="HU347" t="s">
        <v>413</v>
      </c>
      <c r="HV347" t="s">
        <v>413</v>
      </c>
      <c r="HW347">
        <v>0</v>
      </c>
      <c r="HX347">
        <v>100</v>
      </c>
      <c r="HY347">
        <v>100</v>
      </c>
      <c r="HZ347">
        <v>12.4</v>
      </c>
      <c r="IA347">
        <v>0.5308</v>
      </c>
      <c r="IB347">
        <v>4.00718980108695</v>
      </c>
      <c r="IC347">
        <v>0.0057595372652325</v>
      </c>
      <c r="ID347">
        <v>9.86007892650461e-07</v>
      </c>
      <c r="IE347">
        <v>-6.54605500343952e-10</v>
      </c>
      <c r="IF347">
        <v>-0.00447537401453317</v>
      </c>
      <c r="IG347">
        <v>-0.0225030831772305</v>
      </c>
      <c r="IH347">
        <v>0.00251729176796863</v>
      </c>
      <c r="II347">
        <v>-2.92013266862578e-05</v>
      </c>
      <c r="IJ347">
        <v>-3</v>
      </c>
      <c r="IK347">
        <v>1614</v>
      </c>
      <c r="IL347">
        <v>1</v>
      </c>
      <c r="IM347">
        <v>27</v>
      </c>
      <c r="IN347">
        <v>203.6</v>
      </c>
      <c r="IO347">
        <v>203.7</v>
      </c>
      <c r="IP347">
        <v>2.87964</v>
      </c>
      <c r="IQ347">
        <v>2.61719</v>
      </c>
      <c r="IR347">
        <v>1.54785</v>
      </c>
      <c r="IS347">
        <v>2.30103</v>
      </c>
      <c r="IT347">
        <v>1.34644</v>
      </c>
      <c r="IU347">
        <v>2.35107</v>
      </c>
      <c r="IV347">
        <v>37.4578</v>
      </c>
      <c r="IW347">
        <v>24.2101</v>
      </c>
      <c r="IX347">
        <v>18</v>
      </c>
      <c r="IY347">
        <v>502.109</v>
      </c>
      <c r="IZ347">
        <v>402.868</v>
      </c>
      <c r="JA347">
        <v>23.9576</v>
      </c>
      <c r="JB347">
        <v>27.306</v>
      </c>
      <c r="JC347">
        <v>30.0004</v>
      </c>
      <c r="JD347">
        <v>27.1952</v>
      </c>
      <c r="JE347">
        <v>27.1342</v>
      </c>
      <c r="JF347">
        <v>57.7306</v>
      </c>
      <c r="JG347">
        <v>25.0379</v>
      </c>
      <c r="JH347">
        <v>100</v>
      </c>
      <c r="JI347">
        <v>23.9556</v>
      </c>
      <c r="JJ347">
        <v>1509.48</v>
      </c>
      <c r="JK347">
        <v>24.4071</v>
      </c>
      <c r="JL347">
        <v>102.177</v>
      </c>
      <c r="JM347">
        <v>102.638</v>
      </c>
    </row>
    <row r="348" spans="1:273">
      <c r="A348">
        <v>332</v>
      </c>
      <c r="B348">
        <v>1510793947</v>
      </c>
      <c r="C348">
        <v>5226.40000009537</v>
      </c>
      <c r="D348" t="s">
        <v>1077</v>
      </c>
      <c r="E348" t="s">
        <v>1078</v>
      </c>
      <c r="F348">
        <v>5</v>
      </c>
      <c r="G348" t="s">
        <v>898</v>
      </c>
      <c r="H348" t="s">
        <v>406</v>
      </c>
      <c r="I348">
        <v>1510793939.25</v>
      </c>
      <c r="J348">
        <f>(K348)/1000</f>
        <v>0</v>
      </c>
      <c r="K348">
        <f>IF(CZ348, AN348, AH348)</f>
        <v>0</v>
      </c>
      <c r="L348">
        <f>IF(CZ348, AI348, AG348)</f>
        <v>0</v>
      </c>
      <c r="M348">
        <f>DB348 - IF(AU348&gt;1, L348*CV348*100.0/(AW348*DP348), 0)</f>
        <v>0</v>
      </c>
      <c r="N348">
        <f>((T348-J348/2)*M348-L348)/(T348+J348/2)</f>
        <v>0</v>
      </c>
      <c r="O348">
        <f>N348*(DI348+DJ348)/1000.0</f>
        <v>0</v>
      </c>
      <c r="P348">
        <f>(DB348 - IF(AU348&gt;1, L348*CV348*100.0/(AW348*DP348), 0))*(DI348+DJ348)/1000.0</f>
        <v>0</v>
      </c>
      <c r="Q348">
        <f>2.0/((1/S348-1/R348)+SIGN(S348)*SQRT((1/S348-1/R348)*(1/S348-1/R348) + 4*CW348/((CW348+1)*(CW348+1))*(2*1/S348*1/R348-1/R348*1/R348)))</f>
        <v>0</v>
      </c>
      <c r="R348">
        <f>IF(LEFT(CX348,1)&lt;&gt;"0",IF(LEFT(CX348,1)="1",3.0,CY348),$D$5+$E$5*(DP348*DI348/($K$5*1000))+$F$5*(DP348*DI348/($K$5*1000))*MAX(MIN(CV348,$J$5),$I$5)*MAX(MIN(CV348,$J$5),$I$5)+$G$5*MAX(MIN(CV348,$J$5),$I$5)*(DP348*DI348/($K$5*1000))+$H$5*(DP348*DI348/($K$5*1000))*(DP348*DI348/($K$5*1000)))</f>
        <v>0</v>
      </c>
      <c r="S348">
        <f>J348*(1000-(1000*0.61365*exp(17.502*W348/(240.97+W348))/(DI348+DJ348)+DD348)/2)/(1000*0.61365*exp(17.502*W348/(240.97+W348))/(DI348+DJ348)-DD348)</f>
        <v>0</v>
      </c>
      <c r="T348">
        <f>1/((CW348+1)/(Q348/1.6)+1/(R348/1.37)) + CW348/((CW348+1)/(Q348/1.6) + CW348/(R348/1.37))</f>
        <v>0</v>
      </c>
      <c r="U348">
        <f>(CR348*CU348)</f>
        <v>0</v>
      </c>
      <c r="V348">
        <f>(DK348+(U348+2*0.95*5.67E-8*(((DK348+$B$7)+273)^4-(DK348+273)^4)-44100*J348)/(1.84*29.3*R348+8*0.95*5.67E-8*(DK348+273)^3))</f>
        <v>0</v>
      </c>
      <c r="W348">
        <f>($C$7*DL348+$D$7*DM348+$E$7*V348)</f>
        <v>0</v>
      </c>
      <c r="X348">
        <f>0.61365*exp(17.502*W348/(240.97+W348))</f>
        <v>0</v>
      </c>
      <c r="Y348">
        <f>(Z348/AA348*100)</f>
        <v>0</v>
      </c>
      <c r="Z348">
        <f>DD348*(DI348+DJ348)/1000</f>
        <v>0</v>
      </c>
      <c r="AA348">
        <f>0.61365*exp(17.502*DK348/(240.97+DK348))</f>
        <v>0</v>
      </c>
      <c r="AB348">
        <f>(X348-DD348*(DI348+DJ348)/1000)</f>
        <v>0</v>
      </c>
      <c r="AC348">
        <f>(-J348*44100)</f>
        <v>0</v>
      </c>
      <c r="AD348">
        <f>2*29.3*R348*0.92*(DK348-W348)</f>
        <v>0</v>
      </c>
      <c r="AE348">
        <f>2*0.95*5.67E-8*(((DK348+$B$7)+273)^4-(W348+273)^4)</f>
        <v>0</v>
      </c>
      <c r="AF348">
        <f>U348+AE348+AC348+AD348</f>
        <v>0</v>
      </c>
      <c r="AG348">
        <f>DH348*AU348*(DC348-DB348*(1000-AU348*DE348)/(1000-AU348*DD348))/(100*CV348)</f>
        <v>0</v>
      </c>
      <c r="AH348">
        <f>1000*DH348*AU348*(DD348-DE348)/(100*CV348*(1000-AU348*DD348))</f>
        <v>0</v>
      </c>
      <c r="AI348">
        <f>(AJ348 - AK348 - DI348*1E3/(8.314*(DK348+273.15)) * AM348/DH348 * AL348) * DH348/(100*CV348) * (1000 - DE348)/1000</f>
        <v>0</v>
      </c>
      <c r="AJ348">
        <v>1533.72775166942</v>
      </c>
      <c r="AK348">
        <v>1509.15927272727</v>
      </c>
      <c r="AL348">
        <v>3.34281887804239</v>
      </c>
      <c r="AM348">
        <v>64.2689805173575</v>
      </c>
      <c r="AN348">
        <f>(AP348 - AO348 + DI348*1E3/(8.314*(DK348+273.15)) * AR348/DH348 * AQ348) * DH348/(100*CV348) * 1000/(1000 - AP348)</f>
        <v>0</v>
      </c>
      <c r="AO348">
        <v>24.3006318842678</v>
      </c>
      <c r="AP348">
        <v>25.1420412121212</v>
      </c>
      <c r="AQ348">
        <v>0.000177266530353837</v>
      </c>
      <c r="AR348">
        <v>116.423155096258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MAX(0,($B$13+$C$13*DP348)/(1+$D$13*DP348)*DI348/(DK348+273)*$E$13)</f>
        <v>0</v>
      </c>
      <c r="AX348" t="s">
        <v>407</v>
      </c>
      <c r="AY348" t="s">
        <v>407</v>
      </c>
      <c r="AZ348">
        <v>0</v>
      </c>
      <c r="BA348">
        <v>0</v>
      </c>
      <c r="BB348">
        <f>1-AZ348/BA348</f>
        <v>0</v>
      </c>
      <c r="BC348">
        <v>0</v>
      </c>
      <c r="BD348" t="s">
        <v>407</v>
      </c>
      <c r="BE348" t="s">
        <v>407</v>
      </c>
      <c r="BF348">
        <v>0</v>
      </c>
      <c r="BG348">
        <v>0</v>
      </c>
      <c r="BH348">
        <f>1-BF348/BG348</f>
        <v>0</v>
      </c>
      <c r="BI348">
        <v>0.5</v>
      </c>
      <c r="BJ348">
        <f>CS348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407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f>$B$11*DQ348+$C$11*DR348+$F$11*EC348*(1-EF348)</f>
        <v>0</v>
      </c>
      <c r="CS348">
        <f>CR348*CT348</f>
        <v>0</v>
      </c>
      <c r="CT348">
        <f>($B$11*$D$9+$C$11*$D$9+$F$11*((EP348+EH348)/MAX(EP348+EH348+EQ348, 0.1)*$I$9+EQ348/MAX(EP348+EH348+EQ348, 0.1)*$J$9))/($B$11+$C$11+$F$11)</f>
        <v>0</v>
      </c>
      <c r="CU348">
        <f>($B$11*$K$9+$C$11*$K$9+$F$11*((EP348+EH348)/MAX(EP348+EH348+EQ348, 0.1)*$P$9+EQ348/MAX(EP348+EH348+EQ348, 0.1)*$Q$9))/($B$11+$C$11+$F$11)</f>
        <v>0</v>
      </c>
      <c r="CV348">
        <v>2.7</v>
      </c>
      <c r="CW348">
        <v>0.5</v>
      </c>
      <c r="CX348" t="s">
        <v>408</v>
      </c>
      <c r="CY348">
        <v>2</v>
      </c>
      <c r="CZ348" t="b">
        <v>1</v>
      </c>
      <c r="DA348">
        <v>1510793939.25</v>
      </c>
      <c r="DB348">
        <v>1447.22642857143</v>
      </c>
      <c r="DC348">
        <v>1480.07678571429</v>
      </c>
      <c r="DD348">
        <v>25.1352142857143</v>
      </c>
      <c r="DE348">
        <v>24.2559178571429</v>
      </c>
      <c r="DF348">
        <v>1434.85892857143</v>
      </c>
      <c r="DG348">
        <v>24.6044035714286</v>
      </c>
      <c r="DH348">
        <v>500.085321428572</v>
      </c>
      <c r="DI348">
        <v>90.7737714285714</v>
      </c>
      <c r="DJ348">
        <v>0.0999617892857143</v>
      </c>
      <c r="DK348">
        <v>26.8433428571429</v>
      </c>
      <c r="DL348">
        <v>27.5019357142857</v>
      </c>
      <c r="DM348">
        <v>999.9</v>
      </c>
      <c r="DN348">
        <v>0</v>
      </c>
      <c r="DO348">
        <v>0</v>
      </c>
      <c r="DP348">
        <v>9981.46464285714</v>
      </c>
      <c r="DQ348">
        <v>0</v>
      </c>
      <c r="DR348">
        <v>8.81206142857143</v>
      </c>
      <c r="DS348">
        <v>-32.8500678571429</v>
      </c>
      <c r="DT348">
        <v>1484.54142857143</v>
      </c>
      <c r="DU348">
        <v>1516.86964285714</v>
      </c>
      <c r="DV348">
        <v>0.879294857142857</v>
      </c>
      <c r="DW348">
        <v>1480.07678571429</v>
      </c>
      <c r="DX348">
        <v>24.2559178571429</v>
      </c>
      <c r="DY348">
        <v>2.28161892857143</v>
      </c>
      <c r="DZ348">
        <v>2.20180107142857</v>
      </c>
      <c r="EA348">
        <v>19.5472035714286</v>
      </c>
      <c r="EB348">
        <v>18.9754178571429</v>
      </c>
      <c r="EC348">
        <v>2000</v>
      </c>
      <c r="ED348">
        <v>0.980003285714286</v>
      </c>
      <c r="EE348">
        <v>0.0199965714285714</v>
      </c>
      <c r="EF348">
        <v>0</v>
      </c>
      <c r="EG348">
        <v>2.18530714285714</v>
      </c>
      <c r="EH348">
        <v>0</v>
      </c>
      <c r="EI348">
        <v>4161.12285714286</v>
      </c>
      <c r="EJ348">
        <v>17300.1821428571</v>
      </c>
      <c r="EK348">
        <v>38.875</v>
      </c>
      <c r="EL348">
        <v>39.3927142857143</v>
      </c>
      <c r="EM348">
        <v>38.58675</v>
      </c>
      <c r="EN348">
        <v>38.062</v>
      </c>
      <c r="EO348">
        <v>38.25</v>
      </c>
      <c r="EP348">
        <v>1960.00892857143</v>
      </c>
      <c r="EQ348">
        <v>39.9910714285714</v>
      </c>
      <c r="ER348">
        <v>0</v>
      </c>
      <c r="ES348">
        <v>1678817550.2</v>
      </c>
      <c r="ET348">
        <v>0</v>
      </c>
      <c r="EU348">
        <v>2.19671923076923</v>
      </c>
      <c r="EV348">
        <v>-0.398711102100909</v>
      </c>
      <c r="EW348">
        <v>2.81675212527576</v>
      </c>
      <c r="EX348">
        <v>4161.125</v>
      </c>
      <c r="EY348">
        <v>15</v>
      </c>
      <c r="EZ348">
        <v>0</v>
      </c>
      <c r="FA348" t="s">
        <v>409</v>
      </c>
      <c r="FB348">
        <v>1510781724.6</v>
      </c>
      <c r="FC348">
        <v>1510781718.6</v>
      </c>
      <c r="FD348">
        <v>0</v>
      </c>
      <c r="FE348">
        <v>0.193</v>
      </c>
      <c r="FF348">
        <v>0.167</v>
      </c>
      <c r="FG348">
        <v>6.707</v>
      </c>
      <c r="FH348">
        <v>0.869</v>
      </c>
      <c r="FI348">
        <v>420</v>
      </c>
      <c r="FJ348">
        <v>32</v>
      </c>
      <c r="FK348">
        <v>0.3</v>
      </c>
      <c r="FL348">
        <v>0.13</v>
      </c>
      <c r="FM348">
        <v>0.881404731707317</v>
      </c>
      <c r="FN348">
        <v>-0.00777478745644609</v>
      </c>
      <c r="FO348">
        <v>0.00989810174219031</v>
      </c>
      <c r="FP348">
        <v>1</v>
      </c>
      <c r="FQ348">
        <v>1</v>
      </c>
      <c r="FR348">
        <v>1</v>
      </c>
      <c r="FS348" t="s">
        <v>410</v>
      </c>
      <c r="FT348">
        <v>2.97287</v>
      </c>
      <c r="FU348">
        <v>2.75404</v>
      </c>
      <c r="FV348">
        <v>0.212089</v>
      </c>
      <c r="FW348">
        <v>0.215826</v>
      </c>
      <c r="FX348">
        <v>0.106737</v>
      </c>
      <c r="FY348">
        <v>0.1055</v>
      </c>
      <c r="FZ348">
        <v>30649.9</v>
      </c>
      <c r="GA348">
        <v>33246.3</v>
      </c>
      <c r="GB348">
        <v>35253.1</v>
      </c>
      <c r="GC348">
        <v>38451.6</v>
      </c>
      <c r="GD348">
        <v>44613.5</v>
      </c>
      <c r="GE348">
        <v>49660.3</v>
      </c>
      <c r="GF348">
        <v>55063.6</v>
      </c>
      <c r="GG348">
        <v>61653.6</v>
      </c>
      <c r="GH348">
        <v>1.97978</v>
      </c>
      <c r="GI348">
        <v>1.82467</v>
      </c>
      <c r="GJ348">
        <v>0.0857003</v>
      </c>
      <c r="GK348">
        <v>0</v>
      </c>
      <c r="GL348">
        <v>26.0879</v>
      </c>
      <c r="GM348">
        <v>999.9</v>
      </c>
      <c r="GN348">
        <v>52.912</v>
      </c>
      <c r="GO348">
        <v>32.791</v>
      </c>
      <c r="GP348">
        <v>29.1019</v>
      </c>
      <c r="GQ348">
        <v>55.0358</v>
      </c>
      <c r="GR348">
        <v>48.8742</v>
      </c>
      <c r="GS348">
        <v>1</v>
      </c>
      <c r="GT348">
        <v>0.0101931</v>
      </c>
      <c r="GU348">
        <v>1.02973</v>
      </c>
      <c r="GV348">
        <v>20.1118</v>
      </c>
      <c r="GW348">
        <v>5.19782</v>
      </c>
      <c r="GX348">
        <v>12.004</v>
      </c>
      <c r="GY348">
        <v>4.97525</v>
      </c>
      <c r="GZ348">
        <v>3.29323</v>
      </c>
      <c r="HA348">
        <v>9999</v>
      </c>
      <c r="HB348">
        <v>9999</v>
      </c>
      <c r="HC348">
        <v>9999</v>
      </c>
      <c r="HD348">
        <v>999.9</v>
      </c>
      <c r="HE348">
        <v>1.86325</v>
      </c>
      <c r="HF348">
        <v>1.86815</v>
      </c>
      <c r="HG348">
        <v>1.86793</v>
      </c>
      <c r="HH348">
        <v>1.86905</v>
      </c>
      <c r="HI348">
        <v>1.86985</v>
      </c>
      <c r="HJ348">
        <v>1.86594</v>
      </c>
      <c r="HK348">
        <v>1.86701</v>
      </c>
      <c r="HL348">
        <v>1.86833</v>
      </c>
      <c r="HM348">
        <v>5</v>
      </c>
      <c r="HN348">
        <v>0</v>
      </c>
      <c r="HO348">
        <v>0</v>
      </c>
      <c r="HP348">
        <v>0</v>
      </c>
      <c r="HQ348" t="s">
        <v>411</v>
      </c>
      <c r="HR348" t="s">
        <v>412</v>
      </c>
      <c r="HS348" t="s">
        <v>413</v>
      </c>
      <c r="HT348" t="s">
        <v>413</v>
      </c>
      <c r="HU348" t="s">
        <v>413</v>
      </c>
      <c r="HV348" t="s">
        <v>413</v>
      </c>
      <c r="HW348">
        <v>0</v>
      </c>
      <c r="HX348">
        <v>100</v>
      </c>
      <c r="HY348">
        <v>100</v>
      </c>
      <c r="HZ348">
        <v>12.48</v>
      </c>
      <c r="IA348">
        <v>0.5313</v>
      </c>
      <c r="IB348">
        <v>4.00718980108695</v>
      </c>
      <c r="IC348">
        <v>0.0057595372652325</v>
      </c>
      <c r="ID348">
        <v>9.86007892650461e-07</v>
      </c>
      <c r="IE348">
        <v>-6.54605500343952e-10</v>
      </c>
      <c r="IF348">
        <v>-0.00447537401453317</v>
      </c>
      <c r="IG348">
        <v>-0.0225030831772305</v>
      </c>
      <c r="IH348">
        <v>0.00251729176796863</v>
      </c>
      <c r="II348">
        <v>-2.92013266862578e-05</v>
      </c>
      <c r="IJ348">
        <v>-3</v>
      </c>
      <c r="IK348">
        <v>1614</v>
      </c>
      <c r="IL348">
        <v>1</v>
      </c>
      <c r="IM348">
        <v>27</v>
      </c>
      <c r="IN348">
        <v>203.7</v>
      </c>
      <c r="IO348">
        <v>203.8</v>
      </c>
      <c r="IP348">
        <v>2.90771</v>
      </c>
      <c r="IQ348">
        <v>2.62451</v>
      </c>
      <c r="IR348">
        <v>1.54785</v>
      </c>
      <c r="IS348">
        <v>2.30103</v>
      </c>
      <c r="IT348">
        <v>1.34644</v>
      </c>
      <c r="IU348">
        <v>2.33398</v>
      </c>
      <c r="IV348">
        <v>37.4578</v>
      </c>
      <c r="IW348">
        <v>24.2101</v>
      </c>
      <c r="IX348">
        <v>18</v>
      </c>
      <c r="IY348">
        <v>502.073</v>
      </c>
      <c r="IZ348">
        <v>403.002</v>
      </c>
      <c r="JA348">
        <v>23.9519</v>
      </c>
      <c r="JB348">
        <v>27.3112</v>
      </c>
      <c r="JC348">
        <v>30.0003</v>
      </c>
      <c r="JD348">
        <v>27.2004</v>
      </c>
      <c r="JE348">
        <v>27.1394</v>
      </c>
      <c r="JF348">
        <v>58.2115</v>
      </c>
      <c r="JG348">
        <v>24.7514</v>
      </c>
      <c r="JH348">
        <v>100</v>
      </c>
      <c r="JI348">
        <v>23.9545</v>
      </c>
      <c r="JJ348">
        <v>1522.9</v>
      </c>
      <c r="JK348">
        <v>24.4522</v>
      </c>
      <c r="JL348">
        <v>102.176</v>
      </c>
      <c r="JM348">
        <v>102.637</v>
      </c>
    </row>
    <row r="349" spans="1:273">
      <c r="A349">
        <v>333</v>
      </c>
      <c r="B349">
        <v>1510793952</v>
      </c>
      <c r="C349">
        <v>5231.40000009537</v>
      </c>
      <c r="D349" t="s">
        <v>1079</v>
      </c>
      <c r="E349" t="s">
        <v>1080</v>
      </c>
      <c r="F349">
        <v>5</v>
      </c>
      <c r="G349" t="s">
        <v>898</v>
      </c>
      <c r="H349" t="s">
        <v>406</v>
      </c>
      <c r="I349">
        <v>1510793944.51852</v>
      </c>
      <c r="J349">
        <f>(K349)/1000</f>
        <v>0</v>
      </c>
      <c r="K349">
        <f>IF(CZ349, AN349, AH349)</f>
        <v>0</v>
      </c>
      <c r="L349">
        <f>IF(CZ349, AI349, AG349)</f>
        <v>0</v>
      </c>
      <c r="M349">
        <f>DB349 - IF(AU349&gt;1, L349*CV349*100.0/(AW349*DP349), 0)</f>
        <v>0</v>
      </c>
      <c r="N349">
        <f>((T349-J349/2)*M349-L349)/(T349+J349/2)</f>
        <v>0</v>
      </c>
      <c r="O349">
        <f>N349*(DI349+DJ349)/1000.0</f>
        <v>0</v>
      </c>
      <c r="P349">
        <f>(DB349 - IF(AU349&gt;1, L349*CV349*100.0/(AW349*DP349), 0))*(DI349+DJ349)/1000.0</f>
        <v>0</v>
      </c>
      <c r="Q349">
        <f>2.0/((1/S349-1/R349)+SIGN(S349)*SQRT((1/S349-1/R349)*(1/S349-1/R349) + 4*CW349/((CW349+1)*(CW349+1))*(2*1/S349*1/R349-1/R349*1/R349)))</f>
        <v>0</v>
      </c>
      <c r="R349">
        <f>IF(LEFT(CX349,1)&lt;&gt;"0",IF(LEFT(CX349,1)="1",3.0,CY349),$D$5+$E$5*(DP349*DI349/($K$5*1000))+$F$5*(DP349*DI349/($K$5*1000))*MAX(MIN(CV349,$J$5),$I$5)*MAX(MIN(CV349,$J$5),$I$5)+$G$5*MAX(MIN(CV349,$J$5),$I$5)*(DP349*DI349/($K$5*1000))+$H$5*(DP349*DI349/($K$5*1000))*(DP349*DI349/($K$5*1000)))</f>
        <v>0</v>
      </c>
      <c r="S349">
        <f>J349*(1000-(1000*0.61365*exp(17.502*W349/(240.97+W349))/(DI349+DJ349)+DD349)/2)/(1000*0.61365*exp(17.502*W349/(240.97+W349))/(DI349+DJ349)-DD349)</f>
        <v>0</v>
      </c>
      <c r="T349">
        <f>1/((CW349+1)/(Q349/1.6)+1/(R349/1.37)) + CW349/((CW349+1)/(Q349/1.6) + CW349/(R349/1.37))</f>
        <v>0</v>
      </c>
      <c r="U349">
        <f>(CR349*CU349)</f>
        <v>0</v>
      </c>
      <c r="V349">
        <f>(DK349+(U349+2*0.95*5.67E-8*(((DK349+$B$7)+273)^4-(DK349+273)^4)-44100*J349)/(1.84*29.3*R349+8*0.95*5.67E-8*(DK349+273)^3))</f>
        <v>0</v>
      </c>
      <c r="W349">
        <f>($C$7*DL349+$D$7*DM349+$E$7*V349)</f>
        <v>0</v>
      </c>
      <c r="X349">
        <f>0.61365*exp(17.502*W349/(240.97+W349))</f>
        <v>0</v>
      </c>
      <c r="Y349">
        <f>(Z349/AA349*100)</f>
        <v>0</v>
      </c>
      <c r="Z349">
        <f>DD349*(DI349+DJ349)/1000</f>
        <v>0</v>
      </c>
      <c r="AA349">
        <f>0.61365*exp(17.502*DK349/(240.97+DK349))</f>
        <v>0</v>
      </c>
      <c r="AB349">
        <f>(X349-DD349*(DI349+DJ349)/1000)</f>
        <v>0</v>
      </c>
      <c r="AC349">
        <f>(-J349*44100)</f>
        <v>0</v>
      </c>
      <c r="AD349">
        <f>2*29.3*R349*0.92*(DK349-W349)</f>
        <v>0</v>
      </c>
      <c r="AE349">
        <f>2*0.95*5.67E-8*(((DK349+$B$7)+273)^4-(W349+273)^4)</f>
        <v>0</v>
      </c>
      <c r="AF349">
        <f>U349+AE349+AC349+AD349</f>
        <v>0</v>
      </c>
      <c r="AG349">
        <f>DH349*AU349*(DC349-DB349*(1000-AU349*DE349)/(1000-AU349*DD349))/(100*CV349)</f>
        <v>0</v>
      </c>
      <c r="AH349">
        <f>1000*DH349*AU349*(DD349-DE349)/(100*CV349*(1000-AU349*DD349))</f>
        <v>0</v>
      </c>
      <c r="AI349">
        <f>(AJ349 - AK349 - DI349*1E3/(8.314*(DK349+273.15)) * AM349/DH349 * AL349) * DH349/(100*CV349) * (1000 - DE349)/1000</f>
        <v>0</v>
      </c>
      <c r="AJ349">
        <v>1551.33773930697</v>
      </c>
      <c r="AK349">
        <v>1526.34345454545</v>
      </c>
      <c r="AL349">
        <v>3.41314087263358</v>
      </c>
      <c r="AM349">
        <v>64.2689805173575</v>
      </c>
      <c r="AN349">
        <f>(AP349 - AO349 + DI349*1E3/(8.314*(DK349+273.15)) * AR349/DH349 * AQ349) * DH349/(100*CV349) * 1000/(1000 - AP349)</f>
        <v>0</v>
      </c>
      <c r="AO349">
        <v>24.3948815261614</v>
      </c>
      <c r="AP349">
        <v>25.1778703030303</v>
      </c>
      <c r="AQ349">
        <v>0.00906728481085821</v>
      </c>
      <c r="AR349">
        <v>116.423155096258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MAX(0,($B$13+$C$13*DP349)/(1+$D$13*DP349)*DI349/(DK349+273)*$E$13)</f>
        <v>0</v>
      </c>
      <c r="AX349" t="s">
        <v>407</v>
      </c>
      <c r="AY349" t="s">
        <v>407</v>
      </c>
      <c r="AZ349">
        <v>0</v>
      </c>
      <c r="BA349">
        <v>0</v>
      </c>
      <c r="BB349">
        <f>1-AZ349/BA349</f>
        <v>0</v>
      </c>
      <c r="BC349">
        <v>0</v>
      </c>
      <c r="BD349" t="s">
        <v>407</v>
      </c>
      <c r="BE349" t="s">
        <v>407</v>
      </c>
      <c r="BF349">
        <v>0</v>
      </c>
      <c r="BG349">
        <v>0</v>
      </c>
      <c r="BH349">
        <f>1-BF349/BG349</f>
        <v>0</v>
      </c>
      <c r="BI349">
        <v>0.5</v>
      </c>
      <c r="BJ349">
        <f>CS349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407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f>$B$11*DQ349+$C$11*DR349+$F$11*EC349*(1-EF349)</f>
        <v>0</v>
      </c>
      <c r="CS349">
        <f>CR349*CT349</f>
        <v>0</v>
      </c>
      <c r="CT349">
        <f>($B$11*$D$9+$C$11*$D$9+$F$11*((EP349+EH349)/MAX(EP349+EH349+EQ349, 0.1)*$I$9+EQ349/MAX(EP349+EH349+EQ349, 0.1)*$J$9))/($B$11+$C$11+$F$11)</f>
        <v>0</v>
      </c>
      <c r="CU349">
        <f>($B$11*$K$9+$C$11*$K$9+$F$11*((EP349+EH349)/MAX(EP349+EH349+EQ349, 0.1)*$P$9+EQ349/MAX(EP349+EH349+EQ349, 0.1)*$Q$9))/($B$11+$C$11+$F$11)</f>
        <v>0</v>
      </c>
      <c r="CV349">
        <v>2.7</v>
      </c>
      <c r="CW349">
        <v>0.5</v>
      </c>
      <c r="CX349" t="s">
        <v>408</v>
      </c>
      <c r="CY349">
        <v>2</v>
      </c>
      <c r="CZ349" t="b">
        <v>1</v>
      </c>
      <c r="DA349">
        <v>1510793944.51852</v>
      </c>
      <c r="DB349">
        <v>1464.79185185185</v>
      </c>
      <c r="DC349">
        <v>1497.62</v>
      </c>
      <c r="DD349">
        <v>25.1447703703704</v>
      </c>
      <c r="DE349">
        <v>24.3016444444444</v>
      </c>
      <c r="DF349">
        <v>1452.34481481481</v>
      </c>
      <c r="DG349">
        <v>24.6135259259259</v>
      </c>
      <c r="DH349">
        <v>500.077814814815</v>
      </c>
      <c r="DI349">
        <v>90.7739666666667</v>
      </c>
      <c r="DJ349">
        <v>0.0999048111111111</v>
      </c>
      <c r="DK349">
        <v>26.8428259259259</v>
      </c>
      <c r="DL349">
        <v>27.4986148148148</v>
      </c>
      <c r="DM349">
        <v>999.9</v>
      </c>
      <c r="DN349">
        <v>0</v>
      </c>
      <c r="DO349">
        <v>0</v>
      </c>
      <c r="DP349">
        <v>10007.6066666667</v>
      </c>
      <c r="DQ349">
        <v>0</v>
      </c>
      <c r="DR349">
        <v>8.70682740740741</v>
      </c>
      <c r="DS349">
        <v>-32.8286111111111</v>
      </c>
      <c r="DT349">
        <v>1502.57444444444</v>
      </c>
      <c r="DU349">
        <v>1534.92148148148</v>
      </c>
      <c r="DV349">
        <v>0.843130666666667</v>
      </c>
      <c r="DW349">
        <v>1497.62</v>
      </c>
      <c r="DX349">
        <v>24.3016444444444</v>
      </c>
      <c r="DY349">
        <v>2.28249037037037</v>
      </c>
      <c r="DZ349">
        <v>2.20595518518519</v>
      </c>
      <c r="EA349">
        <v>19.5533555555556</v>
      </c>
      <c r="EB349">
        <v>19.0056</v>
      </c>
      <c r="EC349">
        <v>1999.97777777778</v>
      </c>
      <c r="ED349">
        <v>0.980003185185185</v>
      </c>
      <c r="EE349">
        <v>0.0199966518518518</v>
      </c>
      <c r="EF349">
        <v>0</v>
      </c>
      <c r="EG349">
        <v>2.10256666666667</v>
      </c>
      <c r="EH349">
        <v>0</v>
      </c>
      <c r="EI349">
        <v>4161.23555555556</v>
      </c>
      <c r="EJ349">
        <v>17299.9814814815</v>
      </c>
      <c r="EK349">
        <v>38.8703333333333</v>
      </c>
      <c r="EL349">
        <v>39.3795925925926</v>
      </c>
      <c r="EM349">
        <v>38.5736666666667</v>
      </c>
      <c r="EN349">
        <v>38.062</v>
      </c>
      <c r="EO349">
        <v>38.25</v>
      </c>
      <c r="EP349">
        <v>1959.98740740741</v>
      </c>
      <c r="EQ349">
        <v>39.9903703703704</v>
      </c>
      <c r="ER349">
        <v>0</v>
      </c>
      <c r="ES349">
        <v>1678817555.6</v>
      </c>
      <c r="ET349">
        <v>0</v>
      </c>
      <c r="EU349">
        <v>2.144272</v>
      </c>
      <c r="EV349">
        <v>0.0695153997027488</v>
      </c>
      <c r="EW349">
        <v>0.863076899551866</v>
      </c>
      <c r="EX349">
        <v>4161.2992</v>
      </c>
      <c r="EY349">
        <v>15</v>
      </c>
      <c r="EZ349">
        <v>0</v>
      </c>
      <c r="FA349" t="s">
        <v>409</v>
      </c>
      <c r="FB349">
        <v>1510781724.6</v>
      </c>
      <c r="FC349">
        <v>1510781718.6</v>
      </c>
      <c r="FD349">
        <v>0</v>
      </c>
      <c r="FE349">
        <v>0.193</v>
      </c>
      <c r="FF349">
        <v>0.167</v>
      </c>
      <c r="FG349">
        <v>6.707</v>
      </c>
      <c r="FH349">
        <v>0.869</v>
      </c>
      <c r="FI349">
        <v>420</v>
      </c>
      <c r="FJ349">
        <v>32</v>
      </c>
      <c r="FK349">
        <v>0.3</v>
      </c>
      <c r="FL349">
        <v>0.13</v>
      </c>
      <c r="FM349">
        <v>0.861880048780488</v>
      </c>
      <c r="FN349">
        <v>-0.337171860627175</v>
      </c>
      <c r="FO349">
        <v>0.0405372920245118</v>
      </c>
      <c r="FP349">
        <v>1</v>
      </c>
      <c r="FQ349">
        <v>1</v>
      </c>
      <c r="FR349">
        <v>1</v>
      </c>
      <c r="FS349" t="s">
        <v>410</v>
      </c>
      <c r="FT349">
        <v>2.97282</v>
      </c>
      <c r="FU349">
        <v>2.75403</v>
      </c>
      <c r="FV349">
        <v>0.213516</v>
      </c>
      <c r="FW349">
        <v>0.217163</v>
      </c>
      <c r="FX349">
        <v>0.106841</v>
      </c>
      <c r="FY349">
        <v>0.105697</v>
      </c>
      <c r="FZ349">
        <v>30594.5</v>
      </c>
      <c r="GA349">
        <v>33189.3</v>
      </c>
      <c r="GB349">
        <v>35253.3</v>
      </c>
      <c r="GC349">
        <v>38451.3</v>
      </c>
      <c r="GD349">
        <v>44608.3</v>
      </c>
      <c r="GE349">
        <v>49649.2</v>
      </c>
      <c r="GF349">
        <v>55063.7</v>
      </c>
      <c r="GG349">
        <v>61653.2</v>
      </c>
      <c r="GH349">
        <v>1.9799</v>
      </c>
      <c r="GI349">
        <v>1.825</v>
      </c>
      <c r="GJ349">
        <v>0.0864081</v>
      </c>
      <c r="GK349">
        <v>0</v>
      </c>
      <c r="GL349">
        <v>26.0877</v>
      </c>
      <c r="GM349">
        <v>999.9</v>
      </c>
      <c r="GN349">
        <v>52.936</v>
      </c>
      <c r="GO349">
        <v>32.78</v>
      </c>
      <c r="GP349">
        <v>29.097</v>
      </c>
      <c r="GQ349">
        <v>54.8358</v>
      </c>
      <c r="GR349">
        <v>48.9744</v>
      </c>
      <c r="GS349">
        <v>1</v>
      </c>
      <c r="GT349">
        <v>0.0106657</v>
      </c>
      <c r="GU349">
        <v>0.87552</v>
      </c>
      <c r="GV349">
        <v>20.1127</v>
      </c>
      <c r="GW349">
        <v>5.19767</v>
      </c>
      <c r="GX349">
        <v>12.004</v>
      </c>
      <c r="GY349">
        <v>4.9754</v>
      </c>
      <c r="GZ349">
        <v>3.29335</v>
      </c>
      <c r="HA349">
        <v>9999</v>
      </c>
      <c r="HB349">
        <v>9999</v>
      </c>
      <c r="HC349">
        <v>9999</v>
      </c>
      <c r="HD349">
        <v>999.9</v>
      </c>
      <c r="HE349">
        <v>1.86325</v>
      </c>
      <c r="HF349">
        <v>1.86814</v>
      </c>
      <c r="HG349">
        <v>1.86792</v>
      </c>
      <c r="HH349">
        <v>1.86905</v>
      </c>
      <c r="HI349">
        <v>1.86984</v>
      </c>
      <c r="HJ349">
        <v>1.86597</v>
      </c>
      <c r="HK349">
        <v>1.86704</v>
      </c>
      <c r="HL349">
        <v>1.86833</v>
      </c>
      <c r="HM349">
        <v>5</v>
      </c>
      <c r="HN349">
        <v>0</v>
      </c>
      <c r="HO349">
        <v>0</v>
      </c>
      <c r="HP349">
        <v>0</v>
      </c>
      <c r="HQ349" t="s">
        <v>411</v>
      </c>
      <c r="HR349" t="s">
        <v>412</v>
      </c>
      <c r="HS349" t="s">
        <v>413</v>
      </c>
      <c r="HT349" t="s">
        <v>413</v>
      </c>
      <c r="HU349" t="s">
        <v>413</v>
      </c>
      <c r="HV349" t="s">
        <v>413</v>
      </c>
      <c r="HW349">
        <v>0</v>
      </c>
      <c r="HX349">
        <v>100</v>
      </c>
      <c r="HY349">
        <v>100</v>
      </c>
      <c r="HZ349">
        <v>12.55</v>
      </c>
      <c r="IA349">
        <v>0.5329</v>
      </c>
      <c r="IB349">
        <v>4.00718980108695</v>
      </c>
      <c r="IC349">
        <v>0.0057595372652325</v>
      </c>
      <c r="ID349">
        <v>9.86007892650461e-07</v>
      </c>
      <c r="IE349">
        <v>-6.54605500343952e-10</v>
      </c>
      <c r="IF349">
        <v>-0.00447537401453317</v>
      </c>
      <c r="IG349">
        <v>-0.0225030831772305</v>
      </c>
      <c r="IH349">
        <v>0.00251729176796863</v>
      </c>
      <c r="II349">
        <v>-2.92013266862578e-05</v>
      </c>
      <c r="IJ349">
        <v>-3</v>
      </c>
      <c r="IK349">
        <v>1614</v>
      </c>
      <c r="IL349">
        <v>1</v>
      </c>
      <c r="IM349">
        <v>27</v>
      </c>
      <c r="IN349">
        <v>203.8</v>
      </c>
      <c r="IO349">
        <v>203.9</v>
      </c>
      <c r="IP349">
        <v>2.93091</v>
      </c>
      <c r="IQ349">
        <v>2.62695</v>
      </c>
      <c r="IR349">
        <v>1.54785</v>
      </c>
      <c r="IS349">
        <v>2.30103</v>
      </c>
      <c r="IT349">
        <v>1.34644</v>
      </c>
      <c r="IU349">
        <v>2.323</v>
      </c>
      <c r="IV349">
        <v>37.4338</v>
      </c>
      <c r="IW349">
        <v>24.2101</v>
      </c>
      <c r="IX349">
        <v>18</v>
      </c>
      <c r="IY349">
        <v>502.197</v>
      </c>
      <c r="IZ349">
        <v>403.219</v>
      </c>
      <c r="JA349">
        <v>23.9617</v>
      </c>
      <c r="JB349">
        <v>27.3158</v>
      </c>
      <c r="JC349">
        <v>30.0005</v>
      </c>
      <c r="JD349">
        <v>27.205</v>
      </c>
      <c r="JE349">
        <v>27.1443</v>
      </c>
      <c r="JF349">
        <v>58.7591</v>
      </c>
      <c r="JG349">
        <v>24.7514</v>
      </c>
      <c r="JH349">
        <v>100</v>
      </c>
      <c r="JI349">
        <v>23.9867</v>
      </c>
      <c r="JJ349">
        <v>1543.14</v>
      </c>
      <c r="JK349">
        <v>24.465</v>
      </c>
      <c r="JL349">
        <v>102.176</v>
      </c>
      <c r="JM349">
        <v>102.636</v>
      </c>
    </row>
    <row r="350" spans="1:273">
      <c r="A350">
        <v>334</v>
      </c>
      <c r="B350">
        <v>1510793957</v>
      </c>
      <c r="C350">
        <v>5236.40000009537</v>
      </c>
      <c r="D350" t="s">
        <v>1081</v>
      </c>
      <c r="E350" t="s">
        <v>1082</v>
      </c>
      <c r="F350">
        <v>5</v>
      </c>
      <c r="G350" t="s">
        <v>898</v>
      </c>
      <c r="H350" t="s">
        <v>406</v>
      </c>
      <c r="I350">
        <v>1510793949.23214</v>
      </c>
      <c r="J350">
        <f>(K350)/1000</f>
        <v>0</v>
      </c>
      <c r="K350">
        <f>IF(CZ350, AN350, AH350)</f>
        <v>0</v>
      </c>
      <c r="L350">
        <f>IF(CZ350, AI350, AG350)</f>
        <v>0</v>
      </c>
      <c r="M350">
        <f>DB350 - IF(AU350&gt;1, L350*CV350*100.0/(AW350*DP350), 0)</f>
        <v>0</v>
      </c>
      <c r="N350">
        <f>((T350-J350/2)*M350-L350)/(T350+J350/2)</f>
        <v>0</v>
      </c>
      <c r="O350">
        <f>N350*(DI350+DJ350)/1000.0</f>
        <v>0</v>
      </c>
      <c r="P350">
        <f>(DB350 - IF(AU350&gt;1, L350*CV350*100.0/(AW350*DP350), 0))*(DI350+DJ350)/1000.0</f>
        <v>0</v>
      </c>
      <c r="Q350">
        <f>2.0/((1/S350-1/R350)+SIGN(S350)*SQRT((1/S350-1/R350)*(1/S350-1/R350) + 4*CW350/((CW350+1)*(CW350+1))*(2*1/S350*1/R350-1/R350*1/R350)))</f>
        <v>0</v>
      </c>
      <c r="R350">
        <f>IF(LEFT(CX350,1)&lt;&gt;"0",IF(LEFT(CX350,1)="1",3.0,CY350),$D$5+$E$5*(DP350*DI350/($K$5*1000))+$F$5*(DP350*DI350/($K$5*1000))*MAX(MIN(CV350,$J$5),$I$5)*MAX(MIN(CV350,$J$5),$I$5)+$G$5*MAX(MIN(CV350,$J$5),$I$5)*(DP350*DI350/($K$5*1000))+$H$5*(DP350*DI350/($K$5*1000))*(DP350*DI350/($K$5*1000)))</f>
        <v>0</v>
      </c>
      <c r="S350">
        <f>J350*(1000-(1000*0.61365*exp(17.502*W350/(240.97+W350))/(DI350+DJ350)+DD350)/2)/(1000*0.61365*exp(17.502*W350/(240.97+W350))/(DI350+DJ350)-DD350)</f>
        <v>0</v>
      </c>
      <c r="T350">
        <f>1/((CW350+1)/(Q350/1.6)+1/(R350/1.37)) + CW350/((CW350+1)/(Q350/1.6) + CW350/(R350/1.37))</f>
        <v>0</v>
      </c>
      <c r="U350">
        <f>(CR350*CU350)</f>
        <v>0</v>
      </c>
      <c r="V350">
        <f>(DK350+(U350+2*0.95*5.67E-8*(((DK350+$B$7)+273)^4-(DK350+273)^4)-44100*J350)/(1.84*29.3*R350+8*0.95*5.67E-8*(DK350+273)^3))</f>
        <v>0</v>
      </c>
      <c r="W350">
        <f>($C$7*DL350+$D$7*DM350+$E$7*V350)</f>
        <v>0</v>
      </c>
      <c r="X350">
        <f>0.61365*exp(17.502*W350/(240.97+W350))</f>
        <v>0</v>
      </c>
      <c r="Y350">
        <f>(Z350/AA350*100)</f>
        <v>0</v>
      </c>
      <c r="Z350">
        <f>DD350*(DI350+DJ350)/1000</f>
        <v>0</v>
      </c>
      <c r="AA350">
        <f>0.61365*exp(17.502*DK350/(240.97+DK350))</f>
        <v>0</v>
      </c>
      <c r="AB350">
        <f>(X350-DD350*(DI350+DJ350)/1000)</f>
        <v>0</v>
      </c>
      <c r="AC350">
        <f>(-J350*44100)</f>
        <v>0</v>
      </c>
      <c r="AD350">
        <f>2*29.3*R350*0.92*(DK350-W350)</f>
        <v>0</v>
      </c>
      <c r="AE350">
        <f>2*0.95*5.67E-8*(((DK350+$B$7)+273)^4-(W350+273)^4)</f>
        <v>0</v>
      </c>
      <c r="AF350">
        <f>U350+AE350+AC350+AD350</f>
        <v>0</v>
      </c>
      <c r="AG350">
        <f>DH350*AU350*(DC350-DB350*(1000-AU350*DE350)/(1000-AU350*DD350))/(100*CV350)</f>
        <v>0</v>
      </c>
      <c r="AH350">
        <f>1000*DH350*AU350*(DD350-DE350)/(100*CV350*(1000-AU350*DD350))</f>
        <v>0</v>
      </c>
      <c r="AI350">
        <f>(AJ350 - AK350 - DI350*1E3/(8.314*(DK350+273.15)) * AM350/DH350 * AL350) * DH350/(100*CV350) * (1000 - DE350)/1000</f>
        <v>0</v>
      </c>
      <c r="AJ350">
        <v>1567.84723692029</v>
      </c>
      <c r="AK350">
        <v>1543.04806060606</v>
      </c>
      <c r="AL350">
        <v>3.33961593006326</v>
      </c>
      <c r="AM350">
        <v>64.2689805173575</v>
      </c>
      <c r="AN350">
        <f>(AP350 - AO350 + DI350*1E3/(8.314*(DK350+273.15)) * AR350/DH350 * AQ350) * DH350/(100*CV350) * 1000/(1000 - AP350)</f>
        <v>0</v>
      </c>
      <c r="AO350">
        <v>24.4016399775414</v>
      </c>
      <c r="AP350">
        <v>25.2100703030303</v>
      </c>
      <c r="AQ350">
        <v>0.00590897522338297</v>
      </c>
      <c r="AR350">
        <v>116.423155096258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MAX(0,($B$13+$C$13*DP350)/(1+$D$13*DP350)*DI350/(DK350+273)*$E$13)</f>
        <v>0</v>
      </c>
      <c r="AX350" t="s">
        <v>407</v>
      </c>
      <c r="AY350" t="s">
        <v>407</v>
      </c>
      <c r="AZ350">
        <v>0</v>
      </c>
      <c r="BA350">
        <v>0</v>
      </c>
      <c r="BB350">
        <f>1-AZ350/BA350</f>
        <v>0</v>
      </c>
      <c r="BC350">
        <v>0</v>
      </c>
      <c r="BD350" t="s">
        <v>407</v>
      </c>
      <c r="BE350" t="s">
        <v>407</v>
      </c>
      <c r="BF350">
        <v>0</v>
      </c>
      <c r="BG350">
        <v>0</v>
      </c>
      <c r="BH350">
        <f>1-BF350/BG350</f>
        <v>0</v>
      </c>
      <c r="BI350">
        <v>0.5</v>
      </c>
      <c r="BJ350">
        <f>CS350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407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f>$B$11*DQ350+$C$11*DR350+$F$11*EC350*(1-EF350)</f>
        <v>0</v>
      </c>
      <c r="CS350">
        <f>CR350*CT350</f>
        <v>0</v>
      </c>
      <c r="CT350">
        <f>($B$11*$D$9+$C$11*$D$9+$F$11*((EP350+EH350)/MAX(EP350+EH350+EQ350, 0.1)*$I$9+EQ350/MAX(EP350+EH350+EQ350, 0.1)*$J$9))/($B$11+$C$11+$F$11)</f>
        <v>0</v>
      </c>
      <c r="CU350">
        <f>($B$11*$K$9+$C$11*$K$9+$F$11*((EP350+EH350)/MAX(EP350+EH350+EQ350, 0.1)*$P$9+EQ350/MAX(EP350+EH350+EQ350, 0.1)*$Q$9))/($B$11+$C$11+$F$11)</f>
        <v>0</v>
      </c>
      <c r="CV350">
        <v>2.7</v>
      </c>
      <c r="CW350">
        <v>0.5</v>
      </c>
      <c r="CX350" t="s">
        <v>408</v>
      </c>
      <c r="CY350">
        <v>2</v>
      </c>
      <c r="CZ350" t="b">
        <v>1</v>
      </c>
      <c r="DA350">
        <v>1510793949.23214</v>
      </c>
      <c r="DB350">
        <v>1480.33071428571</v>
      </c>
      <c r="DC350">
        <v>1513.00714285714</v>
      </c>
      <c r="DD350">
        <v>25.164625</v>
      </c>
      <c r="DE350">
        <v>24.3494178571429</v>
      </c>
      <c r="DF350">
        <v>1467.815</v>
      </c>
      <c r="DG350">
        <v>24.6324678571429</v>
      </c>
      <c r="DH350">
        <v>500.091928571429</v>
      </c>
      <c r="DI350">
        <v>90.7735535714286</v>
      </c>
      <c r="DJ350">
        <v>0.0999431571428571</v>
      </c>
      <c r="DK350">
        <v>26.8430178571429</v>
      </c>
      <c r="DL350">
        <v>27.4961035714286</v>
      </c>
      <c r="DM350">
        <v>999.9</v>
      </c>
      <c r="DN350">
        <v>0</v>
      </c>
      <c r="DO350">
        <v>0</v>
      </c>
      <c r="DP350">
        <v>10012.8771428571</v>
      </c>
      <c r="DQ350">
        <v>0</v>
      </c>
      <c r="DR350">
        <v>8.71547642857143</v>
      </c>
      <c r="DS350">
        <v>-32.6768178571429</v>
      </c>
      <c r="DT350">
        <v>1518.545</v>
      </c>
      <c r="DU350">
        <v>1550.76785714286</v>
      </c>
      <c r="DV350">
        <v>0.815214571428572</v>
      </c>
      <c r="DW350">
        <v>1513.00714285714</v>
      </c>
      <c r="DX350">
        <v>24.3494178571429</v>
      </c>
      <c r="DY350">
        <v>2.28428285714286</v>
      </c>
      <c r="DZ350">
        <v>2.21028178571429</v>
      </c>
      <c r="EA350">
        <v>19.5659857142857</v>
      </c>
      <c r="EB350">
        <v>19.0370035714286</v>
      </c>
      <c r="EC350">
        <v>2000.00035714286</v>
      </c>
      <c r="ED350">
        <v>0.980003142857143</v>
      </c>
      <c r="EE350">
        <v>0.0199966857142857</v>
      </c>
      <c r="EF350">
        <v>0</v>
      </c>
      <c r="EG350">
        <v>2.16609285714286</v>
      </c>
      <c r="EH350">
        <v>0</v>
      </c>
      <c r="EI350">
        <v>4161.26428571428</v>
      </c>
      <c r="EJ350">
        <v>17300.1892857143</v>
      </c>
      <c r="EK350">
        <v>38.85475</v>
      </c>
      <c r="EL350">
        <v>39.3794285714286</v>
      </c>
      <c r="EM350">
        <v>38.571</v>
      </c>
      <c r="EN350">
        <v>38.062</v>
      </c>
      <c r="EO350">
        <v>38.2455</v>
      </c>
      <c r="EP350">
        <v>1960.00928571429</v>
      </c>
      <c r="EQ350">
        <v>39.9910714285714</v>
      </c>
      <c r="ER350">
        <v>0</v>
      </c>
      <c r="ES350">
        <v>1678817560.4</v>
      </c>
      <c r="ET350">
        <v>0</v>
      </c>
      <c r="EU350">
        <v>2.188544</v>
      </c>
      <c r="EV350">
        <v>0.0129923137463401</v>
      </c>
      <c r="EW350">
        <v>-0.782307703416804</v>
      </c>
      <c r="EX350">
        <v>4161.248</v>
      </c>
      <c r="EY350">
        <v>15</v>
      </c>
      <c r="EZ350">
        <v>0</v>
      </c>
      <c r="FA350" t="s">
        <v>409</v>
      </c>
      <c r="FB350">
        <v>1510781724.6</v>
      </c>
      <c r="FC350">
        <v>1510781718.6</v>
      </c>
      <c r="FD350">
        <v>0</v>
      </c>
      <c r="FE350">
        <v>0.193</v>
      </c>
      <c r="FF350">
        <v>0.167</v>
      </c>
      <c r="FG350">
        <v>6.707</v>
      </c>
      <c r="FH350">
        <v>0.869</v>
      </c>
      <c r="FI350">
        <v>420</v>
      </c>
      <c r="FJ350">
        <v>32</v>
      </c>
      <c r="FK350">
        <v>0.3</v>
      </c>
      <c r="FL350">
        <v>0.13</v>
      </c>
      <c r="FM350">
        <v>0.838292804878049</v>
      </c>
      <c r="FN350">
        <v>-0.429734843205575</v>
      </c>
      <c r="FO350">
        <v>0.0467189204995669</v>
      </c>
      <c r="FP350">
        <v>1</v>
      </c>
      <c r="FQ350">
        <v>1</v>
      </c>
      <c r="FR350">
        <v>1</v>
      </c>
      <c r="FS350" t="s">
        <v>410</v>
      </c>
      <c r="FT350">
        <v>2.97269</v>
      </c>
      <c r="FU350">
        <v>2.75382</v>
      </c>
      <c r="FV350">
        <v>0.214909</v>
      </c>
      <c r="FW350">
        <v>0.218593</v>
      </c>
      <c r="FX350">
        <v>0.106933</v>
      </c>
      <c r="FY350">
        <v>0.105711</v>
      </c>
      <c r="FZ350">
        <v>30540.1</v>
      </c>
      <c r="GA350">
        <v>33128.7</v>
      </c>
      <c r="GB350">
        <v>35253.1</v>
      </c>
      <c r="GC350">
        <v>38451.3</v>
      </c>
      <c r="GD350">
        <v>44603.6</v>
      </c>
      <c r="GE350">
        <v>49648.5</v>
      </c>
      <c r="GF350">
        <v>55063.6</v>
      </c>
      <c r="GG350">
        <v>61653.4</v>
      </c>
      <c r="GH350">
        <v>1.9797</v>
      </c>
      <c r="GI350">
        <v>1.82505</v>
      </c>
      <c r="GJ350">
        <v>0.0860542</v>
      </c>
      <c r="GK350">
        <v>0</v>
      </c>
      <c r="GL350">
        <v>26.0857</v>
      </c>
      <c r="GM350">
        <v>999.9</v>
      </c>
      <c r="GN350">
        <v>52.936</v>
      </c>
      <c r="GO350">
        <v>32.791</v>
      </c>
      <c r="GP350">
        <v>29.1184</v>
      </c>
      <c r="GQ350">
        <v>54.9058</v>
      </c>
      <c r="GR350">
        <v>49.1266</v>
      </c>
      <c r="GS350">
        <v>1</v>
      </c>
      <c r="GT350">
        <v>0.0108537</v>
      </c>
      <c r="GU350">
        <v>0.933908</v>
      </c>
      <c r="GV350">
        <v>20.1123</v>
      </c>
      <c r="GW350">
        <v>5.19707</v>
      </c>
      <c r="GX350">
        <v>12.004</v>
      </c>
      <c r="GY350">
        <v>4.97505</v>
      </c>
      <c r="GZ350">
        <v>3.29325</v>
      </c>
      <c r="HA350">
        <v>9999</v>
      </c>
      <c r="HB350">
        <v>9999</v>
      </c>
      <c r="HC350">
        <v>9999</v>
      </c>
      <c r="HD350">
        <v>999.9</v>
      </c>
      <c r="HE350">
        <v>1.86325</v>
      </c>
      <c r="HF350">
        <v>1.86815</v>
      </c>
      <c r="HG350">
        <v>1.86788</v>
      </c>
      <c r="HH350">
        <v>1.86905</v>
      </c>
      <c r="HI350">
        <v>1.86984</v>
      </c>
      <c r="HJ350">
        <v>1.86594</v>
      </c>
      <c r="HK350">
        <v>1.86703</v>
      </c>
      <c r="HL350">
        <v>1.86834</v>
      </c>
      <c r="HM350">
        <v>5</v>
      </c>
      <c r="HN350">
        <v>0</v>
      </c>
      <c r="HO350">
        <v>0</v>
      </c>
      <c r="HP350">
        <v>0</v>
      </c>
      <c r="HQ350" t="s">
        <v>411</v>
      </c>
      <c r="HR350" t="s">
        <v>412</v>
      </c>
      <c r="HS350" t="s">
        <v>413</v>
      </c>
      <c r="HT350" t="s">
        <v>413</v>
      </c>
      <c r="HU350" t="s">
        <v>413</v>
      </c>
      <c r="HV350" t="s">
        <v>413</v>
      </c>
      <c r="HW350">
        <v>0</v>
      </c>
      <c r="HX350">
        <v>100</v>
      </c>
      <c r="HY350">
        <v>100</v>
      </c>
      <c r="HZ350">
        <v>12.63</v>
      </c>
      <c r="IA350">
        <v>0.5344</v>
      </c>
      <c r="IB350">
        <v>4.00718980108695</v>
      </c>
      <c r="IC350">
        <v>0.0057595372652325</v>
      </c>
      <c r="ID350">
        <v>9.86007892650461e-07</v>
      </c>
      <c r="IE350">
        <v>-6.54605500343952e-10</v>
      </c>
      <c r="IF350">
        <v>-0.00447537401453317</v>
      </c>
      <c r="IG350">
        <v>-0.0225030831772305</v>
      </c>
      <c r="IH350">
        <v>0.00251729176796863</v>
      </c>
      <c r="II350">
        <v>-2.92013266862578e-05</v>
      </c>
      <c r="IJ350">
        <v>-3</v>
      </c>
      <c r="IK350">
        <v>1614</v>
      </c>
      <c r="IL350">
        <v>1</v>
      </c>
      <c r="IM350">
        <v>27</v>
      </c>
      <c r="IN350">
        <v>203.9</v>
      </c>
      <c r="IO350">
        <v>204</v>
      </c>
      <c r="IP350">
        <v>2.95898</v>
      </c>
      <c r="IQ350">
        <v>2.62085</v>
      </c>
      <c r="IR350">
        <v>1.54785</v>
      </c>
      <c r="IS350">
        <v>2.30103</v>
      </c>
      <c r="IT350">
        <v>1.34644</v>
      </c>
      <c r="IU350">
        <v>2.27417</v>
      </c>
      <c r="IV350">
        <v>37.4338</v>
      </c>
      <c r="IW350">
        <v>24.2101</v>
      </c>
      <c r="IX350">
        <v>18</v>
      </c>
      <c r="IY350">
        <v>502.109</v>
      </c>
      <c r="IZ350">
        <v>403.279</v>
      </c>
      <c r="JA350">
        <v>23.987</v>
      </c>
      <c r="JB350">
        <v>27.3199</v>
      </c>
      <c r="JC350">
        <v>30.0003</v>
      </c>
      <c r="JD350">
        <v>27.2098</v>
      </c>
      <c r="JE350">
        <v>27.1489</v>
      </c>
      <c r="JF350">
        <v>59.2312</v>
      </c>
      <c r="JG350">
        <v>24.7514</v>
      </c>
      <c r="JH350">
        <v>100</v>
      </c>
      <c r="JI350">
        <v>23.9876</v>
      </c>
      <c r="JJ350">
        <v>1556.66</v>
      </c>
      <c r="JK350">
        <v>24.4687</v>
      </c>
      <c r="JL350">
        <v>102.176</v>
      </c>
      <c r="JM350">
        <v>102.636</v>
      </c>
    </row>
    <row r="351" spans="1:273">
      <c r="A351">
        <v>335</v>
      </c>
      <c r="B351">
        <v>1510793962</v>
      </c>
      <c r="C351">
        <v>5241.40000009537</v>
      </c>
      <c r="D351" t="s">
        <v>1083</v>
      </c>
      <c r="E351" t="s">
        <v>1084</v>
      </c>
      <c r="F351">
        <v>5</v>
      </c>
      <c r="G351" t="s">
        <v>898</v>
      </c>
      <c r="H351" t="s">
        <v>406</v>
      </c>
      <c r="I351">
        <v>1510793954.5</v>
      </c>
      <c r="J351">
        <f>(K351)/1000</f>
        <v>0</v>
      </c>
      <c r="K351">
        <f>IF(CZ351, AN351, AH351)</f>
        <v>0</v>
      </c>
      <c r="L351">
        <f>IF(CZ351, AI351, AG351)</f>
        <v>0</v>
      </c>
      <c r="M351">
        <f>DB351 - IF(AU351&gt;1, L351*CV351*100.0/(AW351*DP351), 0)</f>
        <v>0</v>
      </c>
      <c r="N351">
        <f>((T351-J351/2)*M351-L351)/(T351+J351/2)</f>
        <v>0</v>
      </c>
      <c r="O351">
        <f>N351*(DI351+DJ351)/1000.0</f>
        <v>0</v>
      </c>
      <c r="P351">
        <f>(DB351 - IF(AU351&gt;1, L351*CV351*100.0/(AW351*DP351), 0))*(DI351+DJ351)/1000.0</f>
        <v>0</v>
      </c>
      <c r="Q351">
        <f>2.0/((1/S351-1/R351)+SIGN(S351)*SQRT((1/S351-1/R351)*(1/S351-1/R351) + 4*CW351/((CW351+1)*(CW351+1))*(2*1/S351*1/R351-1/R351*1/R351)))</f>
        <v>0</v>
      </c>
      <c r="R351">
        <f>IF(LEFT(CX351,1)&lt;&gt;"0",IF(LEFT(CX351,1)="1",3.0,CY351),$D$5+$E$5*(DP351*DI351/($K$5*1000))+$F$5*(DP351*DI351/($K$5*1000))*MAX(MIN(CV351,$J$5),$I$5)*MAX(MIN(CV351,$J$5),$I$5)+$G$5*MAX(MIN(CV351,$J$5),$I$5)*(DP351*DI351/($K$5*1000))+$H$5*(DP351*DI351/($K$5*1000))*(DP351*DI351/($K$5*1000)))</f>
        <v>0</v>
      </c>
      <c r="S351">
        <f>J351*(1000-(1000*0.61365*exp(17.502*W351/(240.97+W351))/(DI351+DJ351)+DD351)/2)/(1000*0.61365*exp(17.502*W351/(240.97+W351))/(DI351+DJ351)-DD351)</f>
        <v>0</v>
      </c>
      <c r="T351">
        <f>1/((CW351+1)/(Q351/1.6)+1/(R351/1.37)) + CW351/((CW351+1)/(Q351/1.6) + CW351/(R351/1.37))</f>
        <v>0</v>
      </c>
      <c r="U351">
        <f>(CR351*CU351)</f>
        <v>0</v>
      </c>
      <c r="V351">
        <f>(DK351+(U351+2*0.95*5.67E-8*(((DK351+$B$7)+273)^4-(DK351+273)^4)-44100*J351)/(1.84*29.3*R351+8*0.95*5.67E-8*(DK351+273)^3))</f>
        <v>0</v>
      </c>
      <c r="W351">
        <f>($C$7*DL351+$D$7*DM351+$E$7*V351)</f>
        <v>0</v>
      </c>
      <c r="X351">
        <f>0.61365*exp(17.502*W351/(240.97+W351))</f>
        <v>0</v>
      </c>
      <c r="Y351">
        <f>(Z351/AA351*100)</f>
        <v>0</v>
      </c>
      <c r="Z351">
        <f>DD351*(DI351+DJ351)/1000</f>
        <v>0</v>
      </c>
      <c r="AA351">
        <f>0.61365*exp(17.502*DK351/(240.97+DK351))</f>
        <v>0</v>
      </c>
      <c r="AB351">
        <f>(X351-DD351*(DI351+DJ351)/1000)</f>
        <v>0</v>
      </c>
      <c r="AC351">
        <f>(-J351*44100)</f>
        <v>0</v>
      </c>
      <c r="AD351">
        <f>2*29.3*R351*0.92*(DK351-W351)</f>
        <v>0</v>
      </c>
      <c r="AE351">
        <f>2*0.95*5.67E-8*(((DK351+$B$7)+273)^4-(W351+273)^4)</f>
        <v>0</v>
      </c>
      <c r="AF351">
        <f>U351+AE351+AC351+AD351</f>
        <v>0</v>
      </c>
      <c r="AG351">
        <f>DH351*AU351*(DC351-DB351*(1000-AU351*DE351)/(1000-AU351*DD351))/(100*CV351)</f>
        <v>0</v>
      </c>
      <c r="AH351">
        <f>1000*DH351*AU351*(DD351-DE351)/(100*CV351*(1000-AU351*DD351))</f>
        <v>0</v>
      </c>
      <c r="AI351">
        <f>(AJ351 - AK351 - DI351*1E3/(8.314*(DK351+273.15)) * AM351/DH351 * AL351) * DH351/(100*CV351) * (1000 - DE351)/1000</f>
        <v>0</v>
      </c>
      <c r="AJ351">
        <v>1585.30502975382</v>
      </c>
      <c r="AK351">
        <v>1560.33563636364</v>
      </c>
      <c r="AL351">
        <v>3.46151587282939</v>
      </c>
      <c r="AM351">
        <v>64.2689805173575</v>
      </c>
      <c r="AN351">
        <f>(AP351 - AO351 + DI351*1E3/(8.314*(DK351+273.15)) * AR351/DH351 * AQ351) * DH351/(100*CV351) * 1000/(1000 - AP351)</f>
        <v>0</v>
      </c>
      <c r="AO351">
        <v>24.406038950866</v>
      </c>
      <c r="AP351">
        <v>25.2299587878788</v>
      </c>
      <c r="AQ351">
        <v>0.00110930030755994</v>
      </c>
      <c r="AR351">
        <v>116.423155096258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MAX(0,($B$13+$C$13*DP351)/(1+$D$13*DP351)*DI351/(DK351+273)*$E$13)</f>
        <v>0</v>
      </c>
      <c r="AX351" t="s">
        <v>407</v>
      </c>
      <c r="AY351" t="s">
        <v>407</v>
      </c>
      <c r="AZ351">
        <v>0</v>
      </c>
      <c r="BA351">
        <v>0</v>
      </c>
      <c r="BB351">
        <f>1-AZ351/BA351</f>
        <v>0</v>
      </c>
      <c r="BC351">
        <v>0</v>
      </c>
      <c r="BD351" t="s">
        <v>407</v>
      </c>
      <c r="BE351" t="s">
        <v>407</v>
      </c>
      <c r="BF351">
        <v>0</v>
      </c>
      <c r="BG351">
        <v>0</v>
      </c>
      <c r="BH351">
        <f>1-BF351/BG351</f>
        <v>0</v>
      </c>
      <c r="BI351">
        <v>0.5</v>
      </c>
      <c r="BJ351">
        <f>CS351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407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f>$B$11*DQ351+$C$11*DR351+$F$11*EC351*(1-EF351)</f>
        <v>0</v>
      </c>
      <c r="CS351">
        <f>CR351*CT351</f>
        <v>0</v>
      </c>
      <c r="CT351">
        <f>($B$11*$D$9+$C$11*$D$9+$F$11*((EP351+EH351)/MAX(EP351+EH351+EQ351, 0.1)*$I$9+EQ351/MAX(EP351+EH351+EQ351, 0.1)*$J$9))/($B$11+$C$11+$F$11)</f>
        <v>0</v>
      </c>
      <c r="CU351">
        <f>($B$11*$K$9+$C$11*$K$9+$F$11*((EP351+EH351)/MAX(EP351+EH351+EQ351, 0.1)*$P$9+EQ351/MAX(EP351+EH351+EQ351, 0.1)*$Q$9))/($B$11+$C$11+$F$11)</f>
        <v>0</v>
      </c>
      <c r="CV351">
        <v>2.7</v>
      </c>
      <c r="CW351">
        <v>0.5</v>
      </c>
      <c r="CX351" t="s">
        <v>408</v>
      </c>
      <c r="CY351">
        <v>2</v>
      </c>
      <c r="CZ351" t="b">
        <v>1</v>
      </c>
      <c r="DA351">
        <v>1510793954.5</v>
      </c>
      <c r="DB351">
        <v>1497.72592592593</v>
      </c>
      <c r="DC351">
        <v>1530.56888888889</v>
      </c>
      <c r="DD351">
        <v>25.193962962963</v>
      </c>
      <c r="DE351">
        <v>24.3947222222222</v>
      </c>
      <c r="DF351">
        <v>1485.13444444444</v>
      </c>
      <c r="DG351">
        <v>24.6604481481482</v>
      </c>
      <c r="DH351">
        <v>500.088851851852</v>
      </c>
      <c r="DI351">
        <v>90.7728111111111</v>
      </c>
      <c r="DJ351">
        <v>0.100006151851852</v>
      </c>
      <c r="DK351">
        <v>26.8432703703704</v>
      </c>
      <c r="DL351">
        <v>27.4971148148148</v>
      </c>
      <c r="DM351">
        <v>999.9</v>
      </c>
      <c r="DN351">
        <v>0</v>
      </c>
      <c r="DO351">
        <v>0</v>
      </c>
      <c r="DP351">
        <v>10014.1218518519</v>
      </c>
      <c r="DQ351">
        <v>0</v>
      </c>
      <c r="DR351">
        <v>8.71592</v>
      </c>
      <c r="DS351">
        <v>-32.8438851851852</v>
      </c>
      <c r="DT351">
        <v>1536.43481481481</v>
      </c>
      <c r="DU351">
        <v>1568.84037037037</v>
      </c>
      <c r="DV351">
        <v>0.799250444444444</v>
      </c>
      <c r="DW351">
        <v>1530.56888888889</v>
      </c>
      <c r="DX351">
        <v>24.3947222222222</v>
      </c>
      <c r="DY351">
        <v>2.28692703703704</v>
      </c>
      <c r="DZ351">
        <v>2.2143762962963</v>
      </c>
      <c r="EA351">
        <v>19.5846111111111</v>
      </c>
      <c r="EB351">
        <v>19.0667037037037</v>
      </c>
      <c r="EC351">
        <v>2000.00814814815</v>
      </c>
      <c r="ED351">
        <v>0.980003037037037</v>
      </c>
      <c r="EE351">
        <v>0.0199967703703704</v>
      </c>
      <c r="EF351">
        <v>0</v>
      </c>
      <c r="EG351">
        <v>2.2315037037037</v>
      </c>
      <c r="EH351">
        <v>0</v>
      </c>
      <c r="EI351">
        <v>4161.07111111111</v>
      </c>
      <c r="EJ351">
        <v>17300.2555555556</v>
      </c>
      <c r="EK351">
        <v>38.8376666666667</v>
      </c>
      <c r="EL351">
        <v>39.3795925925926</v>
      </c>
      <c r="EM351">
        <v>38.562</v>
      </c>
      <c r="EN351">
        <v>38.062</v>
      </c>
      <c r="EO351">
        <v>38.2406666666667</v>
      </c>
      <c r="EP351">
        <v>1960.01666666667</v>
      </c>
      <c r="EQ351">
        <v>39.9914814814815</v>
      </c>
      <c r="ER351">
        <v>0</v>
      </c>
      <c r="ES351">
        <v>1678817565.2</v>
      </c>
      <c r="ET351">
        <v>0</v>
      </c>
      <c r="EU351">
        <v>2.219588</v>
      </c>
      <c r="EV351">
        <v>0.911330758189545</v>
      </c>
      <c r="EW351">
        <v>-2.82307691483352</v>
      </c>
      <c r="EX351">
        <v>4161.08</v>
      </c>
      <c r="EY351">
        <v>15</v>
      </c>
      <c r="EZ351">
        <v>0</v>
      </c>
      <c r="FA351" t="s">
        <v>409</v>
      </c>
      <c r="FB351">
        <v>1510781724.6</v>
      </c>
      <c r="FC351">
        <v>1510781718.6</v>
      </c>
      <c r="FD351">
        <v>0</v>
      </c>
      <c r="FE351">
        <v>0.193</v>
      </c>
      <c r="FF351">
        <v>0.167</v>
      </c>
      <c r="FG351">
        <v>6.707</v>
      </c>
      <c r="FH351">
        <v>0.869</v>
      </c>
      <c r="FI351">
        <v>420</v>
      </c>
      <c r="FJ351">
        <v>32</v>
      </c>
      <c r="FK351">
        <v>0.3</v>
      </c>
      <c r="FL351">
        <v>0.13</v>
      </c>
      <c r="FM351">
        <v>0.819980975609756</v>
      </c>
      <c r="FN351">
        <v>-0.227565909407664</v>
      </c>
      <c r="FO351">
        <v>0.036586641770239</v>
      </c>
      <c r="FP351">
        <v>1</v>
      </c>
      <c r="FQ351">
        <v>1</v>
      </c>
      <c r="FR351">
        <v>1</v>
      </c>
      <c r="FS351" t="s">
        <v>410</v>
      </c>
      <c r="FT351">
        <v>2.97284</v>
      </c>
      <c r="FU351">
        <v>2.75418</v>
      </c>
      <c r="FV351">
        <v>0.216332</v>
      </c>
      <c r="FW351">
        <v>0.219997</v>
      </c>
      <c r="FX351">
        <v>0.106981</v>
      </c>
      <c r="FY351">
        <v>0.105721</v>
      </c>
      <c r="FZ351">
        <v>30484.4</v>
      </c>
      <c r="GA351">
        <v>33068.8</v>
      </c>
      <c r="GB351">
        <v>35252.7</v>
      </c>
      <c r="GC351">
        <v>38450.9</v>
      </c>
      <c r="GD351">
        <v>44600.5</v>
      </c>
      <c r="GE351">
        <v>49647.6</v>
      </c>
      <c r="GF351">
        <v>55062.7</v>
      </c>
      <c r="GG351">
        <v>61652.8</v>
      </c>
      <c r="GH351">
        <v>1.9798</v>
      </c>
      <c r="GI351">
        <v>1.8248</v>
      </c>
      <c r="GJ351">
        <v>0.0868142</v>
      </c>
      <c r="GK351">
        <v>0</v>
      </c>
      <c r="GL351">
        <v>26.0856</v>
      </c>
      <c r="GM351">
        <v>999.9</v>
      </c>
      <c r="GN351">
        <v>52.936</v>
      </c>
      <c r="GO351">
        <v>32.791</v>
      </c>
      <c r="GP351">
        <v>29.1158</v>
      </c>
      <c r="GQ351">
        <v>55.0958</v>
      </c>
      <c r="GR351">
        <v>49.0545</v>
      </c>
      <c r="GS351">
        <v>1</v>
      </c>
      <c r="GT351">
        <v>0.0112043</v>
      </c>
      <c r="GU351">
        <v>0.946345</v>
      </c>
      <c r="GV351">
        <v>20.1124</v>
      </c>
      <c r="GW351">
        <v>5.19692</v>
      </c>
      <c r="GX351">
        <v>12.004</v>
      </c>
      <c r="GY351">
        <v>4.97505</v>
      </c>
      <c r="GZ351">
        <v>3.29305</v>
      </c>
      <c r="HA351">
        <v>9999</v>
      </c>
      <c r="HB351">
        <v>9999</v>
      </c>
      <c r="HC351">
        <v>9999</v>
      </c>
      <c r="HD351">
        <v>999.9</v>
      </c>
      <c r="HE351">
        <v>1.86325</v>
      </c>
      <c r="HF351">
        <v>1.86813</v>
      </c>
      <c r="HG351">
        <v>1.86791</v>
      </c>
      <c r="HH351">
        <v>1.86905</v>
      </c>
      <c r="HI351">
        <v>1.86986</v>
      </c>
      <c r="HJ351">
        <v>1.86592</v>
      </c>
      <c r="HK351">
        <v>1.86699</v>
      </c>
      <c r="HL351">
        <v>1.86832</v>
      </c>
      <c r="HM351">
        <v>5</v>
      </c>
      <c r="HN351">
        <v>0</v>
      </c>
      <c r="HO351">
        <v>0</v>
      </c>
      <c r="HP351">
        <v>0</v>
      </c>
      <c r="HQ351" t="s">
        <v>411</v>
      </c>
      <c r="HR351" t="s">
        <v>412</v>
      </c>
      <c r="HS351" t="s">
        <v>413</v>
      </c>
      <c r="HT351" t="s">
        <v>413</v>
      </c>
      <c r="HU351" t="s">
        <v>413</v>
      </c>
      <c r="HV351" t="s">
        <v>413</v>
      </c>
      <c r="HW351">
        <v>0</v>
      </c>
      <c r="HX351">
        <v>100</v>
      </c>
      <c r="HY351">
        <v>100</v>
      </c>
      <c r="HZ351">
        <v>12.7</v>
      </c>
      <c r="IA351">
        <v>0.5352</v>
      </c>
      <c r="IB351">
        <v>4.00718980108695</v>
      </c>
      <c r="IC351">
        <v>0.0057595372652325</v>
      </c>
      <c r="ID351">
        <v>9.86007892650461e-07</v>
      </c>
      <c r="IE351">
        <v>-6.54605500343952e-10</v>
      </c>
      <c r="IF351">
        <v>-0.00447537401453317</v>
      </c>
      <c r="IG351">
        <v>-0.0225030831772305</v>
      </c>
      <c r="IH351">
        <v>0.00251729176796863</v>
      </c>
      <c r="II351">
        <v>-2.92013266862578e-05</v>
      </c>
      <c r="IJ351">
        <v>-3</v>
      </c>
      <c r="IK351">
        <v>1614</v>
      </c>
      <c r="IL351">
        <v>1</v>
      </c>
      <c r="IM351">
        <v>27</v>
      </c>
      <c r="IN351">
        <v>204</v>
      </c>
      <c r="IO351">
        <v>204.1</v>
      </c>
      <c r="IP351">
        <v>2.98218</v>
      </c>
      <c r="IQ351">
        <v>2.61841</v>
      </c>
      <c r="IR351">
        <v>1.54785</v>
      </c>
      <c r="IS351">
        <v>2.30103</v>
      </c>
      <c r="IT351">
        <v>1.34644</v>
      </c>
      <c r="IU351">
        <v>2.29858</v>
      </c>
      <c r="IV351">
        <v>37.4338</v>
      </c>
      <c r="IW351">
        <v>24.2101</v>
      </c>
      <c r="IX351">
        <v>18</v>
      </c>
      <c r="IY351">
        <v>502.216</v>
      </c>
      <c r="IZ351">
        <v>403.171</v>
      </c>
      <c r="JA351">
        <v>23.9925</v>
      </c>
      <c r="JB351">
        <v>27.3237</v>
      </c>
      <c r="JC351">
        <v>30.0003</v>
      </c>
      <c r="JD351">
        <v>27.2144</v>
      </c>
      <c r="JE351">
        <v>27.1533</v>
      </c>
      <c r="JF351">
        <v>59.773</v>
      </c>
      <c r="JG351">
        <v>24.4754</v>
      </c>
      <c r="JH351">
        <v>100</v>
      </c>
      <c r="JI351">
        <v>23.992</v>
      </c>
      <c r="JJ351">
        <v>1576.86</v>
      </c>
      <c r="JK351">
        <v>24.4834</v>
      </c>
      <c r="JL351">
        <v>102.174</v>
      </c>
      <c r="JM351">
        <v>102.635</v>
      </c>
    </row>
    <row r="352" spans="1:273">
      <c r="A352">
        <v>336</v>
      </c>
      <c r="B352">
        <v>1510793967</v>
      </c>
      <c r="C352">
        <v>5246.40000009537</v>
      </c>
      <c r="D352" t="s">
        <v>1085</v>
      </c>
      <c r="E352" t="s">
        <v>1086</v>
      </c>
      <c r="F352">
        <v>5</v>
      </c>
      <c r="G352" t="s">
        <v>898</v>
      </c>
      <c r="H352" t="s">
        <v>406</v>
      </c>
      <c r="I352">
        <v>1510793959.21429</v>
      </c>
      <c r="J352">
        <f>(K352)/1000</f>
        <v>0</v>
      </c>
      <c r="K352">
        <f>IF(CZ352, AN352, AH352)</f>
        <v>0</v>
      </c>
      <c r="L352">
        <f>IF(CZ352, AI352, AG352)</f>
        <v>0</v>
      </c>
      <c r="M352">
        <f>DB352 - IF(AU352&gt;1, L352*CV352*100.0/(AW352*DP352), 0)</f>
        <v>0</v>
      </c>
      <c r="N352">
        <f>((T352-J352/2)*M352-L352)/(T352+J352/2)</f>
        <v>0</v>
      </c>
      <c r="O352">
        <f>N352*(DI352+DJ352)/1000.0</f>
        <v>0</v>
      </c>
      <c r="P352">
        <f>(DB352 - IF(AU352&gt;1, L352*CV352*100.0/(AW352*DP352), 0))*(DI352+DJ352)/1000.0</f>
        <v>0</v>
      </c>
      <c r="Q352">
        <f>2.0/((1/S352-1/R352)+SIGN(S352)*SQRT((1/S352-1/R352)*(1/S352-1/R352) + 4*CW352/((CW352+1)*(CW352+1))*(2*1/S352*1/R352-1/R352*1/R352)))</f>
        <v>0</v>
      </c>
      <c r="R352">
        <f>IF(LEFT(CX352,1)&lt;&gt;"0",IF(LEFT(CX352,1)="1",3.0,CY352),$D$5+$E$5*(DP352*DI352/($K$5*1000))+$F$5*(DP352*DI352/($K$5*1000))*MAX(MIN(CV352,$J$5),$I$5)*MAX(MIN(CV352,$J$5),$I$5)+$G$5*MAX(MIN(CV352,$J$5),$I$5)*(DP352*DI352/($K$5*1000))+$H$5*(DP352*DI352/($K$5*1000))*(DP352*DI352/($K$5*1000)))</f>
        <v>0</v>
      </c>
      <c r="S352">
        <f>J352*(1000-(1000*0.61365*exp(17.502*W352/(240.97+W352))/(DI352+DJ352)+DD352)/2)/(1000*0.61365*exp(17.502*W352/(240.97+W352))/(DI352+DJ352)-DD352)</f>
        <v>0</v>
      </c>
      <c r="T352">
        <f>1/((CW352+1)/(Q352/1.6)+1/(R352/1.37)) + CW352/((CW352+1)/(Q352/1.6) + CW352/(R352/1.37))</f>
        <v>0</v>
      </c>
      <c r="U352">
        <f>(CR352*CU352)</f>
        <v>0</v>
      </c>
      <c r="V352">
        <f>(DK352+(U352+2*0.95*5.67E-8*(((DK352+$B$7)+273)^4-(DK352+273)^4)-44100*J352)/(1.84*29.3*R352+8*0.95*5.67E-8*(DK352+273)^3))</f>
        <v>0</v>
      </c>
      <c r="W352">
        <f>($C$7*DL352+$D$7*DM352+$E$7*V352)</f>
        <v>0</v>
      </c>
      <c r="X352">
        <f>0.61365*exp(17.502*W352/(240.97+W352))</f>
        <v>0</v>
      </c>
      <c r="Y352">
        <f>(Z352/AA352*100)</f>
        <v>0</v>
      </c>
      <c r="Z352">
        <f>DD352*(DI352+DJ352)/1000</f>
        <v>0</v>
      </c>
      <c r="AA352">
        <f>0.61365*exp(17.502*DK352/(240.97+DK352))</f>
        <v>0</v>
      </c>
      <c r="AB352">
        <f>(X352-DD352*(DI352+DJ352)/1000)</f>
        <v>0</v>
      </c>
      <c r="AC352">
        <f>(-J352*44100)</f>
        <v>0</v>
      </c>
      <c r="AD352">
        <f>2*29.3*R352*0.92*(DK352-W352)</f>
        <v>0</v>
      </c>
      <c r="AE352">
        <f>2*0.95*5.67E-8*(((DK352+$B$7)+273)^4-(W352+273)^4)</f>
        <v>0</v>
      </c>
      <c r="AF352">
        <f>U352+AE352+AC352+AD352</f>
        <v>0</v>
      </c>
      <c r="AG352">
        <f>DH352*AU352*(DC352-DB352*(1000-AU352*DE352)/(1000-AU352*DD352))/(100*CV352)</f>
        <v>0</v>
      </c>
      <c r="AH352">
        <f>1000*DH352*AU352*(DD352-DE352)/(100*CV352*(1000-AU352*DD352))</f>
        <v>0</v>
      </c>
      <c r="AI352">
        <f>(AJ352 - AK352 - DI352*1E3/(8.314*(DK352+273.15)) * AM352/DH352 * AL352) * DH352/(100*CV352) * (1000 - DE352)/1000</f>
        <v>0</v>
      </c>
      <c r="AJ352">
        <v>1602.73298535608</v>
      </c>
      <c r="AK352">
        <v>1577.68345454545</v>
      </c>
      <c r="AL352">
        <v>3.49268112274068</v>
      </c>
      <c r="AM352">
        <v>64.2689805173575</v>
      </c>
      <c r="AN352">
        <f>(AP352 - AO352 + DI352*1E3/(8.314*(DK352+273.15)) * AR352/DH352 * AQ352) * DH352/(100*CV352) * 1000/(1000 - AP352)</f>
        <v>0</v>
      </c>
      <c r="AO352">
        <v>24.4267320786139</v>
      </c>
      <c r="AP352">
        <v>25.2410224242424</v>
      </c>
      <c r="AQ352">
        <v>0.00043294845070059</v>
      </c>
      <c r="AR352">
        <v>116.423155096258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MAX(0,($B$13+$C$13*DP352)/(1+$D$13*DP352)*DI352/(DK352+273)*$E$13)</f>
        <v>0</v>
      </c>
      <c r="AX352" t="s">
        <v>407</v>
      </c>
      <c r="AY352" t="s">
        <v>407</v>
      </c>
      <c r="AZ352">
        <v>0</v>
      </c>
      <c r="BA352">
        <v>0</v>
      </c>
      <c r="BB352">
        <f>1-AZ352/BA352</f>
        <v>0</v>
      </c>
      <c r="BC352">
        <v>0</v>
      </c>
      <c r="BD352" t="s">
        <v>407</v>
      </c>
      <c r="BE352" t="s">
        <v>407</v>
      </c>
      <c r="BF352">
        <v>0</v>
      </c>
      <c r="BG352">
        <v>0</v>
      </c>
      <c r="BH352">
        <f>1-BF352/BG352</f>
        <v>0</v>
      </c>
      <c r="BI352">
        <v>0.5</v>
      </c>
      <c r="BJ352">
        <f>CS352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407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f>$B$11*DQ352+$C$11*DR352+$F$11*EC352*(1-EF352)</f>
        <v>0</v>
      </c>
      <c r="CS352">
        <f>CR352*CT352</f>
        <v>0</v>
      </c>
      <c r="CT352">
        <f>($B$11*$D$9+$C$11*$D$9+$F$11*((EP352+EH352)/MAX(EP352+EH352+EQ352, 0.1)*$I$9+EQ352/MAX(EP352+EH352+EQ352, 0.1)*$J$9))/($B$11+$C$11+$F$11)</f>
        <v>0</v>
      </c>
      <c r="CU352">
        <f>($B$11*$K$9+$C$11*$K$9+$F$11*((EP352+EH352)/MAX(EP352+EH352+EQ352, 0.1)*$P$9+EQ352/MAX(EP352+EH352+EQ352, 0.1)*$Q$9))/($B$11+$C$11+$F$11)</f>
        <v>0</v>
      </c>
      <c r="CV352">
        <v>2.7</v>
      </c>
      <c r="CW352">
        <v>0.5</v>
      </c>
      <c r="CX352" t="s">
        <v>408</v>
      </c>
      <c r="CY352">
        <v>2</v>
      </c>
      <c r="CZ352" t="b">
        <v>1</v>
      </c>
      <c r="DA352">
        <v>1510793959.21429</v>
      </c>
      <c r="DB352">
        <v>1513.36857142857</v>
      </c>
      <c r="DC352">
        <v>1546.33892857143</v>
      </c>
      <c r="DD352">
        <v>25.2177178571429</v>
      </c>
      <c r="DE352">
        <v>24.4067214285714</v>
      </c>
      <c r="DF352">
        <v>1500.71071428571</v>
      </c>
      <c r="DG352">
        <v>24.6831107142857</v>
      </c>
      <c r="DH352">
        <v>500.098785714286</v>
      </c>
      <c r="DI352">
        <v>90.7726142857143</v>
      </c>
      <c r="DJ352">
        <v>0.0999197571428572</v>
      </c>
      <c r="DK352">
        <v>26.8436928571429</v>
      </c>
      <c r="DL352">
        <v>27.4980142857143</v>
      </c>
      <c r="DM352">
        <v>999.9</v>
      </c>
      <c r="DN352">
        <v>0</v>
      </c>
      <c r="DO352">
        <v>0</v>
      </c>
      <c r="DP352">
        <v>10017.7253571429</v>
      </c>
      <c r="DQ352">
        <v>0</v>
      </c>
      <c r="DR352">
        <v>8.71592</v>
      </c>
      <c r="DS352">
        <v>-32.9709392857143</v>
      </c>
      <c r="DT352">
        <v>1552.51928571429</v>
      </c>
      <c r="DU352">
        <v>1585.02464285714</v>
      </c>
      <c r="DV352">
        <v>0.811008035714286</v>
      </c>
      <c r="DW352">
        <v>1546.33892857143</v>
      </c>
      <c r="DX352">
        <v>24.4067214285714</v>
      </c>
      <c r="DY352">
        <v>2.28907964285714</v>
      </c>
      <c r="DZ352">
        <v>2.21546142857143</v>
      </c>
      <c r="EA352">
        <v>19.5997571428571</v>
      </c>
      <c r="EB352">
        <v>19.0745571428571</v>
      </c>
      <c r="EC352">
        <v>2000.01321428571</v>
      </c>
      <c r="ED352">
        <v>0.980003142857143</v>
      </c>
      <c r="EE352">
        <v>0.0199966857142857</v>
      </c>
      <c r="EF352">
        <v>0</v>
      </c>
      <c r="EG352">
        <v>2.26825357142857</v>
      </c>
      <c r="EH352">
        <v>0</v>
      </c>
      <c r="EI352">
        <v>4160.72892857143</v>
      </c>
      <c r="EJ352">
        <v>17300.2928571429</v>
      </c>
      <c r="EK352">
        <v>38.82325</v>
      </c>
      <c r="EL352">
        <v>39.375</v>
      </c>
      <c r="EM352">
        <v>38.562</v>
      </c>
      <c r="EN352">
        <v>38.0553571428571</v>
      </c>
      <c r="EO352">
        <v>38.223</v>
      </c>
      <c r="EP352">
        <v>1960.02178571429</v>
      </c>
      <c r="EQ352">
        <v>39.9914285714286</v>
      </c>
      <c r="ER352">
        <v>0</v>
      </c>
      <c r="ES352">
        <v>1678817570.6</v>
      </c>
      <c r="ET352">
        <v>0</v>
      </c>
      <c r="EU352">
        <v>2.25373461538462</v>
      </c>
      <c r="EV352">
        <v>0.0747110975910467</v>
      </c>
      <c r="EW352">
        <v>-5.46495726566588</v>
      </c>
      <c r="EX352">
        <v>4160.75653846154</v>
      </c>
      <c r="EY352">
        <v>15</v>
      </c>
      <c r="EZ352">
        <v>0</v>
      </c>
      <c r="FA352" t="s">
        <v>409</v>
      </c>
      <c r="FB352">
        <v>1510781724.6</v>
      </c>
      <c r="FC352">
        <v>1510781718.6</v>
      </c>
      <c r="FD352">
        <v>0</v>
      </c>
      <c r="FE352">
        <v>0.193</v>
      </c>
      <c r="FF352">
        <v>0.167</v>
      </c>
      <c r="FG352">
        <v>6.707</v>
      </c>
      <c r="FH352">
        <v>0.869</v>
      </c>
      <c r="FI352">
        <v>420</v>
      </c>
      <c r="FJ352">
        <v>32</v>
      </c>
      <c r="FK352">
        <v>0.3</v>
      </c>
      <c r="FL352">
        <v>0.13</v>
      </c>
      <c r="FM352">
        <v>0.806968829268293</v>
      </c>
      <c r="FN352">
        <v>0.0931393379790944</v>
      </c>
      <c r="FO352">
        <v>0.01895724972965</v>
      </c>
      <c r="FP352">
        <v>1</v>
      </c>
      <c r="FQ352">
        <v>1</v>
      </c>
      <c r="FR352">
        <v>1</v>
      </c>
      <c r="FS352" t="s">
        <v>410</v>
      </c>
      <c r="FT352">
        <v>2.97263</v>
      </c>
      <c r="FU352">
        <v>2.7539</v>
      </c>
      <c r="FV352">
        <v>0.217763</v>
      </c>
      <c r="FW352">
        <v>0.221409</v>
      </c>
      <c r="FX352">
        <v>0.107014</v>
      </c>
      <c r="FY352">
        <v>0.105832</v>
      </c>
      <c r="FZ352">
        <v>30428.8</v>
      </c>
      <c r="GA352">
        <v>33008.8</v>
      </c>
      <c r="GB352">
        <v>35252.6</v>
      </c>
      <c r="GC352">
        <v>38450.7</v>
      </c>
      <c r="GD352">
        <v>44598.8</v>
      </c>
      <c r="GE352">
        <v>49641.2</v>
      </c>
      <c r="GF352">
        <v>55062.6</v>
      </c>
      <c r="GG352">
        <v>61652.5</v>
      </c>
      <c r="GH352">
        <v>1.97948</v>
      </c>
      <c r="GI352">
        <v>1.82502</v>
      </c>
      <c r="GJ352">
        <v>0.0867806</v>
      </c>
      <c r="GK352">
        <v>0</v>
      </c>
      <c r="GL352">
        <v>26.0835</v>
      </c>
      <c r="GM352">
        <v>999.9</v>
      </c>
      <c r="GN352">
        <v>52.936</v>
      </c>
      <c r="GO352">
        <v>32.791</v>
      </c>
      <c r="GP352">
        <v>29.1183</v>
      </c>
      <c r="GQ352">
        <v>55.1358</v>
      </c>
      <c r="GR352">
        <v>49.0665</v>
      </c>
      <c r="GS352">
        <v>1</v>
      </c>
      <c r="GT352">
        <v>0.0112805</v>
      </c>
      <c r="GU352">
        <v>0.980142</v>
      </c>
      <c r="GV352">
        <v>20.1124</v>
      </c>
      <c r="GW352">
        <v>5.19767</v>
      </c>
      <c r="GX352">
        <v>12.004</v>
      </c>
      <c r="GY352">
        <v>4.9753</v>
      </c>
      <c r="GZ352">
        <v>3.29318</v>
      </c>
      <c r="HA352">
        <v>9999</v>
      </c>
      <c r="HB352">
        <v>9999</v>
      </c>
      <c r="HC352">
        <v>9999</v>
      </c>
      <c r="HD352">
        <v>999.9</v>
      </c>
      <c r="HE352">
        <v>1.86325</v>
      </c>
      <c r="HF352">
        <v>1.86815</v>
      </c>
      <c r="HG352">
        <v>1.86792</v>
      </c>
      <c r="HH352">
        <v>1.86905</v>
      </c>
      <c r="HI352">
        <v>1.86988</v>
      </c>
      <c r="HJ352">
        <v>1.86593</v>
      </c>
      <c r="HK352">
        <v>1.86701</v>
      </c>
      <c r="HL352">
        <v>1.86834</v>
      </c>
      <c r="HM352">
        <v>5</v>
      </c>
      <c r="HN352">
        <v>0</v>
      </c>
      <c r="HO352">
        <v>0</v>
      </c>
      <c r="HP352">
        <v>0</v>
      </c>
      <c r="HQ352" t="s">
        <v>411</v>
      </c>
      <c r="HR352" t="s">
        <v>412</v>
      </c>
      <c r="HS352" t="s">
        <v>413</v>
      </c>
      <c r="HT352" t="s">
        <v>413</v>
      </c>
      <c r="HU352" t="s">
        <v>413</v>
      </c>
      <c r="HV352" t="s">
        <v>413</v>
      </c>
      <c r="HW352">
        <v>0</v>
      </c>
      <c r="HX352">
        <v>100</v>
      </c>
      <c r="HY352">
        <v>100</v>
      </c>
      <c r="HZ352">
        <v>12.77</v>
      </c>
      <c r="IA352">
        <v>0.5358</v>
      </c>
      <c r="IB352">
        <v>4.00718980108695</v>
      </c>
      <c r="IC352">
        <v>0.0057595372652325</v>
      </c>
      <c r="ID352">
        <v>9.86007892650461e-07</v>
      </c>
      <c r="IE352">
        <v>-6.54605500343952e-10</v>
      </c>
      <c r="IF352">
        <v>-0.00447537401453317</v>
      </c>
      <c r="IG352">
        <v>-0.0225030831772305</v>
      </c>
      <c r="IH352">
        <v>0.00251729176796863</v>
      </c>
      <c r="II352">
        <v>-2.92013266862578e-05</v>
      </c>
      <c r="IJ352">
        <v>-3</v>
      </c>
      <c r="IK352">
        <v>1614</v>
      </c>
      <c r="IL352">
        <v>1</v>
      </c>
      <c r="IM352">
        <v>27</v>
      </c>
      <c r="IN352">
        <v>204</v>
      </c>
      <c r="IO352">
        <v>204.1</v>
      </c>
      <c r="IP352">
        <v>3.00903</v>
      </c>
      <c r="IQ352">
        <v>2.61963</v>
      </c>
      <c r="IR352">
        <v>1.54785</v>
      </c>
      <c r="IS352">
        <v>2.30103</v>
      </c>
      <c r="IT352">
        <v>1.34644</v>
      </c>
      <c r="IU352">
        <v>2.29492</v>
      </c>
      <c r="IV352">
        <v>37.4338</v>
      </c>
      <c r="IW352">
        <v>24.2101</v>
      </c>
      <c r="IX352">
        <v>18</v>
      </c>
      <c r="IY352">
        <v>502.043</v>
      </c>
      <c r="IZ352">
        <v>403.33</v>
      </c>
      <c r="JA352">
        <v>23.995</v>
      </c>
      <c r="JB352">
        <v>27.3285</v>
      </c>
      <c r="JC352">
        <v>30.0003</v>
      </c>
      <c r="JD352">
        <v>27.2191</v>
      </c>
      <c r="JE352">
        <v>27.158</v>
      </c>
      <c r="JF352">
        <v>60.2425</v>
      </c>
      <c r="JG352">
        <v>24.4754</v>
      </c>
      <c r="JH352">
        <v>100</v>
      </c>
      <c r="JI352">
        <v>23.9903</v>
      </c>
      <c r="JJ352">
        <v>1590.27</v>
      </c>
      <c r="JK352">
        <v>24.4856</v>
      </c>
      <c r="JL352">
        <v>102.174</v>
      </c>
      <c r="JM352">
        <v>102.635</v>
      </c>
    </row>
    <row r="353" spans="1:273">
      <c r="A353">
        <v>337</v>
      </c>
      <c r="B353">
        <v>1510793972</v>
      </c>
      <c r="C353">
        <v>5251.40000009537</v>
      </c>
      <c r="D353" t="s">
        <v>1087</v>
      </c>
      <c r="E353" t="s">
        <v>1088</v>
      </c>
      <c r="F353">
        <v>5</v>
      </c>
      <c r="G353" t="s">
        <v>898</v>
      </c>
      <c r="H353" t="s">
        <v>406</v>
      </c>
      <c r="I353">
        <v>1510793964.5</v>
      </c>
      <c r="J353">
        <f>(K353)/1000</f>
        <v>0</v>
      </c>
      <c r="K353">
        <f>IF(CZ353, AN353, AH353)</f>
        <v>0</v>
      </c>
      <c r="L353">
        <f>IF(CZ353, AI353, AG353)</f>
        <v>0</v>
      </c>
      <c r="M353">
        <f>DB353 - IF(AU353&gt;1, L353*CV353*100.0/(AW353*DP353), 0)</f>
        <v>0</v>
      </c>
      <c r="N353">
        <f>((T353-J353/2)*M353-L353)/(T353+J353/2)</f>
        <v>0</v>
      </c>
      <c r="O353">
        <f>N353*(DI353+DJ353)/1000.0</f>
        <v>0</v>
      </c>
      <c r="P353">
        <f>(DB353 - IF(AU353&gt;1, L353*CV353*100.0/(AW353*DP353), 0))*(DI353+DJ353)/1000.0</f>
        <v>0</v>
      </c>
      <c r="Q353">
        <f>2.0/((1/S353-1/R353)+SIGN(S353)*SQRT((1/S353-1/R353)*(1/S353-1/R353) + 4*CW353/((CW353+1)*(CW353+1))*(2*1/S353*1/R353-1/R353*1/R353)))</f>
        <v>0</v>
      </c>
      <c r="R353">
        <f>IF(LEFT(CX353,1)&lt;&gt;"0",IF(LEFT(CX353,1)="1",3.0,CY353),$D$5+$E$5*(DP353*DI353/($K$5*1000))+$F$5*(DP353*DI353/($K$5*1000))*MAX(MIN(CV353,$J$5),$I$5)*MAX(MIN(CV353,$J$5),$I$5)+$G$5*MAX(MIN(CV353,$J$5),$I$5)*(DP353*DI353/($K$5*1000))+$H$5*(DP353*DI353/($K$5*1000))*(DP353*DI353/($K$5*1000)))</f>
        <v>0</v>
      </c>
      <c r="S353">
        <f>J353*(1000-(1000*0.61365*exp(17.502*W353/(240.97+W353))/(DI353+DJ353)+DD353)/2)/(1000*0.61365*exp(17.502*W353/(240.97+W353))/(DI353+DJ353)-DD353)</f>
        <v>0</v>
      </c>
      <c r="T353">
        <f>1/((CW353+1)/(Q353/1.6)+1/(R353/1.37)) + CW353/((CW353+1)/(Q353/1.6) + CW353/(R353/1.37))</f>
        <v>0</v>
      </c>
      <c r="U353">
        <f>(CR353*CU353)</f>
        <v>0</v>
      </c>
      <c r="V353">
        <f>(DK353+(U353+2*0.95*5.67E-8*(((DK353+$B$7)+273)^4-(DK353+273)^4)-44100*J353)/(1.84*29.3*R353+8*0.95*5.67E-8*(DK353+273)^3))</f>
        <v>0</v>
      </c>
      <c r="W353">
        <f>($C$7*DL353+$D$7*DM353+$E$7*V353)</f>
        <v>0</v>
      </c>
      <c r="X353">
        <f>0.61365*exp(17.502*W353/(240.97+W353))</f>
        <v>0</v>
      </c>
      <c r="Y353">
        <f>(Z353/AA353*100)</f>
        <v>0</v>
      </c>
      <c r="Z353">
        <f>DD353*(DI353+DJ353)/1000</f>
        <v>0</v>
      </c>
      <c r="AA353">
        <f>0.61365*exp(17.502*DK353/(240.97+DK353))</f>
        <v>0</v>
      </c>
      <c r="AB353">
        <f>(X353-DD353*(DI353+DJ353)/1000)</f>
        <v>0</v>
      </c>
      <c r="AC353">
        <f>(-J353*44100)</f>
        <v>0</v>
      </c>
      <c r="AD353">
        <f>2*29.3*R353*0.92*(DK353-W353)</f>
        <v>0</v>
      </c>
      <c r="AE353">
        <f>2*0.95*5.67E-8*(((DK353+$B$7)+273)^4-(W353+273)^4)</f>
        <v>0</v>
      </c>
      <c r="AF353">
        <f>U353+AE353+AC353+AD353</f>
        <v>0</v>
      </c>
      <c r="AG353">
        <f>DH353*AU353*(DC353-DB353*(1000-AU353*DE353)/(1000-AU353*DD353))/(100*CV353)</f>
        <v>0</v>
      </c>
      <c r="AH353">
        <f>1000*DH353*AU353*(DD353-DE353)/(100*CV353*(1000-AU353*DD353))</f>
        <v>0</v>
      </c>
      <c r="AI353">
        <f>(AJ353 - AK353 - DI353*1E3/(8.314*(DK353+273.15)) * AM353/DH353 * AL353) * DH353/(100*CV353) * (1000 - DE353)/1000</f>
        <v>0</v>
      </c>
      <c r="AJ353">
        <v>1620.04781677754</v>
      </c>
      <c r="AK353">
        <v>1594.89351515152</v>
      </c>
      <c r="AL353">
        <v>3.43382426280932</v>
      </c>
      <c r="AM353">
        <v>64.2689805173575</v>
      </c>
      <c r="AN353">
        <f>(AP353 - AO353 + DI353*1E3/(8.314*(DK353+273.15)) * AR353/DH353 * AQ353) * DH353/(100*CV353) * 1000/(1000 - AP353)</f>
        <v>0</v>
      </c>
      <c r="AO353">
        <v>24.47170389249</v>
      </c>
      <c r="AP353">
        <v>25.2597290909091</v>
      </c>
      <c r="AQ353">
        <v>0.000551629111504904</v>
      </c>
      <c r="AR353">
        <v>116.423155096258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MAX(0,($B$13+$C$13*DP353)/(1+$D$13*DP353)*DI353/(DK353+273)*$E$13)</f>
        <v>0</v>
      </c>
      <c r="AX353" t="s">
        <v>407</v>
      </c>
      <c r="AY353" t="s">
        <v>407</v>
      </c>
      <c r="AZ353">
        <v>0</v>
      </c>
      <c r="BA353">
        <v>0</v>
      </c>
      <c r="BB353">
        <f>1-AZ353/BA353</f>
        <v>0</v>
      </c>
      <c r="BC353">
        <v>0</v>
      </c>
      <c r="BD353" t="s">
        <v>407</v>
      </c>
      <c r="BE353" t="s">
        <v>407</v>
      </c>
      <c r="BF353">
        <v>0</v>
      </c>
      <c r="BG353">
        <v>0</v>
      </c>
      <c r="BH353">
        <f>1-BF353/BG353</f>
        <v>0</v>
      </c>
      <c r="BI353">
        <v>0.5</v>
      </c>
      <c r="BJ353">
        <f>CS353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407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f>$B$11*DQ353+$C$11*DR353+$F$11*EC353*(1-EF353)</f>
        <v>0</v>
      </c>
      <c r="CS353">
        <f>CR353*CT353</f>
        <v>0</v>
      </c>
      <c r="CT353">
        <f>($B$11*$D$9+$C$11*$D$9+$F$11*((EP353+EH353)/MAX(EP353+EH353+EQ353, 0.1)*$I$9+EQ353/MAX(EP353+EH353+EQ353, 0.1)*$J$9))/($B$11+$C$11+$F$11)</f>
        <v>0</v>
      </c>
      <c r="CU353">
        <f>($B$11*$K$9+$C$11*$K$9+$F$11*((EP353+EH353)/MAX(EP353+EH353+EQ353, 0.1)*$P$9+EQ353/MAX(EP353+EH353+EQ353, 0.1)*$Q$9))/($B$11+$C$11+$F$11)</f>
        <v>0</v>
      </c>
      <c r="CV353">
        <v>2.7</v>
      </c>
      <c r="CW353">
        <v>0.5</v>
      </c>
      <c r="CX353" t="s">
        <v>408</v>
      </c>
      <c r="CY353">
        <v>2</v>
      </c>
      <c r="CZ353" t="b">
        <v>1</v>
      </c>
      <c r="DA353">
        <v>1510793964.5</v>
      </c>
      <c r="DB353">
        <v>1531.07259259259</v>
      </c>
      <c r="DC353">
        <v>1564.19666666667</v>
      </c>
      <c r="DD353">
        <v>25.2370814814815</v>
      </c>
      <c r="DE353">
        <v>24.4287777777778</v>
      </c>
      <c r="DF353">
        <v>1518.34</v>
      </c>
      <c r="DG353">
        <v>24.7015777777778</v>
      </c>
      <c r="DH353">
        <v>500.101962962963</v>
      </c>
      <c r="DI353">
        <v>90.7729259259259</v>
      </c>
      <c r="DJ353">
        <v>0.100032177777778</v>
      </c>
      <c r="DK353">
        <v>26.8452148148148</v>
      </c>
      <c r="DL353">
        <v>27.5050222222222</v>
      </c>
      <c r="DM353">
        <v>999.9</v>
      </c>
      <c r="DN353">
        <v>0</v>
      </c>
      <c r="DO353">
        <v>0</v>
      </c>
      <c r="DP353">
        <v>10003.4914814815</v>
      </c>
      <c r="DQ353">
        <v>0</v>
      </c>
      <c r="DR353">
        <v>8.71592</v>
      </c>
      <c r="DS353">
        <v>-33.1241222222222</v>
      </c>
      <c r="DT353">
        <v>1570.71333333333</v>
      </c>
      <c r="DU353">
        <v>1603.36555555556</v>
      </c>
      <c r="DV353">
        <v>0.808308074074074</v>
      </c>
      <c r="DW353">
        <v>1564.19666666667</v>
      </c>
      <c r="DX353">
        <v>24.4287777777778</v>
      </c>
      <c r="DY353">
        <v>2.29084481481481</v>
      </c>
      <c r="DZ353">
        <v>2.21747148148148</v>
      </c>
      <c r="EA353">
        <v>19.612162962963</v>
      </c>
      <c r="EB353">
        <v>19.0890962962963</v>
      </c>
      <c r="EC353">
        <v>2000.00592592593</v>
      </c>
      <c r="ED353">
        <v>0.980003037037037</v>
      </c>
      <c r="EE353">
        <v>0.0199967703703704</v>
      </c>
      <c r="EF353">
        <v>0</v>
      </c>
      <c r="EG353">
        <v>2.27471851851852</v>
      </c>
      <c r="EH353">
        <v>0</v>
      </c>
      <c r="EI353">
        <v>4160.52555555556</v>
      </c>
      <c r="EJ353">
        <v>17300.2185185185</v>
      </c>
      <c r="EK353">
        <v>38.8166666666667</v>
      </c>
      <c r="EL353">
        <v>39.375</v>
      </c>
      <c r="EM353">
        <v>38.562</v>
      </c>
      <c r="EN353">
        <v>38.0459259259259</v>
      </c>
      <c r="EO353">
        <v>38.2103333333333</v>
      </c>
      <c r="EP353">
        <v>1960.01444444444</v>
      </c>
      <c r="EQ353">
        <v>39.9914814814815</v>
      </c>
      <c r="ER353">
        <v>0</v>
      </c>
      <c r="ES353">
        <v>1678817575.4</v>
      </c>
      <c r="ET353">
        <v>0</v>
      </c>
      <c r="EU353">
        <v>2.26070769230769</v>
      </c>
      <c r="EV353">
        <v>-0.506871802349667</v>
      </c>
      <c r="EW353">
        <v>-2.9781196533331</v>
      </c>
      <c r="EX353">
        <v>4160.50038461538</v>
      </c>
      <c r="EY353">
        <v>15</v>
      </c>
      <c r="EZ353">
        <v>0</v>
      </c>
      <c r="FA353" t="s">
        <v>409</v>
      </c>
      <c r="FB353">
        <v>1510781724.6</v>
      </c>
      <c r="FC353">
        <v>1510781718.6</v>
      </c>
      <c r="FD353">
        <v>0</v>
      </c>
      <c r="FE353">
        <v>0.193</v>
      </c>
      <c r="FF353">
        <v>0.167</v>
      </c>
      <c r="FG353">
        <v>6.707</v>
      </c>
      <c r="FH353">
        <v>0.869</v>
      </c>
      <c r="FI353">
        <v>420</v>
      </c>
      <c r="FJ353">
        <v>32</v>
      </c>
      <c r="FK353">
        <v>0.3</v>
      </c>
      <c r="FL353">
        <v>0.13</v>
      </c>
      <c r="FM353">
        <v>0.804828390243902</v>
      </c>
      <c r="FN353">
        <v>-0.0128992891986047</v>
      </c>
      <c r="FO353">
        <v>0.0157509058800702</v>
      </c>
      <c r="FP353">
        <v>1</v>
      </c>
      <c r="FQ353">
        <v>1</v>
      </c>
      <c r="FR353">
        <v>1</v>
      </c>
      <c r="FS353" t="s">
        <v>410</v>
      </c>
      <c r="FT353">
        <v>2.97277</v>
      </c>
      <c r="FU353">
        <v>2.75374</v>
      </c>
      <c r="FV353">
        <v>0.219168</v>
      </c>
      <c r="FW353">
        <v>0.222745</v>
      </c>
      <c r="FX353">
        <v>0.107074</v>
      </c>
      <c r="FY353">
        <v>0.105919</v>
      </c>
      <c r="FZ353">
        <v>30374</v>
      </c>
      <c r="GA353">
        <v>32952.1</v>
      </c>
      <c r="GB353">
        <v>35252.5</v>
      </c>
      <c r="GC353">
        <v>38450.7</v>
      </c>
      <c r="GD353">
        <v>44595.6</v>
      </c>
      <c r="GE353">
        <v>49636.3</v>
      </c>
      <c r="GF353">
        <v>55062.4</v>
      </c>
      <c r="GG353">
        <v>61652.4</v>
      </c>
      <c r="GH353">
        <v>1.9797</v>
      </c>
      <c r="GI353">
        <v>1.825</v>
      </c>
      <c r="GJ353">
        <v>0.0874996</v>
      </c>
      <c r="GK353">
        <v>0</v>
      </c>
      <c r="GL353">
        <v>26.0835</v>
      </c>
      <c r="GM353">
        <v>999.9</v>
      </c>
      <c r="GN353">
        <v>52.936</v>
      </c>
      <c r="GO353">
        <v>32.791</v>
      </c>
      <c r="GP353">
        <v>29.119</v>
      </c>
      <c r="GQ353">
        <v>55.2358</v>
      </c>
      <c r="GR353">
        <v>48.9904</v>
      </c>
      <c r="GS353">
        <v>1</v>
      </c>
      <c r="GT353">
        <v>0.0116413</v>
      </c>
      <c r="GU353">
        <v>0.987369</v>
      </c>
      <c r="GV353">
        <v>20.1123</v>
      </c>
      <c r="GW353">
        <v>5.19782</v>
      </c>
      <c r="GX353">
        <v>12.004</v>
      </c>
      <c r="GY353">
        <v>4.9751</v>
      </c>
      <c r="GZ353">
        <v>3.29343</v>
      </c>
      <c r="HA353">
        <v>9999</v>
      </c>
      <c r="HB353">
        <v>9999</v>
      </c>
      <c r="HC353">
        <v>9999</v>
      </c>
      <c r="HD353">
        <v>999.9</v>
      </c>
      <c r="HE353">
        <v>1.86325</v>
      </c>
      <c r="HF353">
        <v>1.86813</v>
      </c>
      <c r="HG353">
        <v>1.8679</v>
      </c>
      <c r="HH353">
        <v>1.86905</v>
      </c>
      <c r="HI353">
        <v>1.86988</v>
      </c>
      <c r="HJ353">
        <v>1.86594</v>
      </c>
      <c r="HK353">
        <v>1.86696</v>
      </c>
      <c r="HL353">
        <v>1.86833</v>
      </c>
      <c r="HM353">
        <v>5</v>
      </c>
      <c r="HN353">
        <v>0</v>
      </c>
      <c r="HO353">
        <v>0</v>
      </c>
      <c r="HP353">
        <v>0</v>
      </c>
      <c r="HQ353" t="s">
        <v>411</v>
      </c>
      <c r="HR353" t="s">
        <v>412</v>
      </c>
      <c r="HS353" t="s">
        <v>413</v>
      </c>
      <c r="HT353" t="s">
        <v>413</v>
      </c>
      <c r="HU353" t="s">
        <v>413</v>
      </c>
      <c r="HV353" t="s">
        <v>413</v>
      </c>
      <c r="HW353">
        <v>0</v>
      </c>
      <c r="HX353">
        <v>100</v>
      </c>
      <c r="HY353">
        <v>100</v>
      </c>
      <c r="HZ353">
        <v>12.84</v>
      </c>
      <c r="IA353">
        <v>0.5367</v>
      </c>
      <c r="IB353">
        <v>4.00718980108695</v>
      </c>
      <c r="IC353">
        <v>0.0057595372652325</v>
      </c>
      <c r="ID353">
        <v>9.86007892650461e-07</v>
      </c>
      <c r="IE353">
        <v>-6.54605500343952e-10</v>
      </c>
      <c r="IF353">
        <v>-0.00447537401453317</v>
      </c>
      <c r="IG353">
        <v>-0.0225030831772305</v>
      </c>
      <c r="IH353">
        <v>0.00251729176796863</v>
      </c>
      <c r="II353">
        <v>-2.92013266862578e-05</v>
      </c>
      <c r="IJ353">
        <v>-3</v>
      </c>
      <c r="IK353">
        <v>1614</v>
      </c>
      <c r="IL353">
        <v>1</v>
      </c>
      <c r="IM353">
        <v>27</v>
      </c>
      <c r="IN353">
        <v>204.1</v>
      </c>
      <c r="IO353">
        <v>204.2</v>
      </c>
      <c r="IP353">
        <v>3.03223</v>
      </c>
      <c r="IQ353">
        <v>2.62329</v>
      </c>
      <c r="IR353">
        <v>1.54785</v>
      </c>
      <c r="IS353">
        <v>2.30103</v>
      </c>
      <c r="IT353">
        <v>1.34644</v>
      </c>
      <c r="IU353">
        <v>2.30957</v>
      </c>
      <c r="IV353">
        <v>37.4338</v>
      </c>
      <c r="IW353">
        <v>24.2101</v>
      </c>
      <c r="IX353">
        <v>18</v>
      </c>
      <c r="IY353">
        <v>502.229</v>
      </c>
      <c r="IZ353">
        <v>403.348</v>
      </c>
      <c r="JA353">
        <v>23.9927</v>
      </c>
      <c r="JB353">
        <v>27.3328</v>
      </c>
      <c r="JC353">
        <v>30.0005</v>
      </c>
      <c r="JD353">
        <v>27.2231</v>
      </c>
      <c r="JE353">
        <v>27.1625</v>
      </c>
      <c r="JF353">
        <v>60.771</v>
      </c>
      <c r="JG353">
        <v>24.4754</v>
      </c>
      <c r="JH353">
        <v>100</v>
      </c>
      <c r="JI353">
        <v>23.9899</v>
      </c>
      <c r="JJ353">
        <v>1610.41</v>
      </c>
      <c r="JK353">
        <v>24.4798</v>
      </c>
      <c r="JL353">
        <v>102.174</v>
      </c>
      <c r="JM353">
        <v>102.635</v>
      </c>
    </row>
    <row r="354" spans="1:273">
      <c r="A354">
        <v>338</v>
      </c>
      <c r="B354">
        <v>1510795105.6</v>
      </c>
      <c r="C354">
        <v>6385</v>
      </c>
      <c r="D354" t="s">
        <v>1089</v>
      </c>
      <c r="E354" t="s">
        <v>1090</v>
      </c>
      <c r="F354">
        <v>5</v>
      </c>
      <c r="G354" t="s">
        <v>898</v>
      </c>
      <c r="H354" t="s">
        <v>406</v>
      </c>
      <c r="I354">
        <v>1510795097.85</v>
      </c>
      <c r="J354">
        <f>(K354)/1000</f>
        <v>0</v>
      </c>
      <c r="K354">
        <f>IF(CZ354, AN354, AH354)</f>
        <v>0</v>
      </c>
      <c r="L354">
        <f>IF(CZ354, AI354, AG354)</f>
        <v>0</v>
      </c>
      <c r="M354">
        <f>DB354 - IF(AU354&gt;1, L354*CV354*100.0/(AW354*DP354), 0)</f>
        <v>0</v>
      </c>
      <c r="N354">
        <f>((T354-J354/2)*M354-L354)/(T354+J354/2)</f>
        <v>0</v>
      </c>
      <c r="O354">
        <f>N354*(DI354+DJ354)/1000.0</f>
        <v>0</v>
      </c>
      <c r="P354">
        <f>(DB354 - IF(AU354&gt;1, L354*CV354*100.0/(AW354*DP354), 0))*(DI354+DJ354)/1000.0</f>
        <v>0</v>
      </c>
      <c r="Q354">
        <f>2.0/((1/S354-1/R354)+SIGN(S354)*SQRT((1/S354-1/R354)*(1/S354-1/R354) + 4*CW354/((CW354+1)*(CW354+1))*(2*1/S354*1/R354-1/R354*1/R354)))</f>
        <v>0</v>
      </c>
      <c r="R354">
        <f>IF(LEFT(CX354,1)&lt;&gt;"0",IF(LEFT(CX354,1)="1",3.0,CY354),$D$5+$E$5*(DP354*DI354/($K$5*1000))+$F$5*(DP354*DI354/($K$5*1000))*MAX(MIN(CV354,$J$5),$I$5)*MAX(MIN(CV354,$J$5),$I$5)+$G$5*MAX(MIN(CV354,$J$5),$I$5)*(DP354*DI354/($K$5*1000))+$H$5*(DP354*DI354/($K$5*1000))*(DP354*DI354/($K$5*1000)))</f>
        <v>0</v>
      </c>
      <c r="S354">
        <f>J354*(1000-(1000*0.61365*exp(17.502*W354/(240.97+W354))/(DI354+DJ354)+DD354)/2)/(1000*0.61365*exp(17.502*W354/(240.97+W354))/(DI354+DJ354)-DD354)</f>
        <v>0</v>
      </c>
      <c r="T354">
        <f>1/((CW354+1)/(Q354/1.6)+1/(R354/1.37)) + CW354/((CW354+1)/(Q354/1.6) + CW354/(R354/1.37))</f>
        <v>0</v>
      </c>
      <c r="U354">
        <f>(CR354*CU354)</f>
        <v>0</v>
      </c>
      <c r="V354">
        <f>(DK354+(U354+2*0.95*5.67E-8*(((DK354+$B$7)+273)^4-(DK354+273)^4)-44100*J354)/(1.84*29.3*R354+8*0.95*5.67E-8*(DK354+273)^3))</f>
        <v>0</v>
      </c>
      <c r="W354">
        <f>($C$7*DL354+$D$7*DM354+$E$7*V354)</f>
        <v>0</v>
      </c>
      <c r="X354">
        <f>0.61365*exp(17.502*W354/(240.97+W354))</f>
        <v>0</v>
      </c>
      <c r="Y354">
        <f>(Z354/AA354*100)</f>
        <v>0</v>
      </c>
      <c r="Z354">
        <f>DD354*(DI354+DJ354)/1000</f>
        <v>0</v>
      </c>
      <c r="AA354">
        <f>0.61365*exp(17.502*DK354/(240.97+DK354))</f>
        <v>0</v>
      </c>
      <c r="AB354">
        <f>(X354-DD354*(DI354+DJ354)/1000)</f>
        <v>0</v>
      </c>
      <c r="AC354">
        <f>(-J354*44100)</f>
        <v>0</v>
      </c>
      <c r="AD354">
        <f>2*29.3*R354*0.92*(DK354-W354)</f>
        <v>0</v>
      </c>
      <c r="AE354">
        <f>2*0.95*5.67E-8*(((DK354+$B$7)+273)^4-(W354+273)^4)</f>
        <v>0</v>
      </c>
      <c r="AF354">
        <f>U354+AE354+AC354+AD354</f>
        <v>0</v>
      </c>
      <c r="AG354">
        <f>DH354*AU354*(DC354-DB354*(1000-AU354*DE354)/(1000-AU354*DD354))/(100*CV354)</f>
        <v>0</v>
      </c>
      <c r="AH354">
        <f>1000*DH354*AU354*(DD354-DE354)/(100*CV354*(1000-AU354*DD354))</f>
        <v>0</v>
      </c>
      <c r="AI354">
        <f>(AJ354 - AK354 - DI354*1E3/(8.314*(DK354+273.15)) * AM354/DH354 * AL354) * DH354/(100*CV354) * (1000 - DE354)/1000</f>
        <v>0</v>
      </c>
      <c r="AJ354">
        <v>432.486451802954</v>
      </c>
      <c r="AK354">
        <v>427.872521212121</v>
      </c>
      <c r="AL354">
        <v>0.000274352452676489</v>
      </c>
      <c r="AM354">
        <v>64.2689805173575</v>
      </c>
      <c r="AN354">
        <f>(AP354 - AO354 + DI354*1E3/(8.314*(DK354+273.15)) * AR354/DH354 * AQ354) * DH354/(100*CV354) * 1000/(1000 - AP354)</f>
        <v>0</v>
      </c>
      <c r="AO354">
        <v>28.7440290368293</v>
      </c>
      <c r="AP354">
        <v>30.6247345454545</v>
      </c>
      <c r="AQ354">
        <v>-7.42264434188928e-06</v>
      </c>
      <c r="AR354">
        <v>116.423155096258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MAX(0,($B$13+$C$13*DP354)/(1+$D$13*DP354)*DI354/(DK354+273)*$E$13)</f>
        <v>0</v>
      </c>
      <c r="AX354" t="s">
        <v>407</v>
      </c>
      <c r="AY354" t="s">
        <v>407</v>
      </c>
      <c r="AZ354">
        <v>0</v>
      </c>
      <c r="BA354">
        <v>0</v>
      </c>
      <c r="BB354">
        <f>1-AZ354/BA354</f>
        <v>0</v>
      </c>
      <c r="BC354">
        <v>0</v>
      </c>
      <c r="BD354" t="s">
        <v>407</v>
      </c>
      <c r="BE354" t="s">
        <v>407</v>
      </c>
      <c r="BF354">
        <v>0</v>
      </c>
      <c r="BG354">
        <v>0</v>
      </c>
      <c r="BH354">
        <f>1-BF354/BG354</f>
        <v>0</v>
      </c>
      <c r="BI354">
        <v>0.5</v>
      </c>
      <c r="BJ354">
        <f>CS354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407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f>$B$11*DQ354+$C$11*DR354+$F$11*EC354*(1-EF354)</f>
        <v>0</v>
      </c>
      <c r="CS354">
        <f>CR354*CT354</f>
        <v>0</v>
      </c>
      <c r="CT354">
        <f>($B$11*$D$9+$C$11*$D$9+$F$11*((EP354+EH354)/MAX(EP354+EH354+EQ354, 0.1)*$I$9+EQ354/MAX(EP354+EH354+EQ354, 0.1)*$J$9))/($B$11+$C$11+$F$11)</f>
        <v>0</v>
      </c>
      <c r="CU354">
        <f>($B$11*$K$9+$C$11*$K$9+$F$11*((EP354+EH354)/MAX(EP354+EH354+EQ354, 0.1)*$P$9+EQ354/MAX(EP354+EH354+EQ354, 0.1)*$Q$9))/($B$11+$C$11+$F$11)</f>
        <v>0</v>
      </c>
      <c r="CV354">
        <v>2.7</v>
      </c>
      <c r="CW354">
        <v>0.5</v>
      </c>
      <c r="CX354" t="s">
        <v>408</v>
      </c>
      <c r="CY354">
        <v>2</v>
      </c>
      <c r="CZ354" t="b">
        <v>1</v>
      </c>
      <c r="DA354">
        <v>1510795097.85</v>
      </c>
      <c r="DB354">
        <v>414.733366666667</v>
      </c>
      <c r="DC354">
        <v>420.0001</v>
      </c>
      <c r="DD354">
        <v>30.63657</v>
      </c>
      <c r="DE354">
        <v>28.7460066666667</v>
      </c>
      <c r="DF354">
        <v>408.255066666667</v>
      </c>
      <c r="DG354">
        <v>29.97488</v>
      </c>
      <c r="DH354">
        <v>500.086566666667</v>
      </c>
      <c r="DI354">
        <v>90.7670966666667</v>
      </c>
      <c r="DJ354">
        <v>0.0999854966666667</v>
      </c>
      <c r="DK354">
        <v>34.3547933333333</v>
      </c>
      <c r="DL354">
        <v>35.0181733333333</v>
      </c>
      <c r="DM354">
        <v>999.9</v>
      </c>
      <c r="DN354">
        <v>0</v>
      </c>
      <c r="DO354">
        <v>0</v>
      </c>
      <c r="DP354">
        <v>9989.667</v>
      </c>
      <c r="DQ354">
        <v>0</v>
      </c>
      <c r="DR354">
        <v>8.60430333333333</v>
      </c>
      <c r="DS354">
        <v>-5.266653</v>
      </c>
      <c r="DT354">
        <v>427.841</v>
      </c>
      <c r="DU354">
        <v>432.4307</v>
      </c>
      <c r="DV354">
        <v>1.89055633333333</v>
      </c>
      <c r="DW354">
        <v>420.0001</v>
      </c>
      <c r="DX354">
        <v>28.7460066666667</v>
      </c>
      <c r="DY354">
        <v>2.78079166666667</v>
      </c>
      <c r="DZ354">
        <v>2.609191</v>
      </c>
      <c r="EA354">
        <v>22.7705033333333</v>
      </c>
      <c r="EB354">
        <v>21.72414</v>
      </c>
      <c r="EC354">
        <v>1999.995</v>
      </c>
      <c r="ED354">
        <v>0.9800057</v>
      </c>
      <c r="EE354">
        <v>0.0199946866666667</v>
      </c>
      <c r="EF354">
        <v>0</v>
      </c>
      <c r="EG354">
        <v>2.22822666666667</v>
      </c>
      <c r="EH354">
        <v>0</v>
      </c>
      <c r="EI354">
        <v>3955.08166666667</v>
      </c>
      <c r="EJ354">
        <v>17300.14</v>
      </c>
      <c r="EK354">
        <v>40.2644666666667</v>
      </c>
      <c r="EL354">
        <v>40.312</v>
      </c>
      <c r="EM354">
        <v>39.7332</v>
      </c>
      <c r="EN354">
        <v>39.25</v>
      </c>
      <c r="EO354">
        <v>40.062</v>
      </c>
      <c r="EP354">
        <v>1960.005</v>
      </c>
      <c r="EQ354">
        <v>39.99</v>
      </c>
      <c r="ER354">
        <v>0</v>
      </c>
      <c r="ES354">
        <v>1678818708.8</v>
      </c>
      <c r="ET354">
        <v>0</v>
      </c>
      <c r="EU354">
        <v>2.224324</v>
      </c>
      <c r="EV354">
        <v>0.459084619307163</v>
      </c>
      <c r="EW354">
        <v>0.52076924342924</v>
      </c>
      <c r="EX354">
        <v>3955.09</v>
      </c>
      <c r="EY354">
        <v>15</v>
      </c>
      <c r="EZ354">
        <v>0</v>
      </c>
      <c r="FA354" t="s">
        <v>409</v>
      </c>
      <c r="FB354">
        <v>1510781724.6</v>
      </c>
      <c r="FC354">
        <v>1510781718.6</v>
      </c>
      <c r="FD354">
        <v>0</v>
      </c>
      <c r="FE354">
        <v>0.193</v>
      </c>
      <c r="FF354">
        <v>0.167</v>
      </c>
      <c r="FG354">
        <v>6.707</v>
      </c>
      <c r="FH354">
        <v>0.869</v>
      </c>
      <c r="FI354">
        <v>420</v>
      </c>
      <c r="FJ354">
        <v>32</v>
      </c>
      <c r="FK354">
        <v>0.3</v>
      </c>
      <c r="FL354">
        <v>0.13</v>
      </c>
      <c r="FM354">
        <v>1.8939675</v>
      </c>
      <c r="FN354">
        <v>-0.0802232645403425</v>
      </c>
      <c r="FO354">
        <v>0.00774426812229534</v>
      </c>
      <c r="FP354">
        <v>1</v>
      </c>
      <c r="FQ354">
        <v>1</v>
      </c>
      <c r="FR354">
        <v>1</v>
      </c>
      <c r="FS354" t="s">
        <v>410</v>
      </c>
      <c r="FT354">
        <v>2.97132</v>
      </c>
      <c r="FU354">
        <v>2.75361</v>
      </c>
      <c r="FV354">
        <v>0.0895041</v>
      </c>
      <c r="FW354">
        <v>0.0916087</v>
      </c>
      <c r="FX354">
        <v>0.121969</v>
      </c>
      <c r="FY354">
        <v>0.117845</v>
      </c>
      <c r="FZ354">
        <v>35330.4</v>
      </c>
      <c r="GA354">
        <v>38394.5</v>
      </c>
      <c r="GB354">
        <v>35174.9</v>
      </c>
      <c r="GC354">
        <v>38344.1</v>
      </c>
      <c r="GD354">
        <v>43765.2</v>
      </c>
      <c r="GE354">
        <v>48846.9</v>
      </c>
      <c r="GF354">
        <v>54965.1</v>
      </c>
      <c r="GG354">
        <v>61497.1</v>
      </c>
      <c r="GH354">
        <v>1.96172</v>
      </c>
      <c r="GI354">
        <v>1.81558</v>
      </c>
      <c r="GJ354">
        <v>0.187092</v>
      </c>
      <c r="GK354">
        <v>0</v>
      </c>
      <c r="GL354">
        <v>32.0059</v>
      </c>
      <c r="GM354">
        <v>999.9</v>
      </c>
      <c r="GN354">
        <v>53.321</v>
      </c>
      <c r="GO354">
        <v>32.589</v>
      </c>
      <c r="GP354">
        <v>29.001</v>
      </c>
      <c r="GQ354">
        <v>56.2386</v>
      </c>
      <c r="GR354">
        <v>48.2252</v>
      </c>
      <c r="GS354">
        <v>1</v>
      </c>
      <c r="GT354">
        <v>0.116374</v>
      </c>
      <c r="GU354">
        <v>-2.15035</v>
      </c>
      <c r="GV354">
        <v>20.1024</v>
      </c>
      <c r="GW354">
        <v>5.19827</v>
      </c>
      <c r="GX354">
        <v>12.0044</v>
      </c>
      <c r="GY354">
        <v>4.9755</v>
      </c>
      <c r="GZ354">
        <v>3.29378</v>
      </c>
      <c r="HA354">
        <v>9999</v>
      </c>
      <c r="HB354">
        <v>9999</v>
      </c>
      <c r="HC354">
        <v>9999</v>
      </c>
      <c r="HD354">
        <v>999.9</v>
      </c>
      <c r="HE354">
        <v>1.86325</v>
      </c>
      <c r="HF354">
        <v>1.86813</v>
      </c>
      <c r="HG354">
        <v>1.8679</v>
      </c>
      <c r="HH354">
        <v>1.86905</v>
      </c>
      <c r="HI354">
        <v>1.86984</v>
      </c>
      <c r="HJ354">
        <v>1.86588</v>
      </c>
      <c r="HK354">
        <v>1.86694</v>
      </c>
      <c r="HL354">
        <v>1.8683</v>
      </c>
      <c r="HM354">
        <v>5</v>
      </c>
      <c r="HN354">
        <v>0</v>
      </c>
      <c r="HO354">
        <v>0</v>
      </c>
      <c r="HP354">
        <v>0</v>
      </c>
      <c r="HQ354" t="s">
        <v>411</v>
      </c>
      <c r="HR354" t="s">
        <v>412</v>
      </c>
      <c r="HS354" t="s">
        <v>413</v>
      </c>
      <c r="HT354" t="s">
        <v>413</v>
      </c>
      <c r="HU354" t="s">
        <v>413</v>
      </c>
      <c r="HV354" t="s">
        <v>413</v>
      </c>
      <c r="HW354">
        <v>0</v>
      </c>
      <c r="HX354">
        <v>100</v>
      </c>
      <c r="HY354">
        <v>100</v>
      </c>
      <c r="HZ354">
        <v>6.478</v>
      </c>
      <c r="IA354">
        <v>0.6617</v>
      </c>
      <c r="IB354">
        <v>4.00718980108695</v>
      </c>
      <c r="IC354">
        <v>0.0057595372652325</v>
      </c>
      <c r="ID354">
        <v>9.86007892650461e-07</v>
      </c>
      <c r="IE354">
        <v>-6.54605500343952e-10</v>
      </c>
      <c r="IF354">
        <v>0.661683471666172</v>
      </c>
      <c r="IG354">
        <v>0</v>
      </c>
      <c r="IH354">
        <v>0</v>
      </c>
      <c r="II354">
        <v>0</v>
      </c>
      <c r="IJ354">
        <v>-3</v>
      </c>
      <c r="IK354">
        <v>1614</v>
      </c>
      <c r="IL354">
        <v>1</v>
      </c>
      <c r="IM354">
        <v>27</v>
      </c>
      <c r="IN354">
        <v>223</v>
      </c>
      <c r="IO354">
        <v>223.1</v>
      </c>
      <c r="IP354">
        <v>1.04248</v>
      </c>
      <c r="IQ354">
        <v>2.62939</v>
      </c>
      <c r="IR354">
        <v>1.54785</v>
      </c>
      <c r="IS354">
        <v>2.30103</v>
      </c>
      <c r="IT354">
        <v>1.34644</v>
      </c>
      <c r="IU354">
        <v>2.46338</v>
      </c>
      <c r="IV354">
        <v>37.0986</v>
      </c>
      <c r="IW354">
        <v>24.2101</v>
      </c>
      <c r="IX354">
        <v>18</v>
      </c>
      <c r="IY354">
        <v>502.429</v>
      </c>
      <c r="IZ354">
        <v>407.512</v>
      </c>
      <c r="JA354">
        <v>34.9604</v>
      </c>
      <c r="JB354">
        <v>28.8768</v>
      </c>
      <c r="JC354">
        <v>30.0004</v>
      </c>
      <c r="JD354">
        <v>28.5901</v>
      </c>
      <c r="JE354">
        <v>28.5043</v>
      </c>
      <c r="JF354">
        <v>20.8017</v>
      </c>
      <c r="JG354">
        <v>0</v>
      </c>
      <c r="JH354">
        <v>100</v>
      </c>
      <c r="JI354">
        <v>34.9631</v>
      </c>
      <c r="JJ354">
        <v>413.212</v>
      </c>
      <c r="JK354">
        <v>30.1699</v>
      </c>
      <c r="JL354">
        <v>101.976</v>
      </c>
      <c r="JM354">
        <v>102.366</v>
      </c>
    </row>
    <row r="355" spans="1:273">
      <c r="A355">
        <v>339</v>
      </c>
      <c r="B355">
        <v>1510795110.6</v>
      </c>
      <c r="C355">
        <v>6390</v>
      </c>
      <c r="D355" t="s">
        <v>1091</v>
      </c>
      <c r="E355" t="s">
        <v>1092</v>
      </c>
      <c r="F355">
        <v>5</v>
      </c>
      <c r="G355" t="s">
        <v>898</v>
      </c>
      <c r="H355" t="s">
        <v>406</v>
      </c>
      <c r="I355">
        <v>1510795102.75517</v>
      </c>
      <c r="J355">
        <f>(K355)/1000</f>
        <v>0</v>
      </c>
      <c r="K355">
        <f>IF(CZ355, AN355, AH355)</f>
        <v>0</v>
      </c>
      <c r="L355">
        <f>IF(CZ355, AI355, AG355)</f>
        <v>0</v>
      </c>
      <c r="M355">
        <f>DB355 - IF(AU355&gt;1, L355*CV355*100.0/(AW355*DP355), 0)</f>
        <v>0</v>
      </c>
      <c r="N355">
        <f>((T355-J355/2)*M355-L355)/(T355+J355/2)</f>
        <v>0</v>
      </c>
      <c r="O355">
        <f>N355*(DI355+DJ355)/1000.0</f>
        <v>0</v>
      </c>
      <c r="P355">
        <f>(DB355 - IF(AU355&gt;1, L355*CV355*100.0/(AW355*DP355), 0))*(DI355+DJ355)/1000.0</f>
        <v>0</v>
      </c>
      <c r="Q355">
        <f>2.0/((1/S355-1/R355)+SIGN(S355)*SQRT((1/S355-1/R355)*(1/S355-1/R355) + 4*CW355/((CW355+1)*(CW355+1))*(2*1/S355*1/R355-1/R355*1/R355)))</f>
        <v>0</v>
      </c>
      <c r="R355">
        <f>IF(LEFT(CX355,1)&lt;&gt;"0",IF(LEFT(CX355,1)="1",3.0,CY355),$D$5+$E$5*(DP355*DI355/($K$5*1000))+$F$5*(DP355*DI355/($K$5*1000))*MAX(MIN(CV355,$J$5),$I$5)*MAX(MIN(CV355,$J$5),$I$5)+$G$5*MAX(MIN(CV355,$J$5),$I$5)*(DP355*DI355/($K$5*1000))+$H$5*(DP355*DI355/($K$5*1000))*(DP355*DI355/($K$5*1000)))</f>
        <v>0</v>
      </c>
      <c r="S355">
        <f>J355*(1000-(1000*0.61365*exp(17.502*W355/(240.97+W355))/(DI355+DJ355)+DD355)/2)/(1000*0.61365*exp(17.502*W355/(240.97+W355))/(DI355+DJ355)-DD355)</f>
        <v>0</v>
      </c>
      <c r="T355">
        <f>1/((CW355+1)/(Q355/1.6)+1/(R355/1.37)) + CW355/((CW355+1)/(Q355/1.6) + CW355/(R355/1.37))</f>
        <v>0</v>
      </c>
      <c r="U355">
        <f>(CR355*CU355)</f>
        <v>0</v>
      </c>
      <c r="V355">
        <f>(DK355+(U355+2*0.95*5.67E-8*(((DK355+$B$7)+273)^4-(DK355+273)^4)-44100*J355)/(1.84*29.3*R355+8*0.95*5.67E-8*(DK355+273)^3))</f>
        <v>0</v>
      </c>
      <c r="W355">
        <f>($C$7*DL355+$D$7*DM355+$E$7*V355)</f>
        <v>0</v>
      </c>
      <c r="X355">
        <f>0.61365*exp(17.502*W355/(240.97+W355))</f>
        <v>0</v>
      </c>
      <c r="Y355">
        <f>(Z355/AA355*100)</f>
        <v>0</v>
      </c>
      <c r="Z355">
        <f>DD355*(DI355+DJ355)/1000</f>
        <v>0</v>
      </c>
      <c r="AA355">
        <f>0.61365*exp(17.502*DK355/(240.97+DK355))</f>
        <v>0</v>
      </c>
      <c r="AB355">
        <f>(X355-DD355*(DI355+DJ355)/1000)</f>
        <v>0</v>
      </c>
      <c r="AC355">
        <f>(-J355*44100)</f>
        <v>0</v>
      </c>
      <c r="AD355">
        <f>2*29.3*R355*0.92*(DK355-W355)</f>
        <v>0</v>
      </c>
      <c r="AE355">
        <f>2*0.95*5.67E-8*(((DK355+$B$7)+273)^4-(W355+273)^4)</f>
        <v>0</v>
      </c>
      <c r="AF355">
        <f>U355+AE355+AC355+AD355</f>
        <v>0</v>
      </c>
      <c r="AG355">
        <f>DH355*AU355*(DC355-DB355*(1000-AU355*DE355)/(1000-AU355*DD355))/(100*CV355)</f>
        <v>0</v>
      </c>
      <c r="AH355">
        <f>1000*DH355*AU355*(DD355-DE355)/(100*CV355*(1000-AU355*DD355))</f>
        <v>0</v>
      </c>
      <c r="AI355">
        <f>(AJ355 - AK355 - DI355*1E3/(8.314*(DK355+273.15)) * AM355/DH355 * AL355) * DH355/(100*CV355) * (1000 - DE355)/1000</f>
        <v>0</v>
      </c>
      <c r="AJ355">
        <v>432.299749052669</v>
      </c>
      <c r="AK355">
        <v>427.785478787879</v>
      </c>
      <c r="AL355">
        <v>-0.034348895055943</v>
      </c>
      <c r="AM355">
        <v>64.2689805173575</v>
      </c>
      <c r="AN355">
        <f>(AP355 - AO355 + DI355*1E3/(8.314*(DK355+273.15)) * AR355/DH355 * AQ355) * DH355/(100*CV355) * 1000/(1000 - AP355)</f>
        <v>0</v>
      </c>
      <c r="AO355">
        <v>28.7425928890652</v>
      </c>
      <c r="AP355">
        <v>30.6148357575758</v>
      </c>
      <c r="AQ355">
        <v>-7.59102341345102e-06</v>
      </c>
      <c r="AR355">
        <v>116.423155096258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MAX(0,($B$13+$C$13*DP355)/(1+$D$13*DP355)*DI355/(DK355+273)*$E$13)</f>
        <v>0</v>
      </c>
      <c r="AX355" t="s">
        <v>407</v>
      </c>
      <c r="AY355" t="s">
        <v>407</v>
      </c>
      <c r="AZ355">
        <v>0</v>
      </c>
      <c r="BA355">
        <v>0</v>
      </c>
      <c r="BB355">
        <f>1-AZ355/BA355</f>
        <v>0</v>
      </c>
      <c r="BC355">
        <v>0</v>
      </c>
      <c r="BD355" t="s">
        <v>407</v>
      </c>
      <c r="BE355" t="s">
        <v>407</v>
      </c>
      <c r="BF355">
        <v>0</v>
      </c>
      <c r="BG355">
        <v>0</v>
      </c>
      <c r="BH355">
        <f>1-BF355/BG355</f>
        <v>0</v>
      </c>
      <c r="BI355">
        <v>0.5</v>
      </c>
      <c r="BJ355">
        <f>CS355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407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f>$B$11*DQ355+$C$11*DR355+$F$11*EC355*(1-EF355)</f>
        <v>0</v>
      </c>
      <c r="CS355">
        <f>CR355*CT355</f>
        <v>0</v>
      </c>
      <c r="CT355">
        <f>($B$11*$D$9+$C$11*$D$9+$F$11*((EP355+EH355)/MAX(EP355+EH355+EQ355, 0.1)*$I$9+EQ355/MAX(EP355+EH355+EQ355, 0.1)*$J$9))/($B$11+$C$11+$F$11)</f>
        <v>0</v>
      </c>
      <c r="CU355">
        <f>($B$11*$K$9+$C$11*$K$9+$F$11*((EP355+EH355)/MAX(EP355+EH355+EQ355, 0.1)*$P$9+EQ355/MAX(EP355+EH355+EQ355, 0.1)*$Q$9))/($B$11+$C$11+$F$11)</f>
        <v>0</v>
      </c>
      <c r="CV355">
        <v>2.7</v>
      </c>
      <c r="CW355">
        <v>0.5</v>
      </c>
      <c r="CX355" t="s">
        <v>408</v>
      </c>
      <c r="CY355">
        <v>2</v>
      </c>
      <c r="CZ355" t="b">
        <v>1</v>
      </c>
      <c r="DA355">
        <v>1510795102.75517</v>
      </c>
      <c r="DB355">
        <v>414.749</v>
      </c>
      <c r="DC355">
        <v>419.826344827586</v>
      </c>
      <c r="DD355">
        <v>30.6279206896552</v>
      </c>
      <c r="DE355">
        <v>28.7445310344828</v>
      </c>
      <c r="DF355">
        <v>408.270689655172</v>
      </c>
      <c r="DG355">
        <v>29.9662413793104</v>
      </c>
      <c r="DH355">
        <v>500.076620689655</v>
      </c>
      <c r="DI355">
        <v>90.7675137931035</v>
      </c>
      <c r="DJ355">
        <v>0.0999096413793104</v>
      </c>
      <c r="DK355">
        <v>34.3544724137931</v>
      </c>
      <c r="DL355">
        <v>35.0182620689655</v>
      </c>
      <c r="DM355">
        <v>999.9</v>
      </c>
      <c r="DN355">
        <v>0</v>
      </c>
      <c r="DO355">
        <v>0</v>
      </c>
      <c r="DP355">
        <v>10000.8631034483</v>
      </c>
      <c r="DQ355">
        <v>0</v>
      </c>
      <c r="DR355">
        <v>8.68125103448276</v>
      </c>
      <c r="DS355">
        <v>-5.07722724137931</v>
      </c>
      <c r="DT355">
        <v>427.853379310345</v>
      </c>
      <c r="DU355">
        <v>432.251172413793</v>
      </c>
      <c r="DV355">
        <v>1.88339517241379</v>
      </c>
      <c r="DW355">
        <v>419.826344827586</v>
      </c>
      <c r="DX355">
        <v>28.7445310344828</v>
      </c>
      <c r="DY355">
        <v>2.78001965517241</v>
      </c>
      <c r="DZ355">
        <v>2.60906827586207</v>
      </c>
      <c r="EA355">
        <v>22.7659310344828</v>
      </c>
      <c r="EB355">
        <v>21.723375862069</v>
      </c>
      <c r="EC355">
        <v>1999.97586206897</v>
      </c>
      <c r="ED355">
        <v>0.980005448275862</v>
      </c>
      <c r="EE355">
        <v>0.0199949551724138</v>
      </c>
      <c r="EF355">
        <v>0</v>
      </c>
      <c r="EG355">
        <v>2.23733793103448</v>
      </c>
      <c r="EH355">
        <v>0</v>
      </c>
      <c r="EI355">
        <v>3955.08413793103</v>
      </c>
      <c r="EJ355">
        <v>17299.9724137931</v>
      </c>
      <c r="EK355">
        <v>40.2777931034483</v>
      </c>
      <c r="EL355">
        <v>40.312</v>
      </c>
      <c r="EM355">
        <v>39.7391379310345</v>
      </c>
      <c r="EN355">
        <v>39.2456551724138</v>
      </c>
      <c r="EO355">
        <v>40.062</v>
      </c>
      <c r="EP355">
        <v>1959.98586206897</v>
      </c>
      <c r="EQ355">
        <v>39.99</v>
      </c>
      <c r="ER355">
        <v>0</v>
      </c>
      <c r="ES355">
        <v>1678818714.2</v>
      </c>
      <c r="ET355">
        <v>0</v>
      </c>
      <c r="EU355">
        <v>2.2253</v>
      </c>
      <c r="EV355">
        <v>-0.603466668272245</v>
      </c>
      <c r="EW355">
        <v>0.233162384930231</v>
      </c>
      <c r="EX355">
        <v>3955.08384615385</v>
      </c>
      <c r="EY355">
        <v>15</v>
      </c>
      <c r="EZ355">
        <v>0</v>
      </c>
      <c r="FA355" t="s">
        <v>409</v>
      </c>
      <c r="FB355">
        <v>1510781724.6</v>
      </c>
      <c r="FC355">
        <v>1510781718.6</v>
      </c>
      <c r="FD355">
        <v>0</v>
      </c>
      <c r="FE355">
        <v>0.193</v>
      </c>
      <c r="FF355">
        <v>0.167</v>
      </c>
      <c r="FG355">
        <v>6.707</v>
      </c>
      <c r="FH355">
        <v>0.869</v>
      </c>
      <c r="FI355">
        <v>420</v>
      </c>
      <c r="FJ355">
        <v>32</v>
      </c>
      <c r="FK355">
        <v>0.3</v>
      </c>
      <c r="FL355">
        <v>0.13</v>
      </c>
      <c r="FM355">
        <v>1.8881995</v>
      </c>
      <c r="FN355">
        <v>-0.0867681050656708</v>
      </c>
      <c r="FO355">
        <v>0.00839212814189584</v>
      </c>
      <c r="FP355">
        <v>1</v>
      </c>
      <c r="FQ355">
        <v>1</v>
      </c>
      <c r="FR355">
        <v>1</v>
      </c>
      <c r="FS355" t="s">
        <v>410</v>
      </c>
      <c r="FT355">
        <v>2.97123</v>
      </c>
      <c r="FU355">
        <v>2.75414</v>
      </c>
      <c r="FV355">
        <v>0.0894716</v>
      </c>
      <c r="FW355">
        <v>0.0911316</v>
      </c>
      <c r="FX355">
        <v>0.121948</v>
      </c>
      <c r="FY355">
        <v>0.117838</v>
      </c>
      <c r="FZ355">
        <v>35331.6</v>
      </c>
      <c r="GA355">
        <v>38414.7</v>
      </c>
      <c r="GB355">
        <v>35174.9</v>
      </c>
      <c r="GC355">
        <v>38344.2</v>
      </c>
      <c r="GD355">
        <v>43766.1</v>
      </c>
      <c r="GE355">
        <v>48847.6</v>
      </c>
      <c r="GF355">
        <v>54964.8</v>
      </c>
      <c r="GG355">
        <v>61497.4</v>
      </c>
      <c r="GH355">
        <v>1.9619</v>
      </c>
      <c r="GI355">
        <v>1.8157</v>
      </c>
      <c r="GJ355">
        <v>0.185929</v>
      </c>
      <c r="GK355">
        <v>0</v>
      </c>
      <c r="GL355">
        <v>32.0095</v>
      </c>
      <c r="GM355">
        <v>999.9</v>
      </c>
      <c r="GN355">
        <v>53.321</v>
      </c>
      <c r="GO355">
        <v>32.609</v>
      </c>
      <c r="GP355">
        <v>29.0312</v>
      </c>
      <c r="GQ355">
        <v>56.0086</v>
      </c>
      <c r="GR355">
        <v>48.5897</v>
      </c>
      <c r="GS355">
        <v>1</v>
      </c>
      <c r="GT355">
        <v>0.11654</v>
      </c>
      <c r="GU355">
        <v>-2.10628</v>
      </c>
      <c r="GV355">
        <v>20.1031</v>
      </c>
      <c r="GW355">
        <v>5.19797</v>
      </c>
      <c r="GX355">
        <v>12.0043</v>
      </c>
      <c r="GY355">
        <v>4.97535</v>
      </c>
      <c r="GZ355">
        <v>3.2939</v>
      </c>
      <c r="HA355">
        <v>9999</v>
      </c>
      <c r="HB355">
        <v>9999</v>
      </c>
      <c r="HC355">
        <v>9999</v>
      </c>
      <c r="HD355">
        <v>999.9</v>
      </c>
      <c r="HE355">
        <v>1.86325</v>
      </c>
      <c r="HF355">
        <v>1.86813</v>
      </c>
      <c r="HG355">
        <v>1.86789</v>
      </c>
      <c r="HH355">
        <v>1.86905</v>
      </c>
      <c r="HI355">
        <v>1.86988</v>
      </c>
      <c r="HJ355">
        <v>1.86589</v>
      </c>
      <c r="HK355">
        <v>1.86694</v>
      </c>
      <c r="HL355">
        <v>1.86831</v>
      </c>
      <c r="HM355">
        <v>5</v>
      </c>
      <c r="HN355">
        <v>0</v>
      </c>
      <c r="HO355">
        <v>0</v>
      </c>
      <c r="HP355">
        <v>0</v>
      </c>
      <c r="HQ355" t="s">
        <v>411</v>
      </c>
      <c r="HR355" t="s">
        <v>412</v>
      </c>
      <c r="HS355" t="s">
        <v>413</v>
      </c>
      <c r="HT355" t="s">
        <v>413</v>
      </c>
      <c r="HU355" t="s">
        <v>413</v>
      </c>
      <c r="HV355" t="s">
        <v>413</v>
      </c>
      <c r="HW355">
        <v>0</v>
      </c>
      <c r="HX355">
        <v>100</v>
      </c>
      <c r="HY355">
        <v>100</v>
      </c>
      <c r="HZ355">
        <v>6.477</v>
      </c>
      <c r="IA355">
        <v>0.6617</v>
      </c>
      <c r="IB355">
        <v>4.00718980108695</v>
      </c>
      <c r="IC355">
        <v>0.0057595372652325</v>
      </c>
      <c r="ID355">
        <v>9.86007892650461e-07</v>
      </c>
      <c r="IE355">
        <v>-6.54605500343952e-10</v>
      </c>
      <c r="IF355">
        <v>0.661683471666172</v>
      </c>
      <c r="IG355">
        <v>0</v>
      </c>
      <c r="IH355">
        <v>0</v>
      </c>
      <c r="II355">
        <v>0</v>
      </c>
      <c r="IJ355">
        <v>-3</v>
      </c>
      <c r="IK355">
        <v>1614</v>
      </c>
      <c r="IL355">
        <v>1</v>
      </c>
      <c r="IM355">
        <v>27</v>
      </c>
      <c r="IN355">
        <v>223.1</v>
      </c>
      <c r="IO355">
        <v>223.2</v>
      </c>
      <c r="IP355">
        <v>1.0144</v>
      </c>
      <c r="IQ355">
        <v>2.62939</v>
      </c>
      <c r="IR355">
        <v>1.54785</v>
      </c>
      <c r="IS355">
        <v>2.30103</v>
      </c>
      <c r="IT355">
        <v>1.34644</v>
      </c>
      <c r="IU355">
        <v>2.46948</v>
      </c>
      <c r="IV355">
        <v>37.0986</v>
      </c>
      <c r="IW355">
        <v>24.2101</v>
      </c>
      <c r="IX355">
        <v>18</v>
      </c>
      <c r="IY355">
        <v>502.583</v>
      </c>
      <c r="IZ355">
        <v>407.612</v>
      </c>
      <c r="JA355">
        <v>34.9518</v>
      </c>
      <c r="JB355">
        <v>28.8793</v>
      </c>
      <c r="JC355">
        <v>30.0004</v>
      </c>
      <c r="JD355">
        <v>28.5944</v>
      </c>
      <c r="JE355">
        <v>28.5085</v>
      </c>
      <c r="JF355">
        <v>20.2881</v>
      </c>
      <c r="JG355">
        <v>0</v>
      </c>
      <c r="JH355">
        <v>100</v>
      </c>
      <c r="JI355">
        <v>34.9335</v>
      </c>
      <c r="JJ355">
        <v>399.665</v>
      </c>
      <c r="JK355">
        <v>30.1699</v>
      </c>
      <c r="JL355">
        <v>101.975</v>
      </c>
      <c r="JM355">
        <v>102.367</v>
      </c>
    </row>
    <row r="356" spans="1:273">
      <c r="A356">
        <v>340</v>
      </c>
      <c r="B356">
        <v>1510795115.6</v>
      </c>
      <c r="C356">
        <v>6395</v>
      </c>
      <c r="D356" t="s">
        <v>1093</v>
      </c>
      <c r="E356" t="s">
        <v>1094</v>
      </c>
      <c r="F356">
        <v>5</v>
      </c>
      <c r="G356" t="s">
        <v>898</v>
      </c>
      <c r="H356" t="s">
        <v>406</v>
      </c>
      <c r="I356">
        <v>1510795107.83214</v>
      </c>
      <c r="J356">
        <f>(K356)/1000</f>
        <v>0</v>
      </c>
      <c r="K356">
        <f>IF(CZ356, AN356, AH356)</f>
        <v>0</v>
      </c>
      <c r="L356">
        <f>IF(CZ356, AI356, AG356)</f>
        <v>0</v>
      </c>
      <c r="M356">
        <f>DB356 - IF(AU356&gt;1, L356*CV356*100.0/(AW356*DP356), 0)</f>
        <v>0</v>
      </c>
      <c r="N356">
        <f>((T356-J356/2)*M356-L356)/(T356+J356/2)</f>
        <v>0</v>
      </c>
      <c r="O356">
        <f>N356*(DI356+DJ356)/1000.0</f>
        <v>0</v>
      </c>
      <c r="P356">
        <f>(DB356 - IF(AU356&gt;1, L356*CV356*100.0/(AW356*DP356), 0))*(DI356+DJ356)/1000.0</f>
        <v>0</v>
      </c>
      <c r="Q356">
        <f>2.0/((1/S356-1/R356)+SIGN(S356)*SQRT((1/S356-1/R356)*(1/S356-1/R356) + 4*CW356/((CW356+1)*(CW356+1))*(2*1/S356*1/R356-1/R356*1/R356)))</f>
        <v>0</v>
      </c>
      <c r="R356">
        <f>IF(LEFT(CX356,1)&lt;&gt;"0",IF(LEFT(CX356,1)="1",3.0,CY356),$D$5+$E$5*(DP356*DI356/($K$5*1000))+$F$5*(DP356*DI356/($K$5*1000))*MAX(MIN(CV356,$J$5),$I$5)*MAX(MIN(CV356,$J$5),$I$5)+$G$5*MAX(MIN(CV356,$J$5),$I$5)*(DP356*DI356/($K$5*1000))+$H$5*(DP356*DI356/($K$5*1000))*(DP356*DI356/($K$5*1000)))</f>
        <v>0</v>
      </c>
      <c r="S356">
        <f>J356*(1000-(1000*0.61365*exp(17.502*W356/(240.97+W356))/(DI356+DJ356)+DD356)/2)/(1000*0.61365*exp(17.502*W356/(240.97+W356))/(DI356+DJ356)-DD356)</f>
        <v>0</v>
      </c>
      <c r="T356">
        <f>1/((CW356+1)/(Q356/1.6)+1/(R356/1.37)) + CW356/((CW356+1)/(Q356/1.6) + CW356/(R356/1.37))</f>
        <v>0</v>
      </c>
      <c r="U356">
        <f>(CR356*CU356)</f>
        <v>0</v>
      </c>
      <c r="V356">
        <f>(DK356+(U356+2*0.95*5.67E-8*(((DK356+$B$7)+273)^4-(DK356+273)^4)-44100*J356)/(1.84*29.3*R356+8*0.95*5.67E-8*(DK356+273)^3))</f>
        <v>0</v>
      </c>
      <c r="W356">
        <f>($C$7*DL356+$D$7*DM356+$E$7*V356)</f>
        <v>0</v>
      </c>
      <c r="X356">
        <f>0.61365*exp(17.502*W356/(240.97+W356))</f>
        <v>0</v>
      </c>
      <c r="Y356">
        <f>(Z356/AA356*100)</f>
        <v>0</v>
      </c>
      <c r="Z356">
        <f>DD356*(DI356+DJ356)/1000</f>
        <v>0</v>
      </c>
      <c r="AA356">
        <f>0.61365*exp(17.502*DK356/(240.97+DK356))</f>
        <v>0</v>
      </c>
      <c r="AB356">
        <f>(X356-DD356*(DI356+DJ356)/1000)</f>
        <v>0</v>
      </c>
      <c r="AC356">
        <f>(-J356*44100)</f>
        <v>0</v>
      </c>
      <c r="AD356">
        <f>2*29.3*R356*0.92*(DK356-W356)</f>
        <v>0</v>
      </c>
      <c r="AE356">
        <f>2*0.95*5.67E-8*(((DK356+$B$7)+273)^4-(W356+273)^4)</f>
        <v>0</v>
      </c>
      <c r="AF356">
        <f>U356+AE356+AC356+AD356</f>
        <v>0</v>
      </c>
      <c r="AG356">
        <f>DH356*AU356*(DC356-DB356*(1000-AU356*DE356)/(1000-AU356*DD356))/(100*CV356)</f>
        <v>0</v>
      </c>
      <c r="AH356">
        <f>1000*DH356*AU356*(DD356-DE356)/(100*CV356*(1000-AU356*DD356))</f>
        <v>0</v>
      </c>
      <c r="AI356">
        <f>(AJ356 - AK356 - DI356*1E3/(8.314*(DK356+273.15)) * AM356/DH356 * AL356) * DH356/(100*CV356) * (1000 - DE356)/1000</f>
        <v>0</v>
      </c>
      <c r="AJ356">
        <v>423.818970902536</v>
      </c>
      <c r="AK356">
        <v>423.840466666667</v>
      </c>
      <c r="AL356">
        <v>-1.03216485725928</v>
      </c>
      <c r="AM356">
        <v>64.2689805173575</v>
      </c>
      <c r="AN356">
        <f>(AP356 - AO356 + DI356*1E3/(8.314*(DK356+273.15)) * AR356/DH356 * AQ356) * DH356/(100*CV356) * 1000/(1000 - AP356)</f>
        <v>0</v>
      </c>
      <c r="AO356">
        <v>28.7373749844486</v>
      </c>
      <c r="AP356">
        <v>30.6067690909091</v>
      </c>
      <c r="AQ356">
        <v>-1.30371783811957e-05</v>
      </c>
      <c r="AR356">
        <v>116.423155096258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MAX(0,($B$13+$C$13*DP356)/(1+$D$13*DP356)*DI356/(DK356+273)*$E$13)</f>
        <v>0</v>
      </c>
      <c r="AX356" t="s">
        <v>407</v>
      </c>
      <c r="AY356" t="s">
        <v>407</v>
      </c>
      <c r="AZ356">
        <v>0</v>
      </c>
      <c r="BA356">
        <v>0</v>
      </c>
      <c r="BB356">
        <f>1-AZ356/BA356</f>
        <v>0</v>
      </c>
      <c r="BC356">
        <v>0</v>
      </c>
      <c r="BD356" t="s">
        <v>407</v>
      </c>
      <c r="BE356" t="s">
        <v>407</v>
      </c>
      <c r="BF356">
        <v>0</v>
      </c>
      <c r="BG356">
        <v>0</v>
      </c>
      <c r="BH356">
        <f>1-BF356/BG356</f>
        <v>0</v>
      </c>
      <c r="BI356">
        <v>0.5</v>
      </c>
      <c r="BJ356">
        <f>CS356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407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f>$B$11*DQ356+$C$11*DR356+$F$11*EC356*(1-EF356)</f>
        <v>0</v>
      </c>
      <c r="CS356">
        <f>CR356*CT356</f>
        <v>0</v>
      </c>
      <c r="CT356">
        <f>($B$11*$D$9+$C$11*$D$9+$F$11*((EP356+EH356)/MAX(EP356+EH356+EQ356, 0.1)*$I$9+EQ356/MAX(EP356+EH356+EQ356, 0.1)*$J$9))/($B$11+$C$11+$F$11)</f>
        <v>0</v>
      </c>
      <c r="CU356">
        <f>($B$11*$K$9+$C$11*$K$9+$F$11*((EP356+EH356)/MAX(EP356+EH356+EQ356, 0.1)*$P$9+EQ356/MAX(EP356+EH356+EQ356, 0.1)*$Q$9))/($B$11+$C$11+$F$11)</f>
        <v>0</v>
      </c>
      <c r="CV356">
        <v>2.7</v>
      </c>
      <c r="CW356">
        <v>0.5</v>
      </c>
      <c r="CX356" t="s">
        <v>408</v>
      </c>
      <c r="CY356">
        <v>2</v>
      </c>
      <c r="CZ356" t="b">
        <v>1</v>
      </c>
      <c r="DA356">
        <v>1510795107.83214</v>
      </c>
      <c r="DB356">
        <v>414.189428571429</v>
      </c>
      <c r="DC356">
        <v>416.927928571429</v>
      </c>
      <c r="DD356">
        <v>30.6194464285714</v>
      </c>
      <c r="DE356">
        <v>28.7421464285714</v>
      </c>
      <c r="DF356">
        <v>407.714464285714</v>
      </c>
      <c r="DG356">
        <v>29.9577607142857</v>
      </c>
      <c r="DH356">
        <v>500.092785714286</v>
      </c>
      <c r="DI356">
        <v>90.7681857142857</v>
      </c>
      <c r="DJ356">
        <v>0.0999714964285714</v>
      </c>
      <c r="DK356">
        <v>34.3564071428571</v>
      </c>
      <c r="DL356">
        <v>35.0179642857143</v>
      </c>
      <c r="DM356">
        <v>999.9</v>
      </c>
      <c r="DN356">
        <v>0</v>
      </c>
      <c r="DO356">
        <v>0</v>
      </c>
      <c r="DP356">
        <v>10000.7378571429</v>
      </c>
      <c r="DQ356">
        <v>0</v>
      </c>
      <c r="DR356">
        <v>8.69360642857143</v>
      </c>
      <c r="DS356">
        <v>-2.73844710714286</v>
      </c>
      <c r="DT356">
        <v>427.272214285714</v>
      </c>
      <c r="DU356">
        <v>429.265892857143</v>
      </c>
      <c r="DV356">
        <v>1.87729321428571</v>
      </c>
      <c r="DW356">
        <v>416.927928571429</v>
      </c>
      <c r="DX356">
        <v>28.7421464285714</v>
      </c>
      <c r="DY356">
        <v>2.77927</v>
      </c>
      <c r="DZ356">
        <v>2.60887178571429</v>
      </c>
      <c r="EA356">
        <v>22.7614892857143</v>
      </c>
      <c r="EB356">
        <v>21.7221392857143</v>
      </c>
      <c r="EC356">
        <v>1999.97035714286</v>
      </c>
      <c r="ED356">
        <v>0.9800055</v>
      </c>
      <c r="EE356">
        <v>0.0199949</v>
      </c>
      <c r="EF356">
        <v>0</v>
      </c>
      <c r="EG356">
        <v>2.24350714285714</v>
      </c>
      <c r="EH356">
        <v>0</v>
      </c>
      <c r="EI356">
        <v>3955.45107142857</v>
      </c>
      <c r="EJ356">
        <v>17299.9214285714</v>
      </c>
      <c r="EK356">
        <v>40.281</v>
      </c>
      <c r="EL356">
        <v>40.312</v>
      </c>
      <c r="EM356">
        <v>39.7455</v>
      </c>
      <c r="EN356">
        <v>39.2455</v>
      </c>
      <c r="EO356">
        <v>40.062</v>
      </c>
      <c r="EP356">
        <v>1959.98035714286</v>
      </c>
      <c r="EQ356">
        <v>39.99</v>
      </c>
      <c r="ER356">
        <v>0</v>
      </c>
      <c r="ES356">
        <v>1678818719</v>
      </c>
      <c r="ET356">
        <v>0</v>
      </c>
      <c r="EU356">
        <v>2.24199615384615</v>
      </c>
      <c r="EV356">
        <v>0.325001700922972</v>
      </c>
      <c r="EW356">
        <v>5.99829057112971</v>
      </c>
      <c r="EX356">
        <v>3955.47115384615</v>
      </c>
      <c r="EY356">
        <v>15</v>
      </c>
      <c r="EZ356">
        <v>0</v>
      </c>
      <c r="FA356" t="s">
        <v>409</v>
      </c>
      <c r="FB356">
        <v>1510781724.6</v>
      </c>
      <c r="FC356">
        <v>1510781718.6</v>
      </c>
      <c r="FD356">
        <v>0</v>
      </c>
      <c r="FE356">
        <v>0.193</v>
      </c>
      <c r="FF356">
        <v>0.167</v>
      </c>
      <c r="FG356">
        <v>6.707</v>
      </c>
      <c r="FH356">
        <v>0.869</v>
      </c>
      <c r="FI356">
        <v>420</v>
      </c>
      <c r="FJ356">
        <v>32</v>
      </c>
      <c r="FK356">
        <v>0.3</v>
      </c>
      <c r="FL356">
        <v>0.13</v>
      </c>
      <c r="FM356">
        <v>1.8805395</v>
      </c>
      <c r="FN356">
        <v>-0.0752107317073187</v>
      </c>
      <c r="FO356">
        <v>0.00738565872146826</v>
      </c>
      <c r="FP356">
        <v>1</v>
      </c>
      <c r="FQ356">
        <v>1</v>
      </c>
      <c r="FR356">
        <v>1</v>
      </c>
      <c r="FS356" t="s">
        <v>410</v>
      </c>
      <c r="FT356">
        <v>2.97114</v>
      </c>
      <c r="FU356">
        <v>2.75369</v>
      </c>
      <c r="FV356">
        <v>0.088723</v>
      </c>
      <c r="FW356">
        <v>0.0889099</v>
      </c>
      <c r="FX356">
        <v>0.121921</v>
      </c>
      <c r="FY356">
        <v>0.117824</v>
      </c>
      <c r="FZ356">
        <v>35360.7</v>
      </c>
      <c r="GA356">
        <v>38508.3</v>
      </c>
      <c r="GB356">
        <v>35174.9</v>
      </c>
      <c r="GC356">
        <v>38344</v>
      </c>
      <c r="GD356">
        <v>43767.6</v>
      </c>
      <c r="GE356">
        <v>48847.8</v>
      </c>
      <c r="GF356">
        <v>54965</v>
      </c>
      <c r="GG356">
        <v>61496.9</v>
      </c>
      <c r="GH356">
        <v>1.9619</v>
      </c>
      <c r="GI356">
        <v>1.81553</v>
      </c>
      <c r="GJ356">
        <v>0.184655</v>
      </c>
      <c r="GK356">
        <v>0</v>
      </c>
      <c r="GL356">
        <v>32.0123</v>
      </c>
      <c r="GM356">
        <v>999.9</v>
      </c>
      <c r="GN356">
        <v>53.345</v>
      </c>
      <c r="GO356">
        <v>32.609</v>
      </c>
      <c r="GP356">
        <v>29.0437</v>
      </c>
      <c r="GQ356">
        <v>56.3186</v>
      </c>
      <c r="GR356">
        <v>48.5497</v>
      </c>
      <c r="GS356">
        <v>1</v>
      </c>
      <c r="GT356">
        <v>0.116662</v>
      </c>
      <c r="GU356">
        <v>-2.09902</v>
      </c>
      <c r="GV356">
        <v>20.1034</v>
      </c>
      <c r="GW356">
        <v>5.19767</v>
      </c>
      <c r="GX356">
        <v>12.0047</v>
      </c>
      <c r="GY356">
        <v>4.9753</v>
      </c>
      <c r="GZ356">
        <v>3.29388</v>
      </c>
      <c r="HA356">
        <v>9999</v>
      </c>
      <c r="HB356">
        <v>9999</v>
      </c>
      <c r="HC356">
        <v>9999</v>
      </c>
      <c r="HD356">
        <v>999.9</v>
      </c>
      <c r="HE356">
        <v>1.86325</v>
      </c>
      <c r="HF356">
        <v>1.86813</v>
      </c>
      <c r="HG356">
        <v>1.86789</v>
      </c>
      <c r="HH356">
        <v>1.86905</v>
      </c>
      <c r="HI356">
        <v>1.86986</v>
      </c>
      <c r="HJ356">
        <v>1.86585</v>
      </c>
      <c r="HK356">
        <v>1.86699</v>
      </c>
      <c r="HL356">
        <v>1.8683</v>
      </c>
      <c r="HM356">
        <v>5</v>
      </c>
      <c r="HN356">
        <v>0</v>
      </c>
      <c r="HO356">
        <v>0</v>
      </c>
      <c r="HP356">
        <v>0</v>
      </c>
      <c r="HQ356" t="s">
        <v>411</v>
      </c>
      <c r="HR356" t="s">
        <v>412</v>
      </c>
      <c r="HS356" t="s">
        <v>413</v>
      </c>
      <c r="HT356" t="s">
        <v>413</v>
      </c>
      <c r="HU356" t="s">
        <v>413</v>
      </c>
      <c r="HV356" t="s">
        <v>413</v>
      </c>
      <c r="HW356">
        <v>0</v>
      </c>
      <c r="HX356">
        <v>100</v>
      </c>
      <c r="HY356">
        <v>100</v>
      </c>
      <c r="HZ356">
        <v>6.45</v>
      </c>
      <c r="IA356">
        <v>0.6616</v>
      </c>
      <c r="IB356">
        <v>4.00718980108695</v>
      </c>
      <c r="IC356">
        <v>0.0057595372652325</v>
      </c>
      <c r="ID356">
        <v>9.86007892650461e-07</v>
      </c>
      <c r="IE356">
        <v>-6.54605500343952e-10</v>
      </c>
      <c r="IF356">
        <v>0.661683471666172</v>
      </c>
      <c r="IG356">
        <v>0</v>
      </c>
      <c r="IH356">
        <v>0</v>
      </c>
      <c r="II356">
        <v>0</v>
      </c>
      <c r="IJ356">
        <v>-3</v>
      </c>
      <c r="IK356">
        <v>1614</v>
      </c>
      <c r="IL356">
        <v>1</v>
      </c>
      <c r="IM356">
        <v>27</v>
      </c>
      <c r="IN356">
        <v>223.2</v>
      </c>
      <c r="IO356">
        <v>223.3</v>
      </c>
      <c r="IP356">
        <v>0.985107</v>
      </c>
      <c r="IQ356">
        <v>2.63062</v>
      </c>
      <c r="IR356">
        <v>1.54785</v>
      </c>
      <c r="IS356">
        <v>2.30103</v>
      </c>
      <c r="IT356">
        <v>1.34644</v>
      </c>
      <c r="IU356">
        <v>2.4585</v>
      </c>
      <c r="IV356">
        <v>37.0986</v>
      </c>
      <c r="IW356">
        <v>24.2101</v>
      </c>
      <c r="IX356">
        <v>18</v>
      </c>
      <c r="IY356">
        <v>502.62</v>
      </c>
      <c r="IZ356">
        <v>407.545</v>
      </c>
      <c r="JA356">
        <v>34.9261</v>
      </c>
      <c r="JB356">
        <v>28.8818</v>
      </c>
      <c r="JC356">
        <v>30.0001</v>
      </c>
      <c r="JD356">
        <v>28.5985</v>
      </c>
      <c r="JE356">
        <v>28.5132</v>
      </c>
      <c r="JF356">
        <v>19.6277</v>
      </c>
      <c r="JG356">
        <v>0</v>
      </c>
      <c r="JH356">
        <v>100</v>
      </c>
      <c r="JI356">
        <v>34.9162</v>
      </c>
      <c r="JJ356">
        <v>379.599</v>
      </c>
      <c r="JK356">
        <v>30.1699</v>
      </c>
      <c r="JL356">
        <v>101.976</v>
      </c>
      <c r="JM356">
        <v>102.366</v>
      </c>
    </row>
    <row r="357" spans="1:273">
      <c r="A357">
        <v>341</v>
      </c>
      <c r="B357">
        <v>1510795120.6</v>
      </c>
      <c r="C357">
        <v>6400</v>
      </c>
      <c r="D357" t="s">
        <v>1095</v>
      </c>
      <c r="E357" t="s">
        <v>1096</v>
      </c>
      <c r="F357">
        <v>5</v>
      </c>
      <c r="G357" t="s">
        <v>898</v>
      </c>
      <c r="H357" t="s">
        <v>406</v>
      </c>
      <c r="I357">
        <v>1510795113.1</v>
      </c>
      <c r="J357">
        <f>(K357)/1000</f>
        <v>0</v>
      </c>
      <c r="K357">
        <f>IF(CZ357, AN357, AH357)</f>
        <v>0</v>
      </c>
      <c r="L357">
        <f>IF(CZ357, AI357, AG357)</f>
        <v>0</v>
      </c>
      <c r="M357">
        <f>DB357 - IF(AU357&gt;1, L357*CV357*100.0/(AW357*DP357), 0)</f>
        <v>0</v>
      </c>
      <c r="N357">
        <f>((T357-J357/2)*M357-L357)/(T357+J357/2)</f>
        <v>0</v>
      </c>
      <c r="O357">
        <f>N357*(DI357+DJ357)/1000.0</f>
        <v>0</v>
      </c>
      <c r="P357">
        <f>(DB357 - IF(AU357&gt;1, L357*CV357*100.0/(AW357*DP357), 0))*(DI357+DJ357)/1000.0</f>
        <v>0</v>
      </c>
      <c r="Q357">
        <f>2.0/((1/S357-1/R357)+SIGN(S357)*SQRT((1/S357-1/R357)*(1/S357-1/R357) + 4*CW357/((CW357+1)*(CW357+1))*(2*1/S357*1/R357-1/R357*1/R357)))</f>
        <v>0</v>
      </c>
      <c r="R357">
        <f>IF(LEFT(CX357,1)&lt;&gt;"0",IF(LEFT(CX357,1)="1",3.0,CY357),$D$5+$E$5*(DP357*DI357/($K$5*1000))+$F$5*(DP357*DI357/($K$5*1000))*MAX(MIN(CV357,$J$5),$I$5)*MAX(MIN(CV357,$J$5),$I$5)+$G$5*MAX(MIN(CV357,$J$5),$I$5)*(DP357*DI357/($K$5*1000))+$H$5*(DP357*DI357/($K$5*1000))*(DP357*DI357/($K$5*1000)))</f>
        <v>0</v>
      </c>
      <c r="S357">
        <f>J357*(1000-(1000*0.61365*exp(17.502*W357/(240.97+W357))/(DI357+DJ357)+DD357)/2)/(1000*0.61365*exp(17.502*W357/(240.97+W357))/(DI357+DJ357)-DD357)</f>
        <v>0</v>
      </c>
      <c r="T357">
        <f>1/((CW357+1)/(Q357/1.6)+1/(R357/1.37)) + CW357/((CW357+1)/(Q357/1.6) + CW357/(R357/1.37))</f>
        <v>0</v>
      </c>
      <c r="U357">
        <f>(CR357*CU357)</f>
        <v>0</v>
      </c>
      <c r="V357">
        <f>(DK357+(U357+2*0.95*5.67E-8*(((DK357+$B$7)+273)^4-(DK357+273)^4)-44100*J357)/(1.84*29.3*R357+8*0.95*5.67E-8*(DK357+273)^3))</f>
        <v>0</v>
      </c>
      <c r="W357">
        <f>($C$7*DL357+$D$7*DM357+$E$7*V357)</f>
        <v>0</v>
      </c>
      <c r="X357">
        <f>0.61365*exp(17.502*W357/(240.97+W357))</f>
        <v>0</v>
      </c>
      <c r="Y357">
        <f>(Z357/AA357*100)</f>
        <v>0</v>
      </c>
      <c r="Z357">
        <f>DD357*(DI357+DJ357)/1000</f>
        <v>0</v>
      </c>
      <c r="AA357">
        <f>0.61365*exp(17.502*DK357/(240.97+DK357))</f>
        <v>0</v>
      </c>
      <c r="AB357">
        <f>(X357-DD357*(DI357+DJ357)/1000)</f>
        <v>0</v>
      </c>
      <c r="AC357">
        <f>(-J357*44100)</f>
        <v>0</v>
      </c>
      <c r="AD357">
        <f>2*29.3*R357*0.92*(DK357-W357)</f>
        <v>0</v>
      </c>
      <c r="AE357">
        <f>2*0.95*5.67E-8*(((DK357+$B$7)+273)^4-(W357+273)^4)</f>
        <v>0</v>
      </c>
      <c r="AF357">
        <f>U357+AE357+AC357+AD357</f>
        <v>0</v>
      </c>
      <c r="AG357">
        <f>DH357*AU357*(DC357-DB357*(1000-AU357*DE357)/(1000-AU357*DD357))/(100*CV357)</f>
        <v>0</v>
      </c>
      <c r="AH357">
        <f>1000*DH357*AU357*(DD357-DE357)/(100*CV357*(1000-AU357*DD357))</f>
        <v>0</v>
      </c>
      <c r="AI357">
        <f>(AJ357 - AK357 - DI357*1E3/(8.314*(DK357+273.15)) * AM357/DH357 * AL357) * DH357/(100*CV357) * (1000 - DE357)/1000</f>
        <v>0</v>
      </c>
      <c r="AJ357">
        <v>408.507928100491</v>
      </c>
      <c r="AK357">
        <v>413.854078787879</v>
      </c>
      <c r="AL357">
        <v>-2.16778534869619</v>
      </c>
      <c r="AM357">
        <v>64.2689805173575</v>
      </c>
      <c r="AN357">
        <f>(AP357 - AO357 + DI357*1E3/(8.314*(DK357+273.15)) * AR357/DH357 * AQ357) * DH357/(100*CV357) * 1000/(1000 - AP357)</f>
        <v>0</v>
      </c>
      <c r="AO357">
        <v>28.7338817410023</v>
      </c>
      <c r="AP357">
        <v>30.6022315151515</v>
      </c>
      <c r="AQ357">
        <v>-3.19984773435326e-06</v>
      </c>
      <c r="AR357">
        <v>116.423155096258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MAX(0,($B$13+$C$13*DP357)/(1+$D$13*DP357)*DI357/(DK357+273)*$E$13)</f>
        <v>0</v>
      </c>
      <c r="AX357" t="s">
        <v>407</v>
      </c>
      <c r="AY357" t="s">
        <v>407</v>
      </c>
      <c r="AZ357">
        <v>0</v>
      </c>
      <c r="BA357">
        <v>0</v>
      </c>
      <c r="BB357">
        <f>1-AZ357/BA357</f>
        <v>0</v>
      </c>
      <c r="BC357">
        <v>0</v>
      </c>
      <c r="BD357" t="s">
        <v>407</v>
      </c>
      <c r="BE357" t="s">
        <v>407</v>
      </c>
      <c r="BF357">
        <v>0</v>
      </c>
      <c r="BG357">
        <v>0</v>
      </c>
      <c r="BH357">
        <f>1-BF357/BG357</f>
        <v>0</v>
      </c>
      <c r="BI357">
        <v>0.5</v>
      </c>
      <c r="BJ357">
        <f>CS357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407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f>$B$11*DQ357+$C$11*DR357+$F$11*EC357*(1-EF357)</f>
        <v>0</v>
      </c>
      <c r="CS357">
        <f>CR357*CT357</f>
        <v>0</v>
      </c>
      <c r="CT357">
        <f>($B$11*$D$9+$C$11*$D$9+$F$11*((EP357+EH357)/MAX(EP357+EH357+EQ357, 0.1)*$I$9+EQ357/MAX(EP357+EH357+EQ357, 0.1)*$J$9))/($B$11+$C$11+$F$11)</f>
        <v>0</v>
      </c>
      <c r="CU357">
        <f>($B$11*$K$9+$C$11*$K$9+$F$11*((EP357+EH357)/MAX(EP357+EH357+EQ357, 0.1)*$P$9+EQ357/MAX(EP357+EH357+EQ357, 0.1)*$Q$9))/($B$11+$C$11+$F$11)</f>
        <v>0</v>
      </c>
      <c r="CV357">
        <v>2.7</v>
      </c>
      <c r="CW357">
        <v>0.5</v>
      </c>
      <c r="CX357" t="s">
        <v>408</v>
      </c>
      <c r="CY357">
        <v>2</v>
      </c>
      <c r="CZ357" t="b">
        <v>1</v>
      </c>
      <c r="DA357">
        <v>1510795113.1</v>
      </c>
      <c r="DB357">
        <v>411.076481481482</v>
      </c>
      <c r="DC357">
        <v>408.818333333333</v>
      </c>
      <c r="DD357">
        <v>30.6108592592593</v>
      </c>
      <c r="DE357">
        <v>28.7389666666667</v>
      </c>
      <c r="DF357">
        <v>404.620814814815</v>
      </c>
      <c r="DG357">
        <v>29.9491740740741</v>
      </c>
      <c r="DH357">
        <v>500.086259259259</v>
      </c>
      <c r="DI357">
        <v>90.7686074074074</v>
      </c>
      <c r="DJ357">
        <v>0.0999756222222222</v>
      </c>
      <c r="DK357">
        <v>34.3570333333333</v>
      </c>
      <c r="DL357">
        <v>35.0128962962963</v>
      </c>
      <c r="DM357">
        <v>999.9</v>
      </c>
      <c r="DN357">
        <v>0</v>
      </c>
      <c r="DO357">
        <v>0</v>
      </c>
      <c r="DP357">
        <v>9997.54703703703</v>
      </c>
      <c r="DQ357">
        <v>0</v>
      </c>
      <c r="DR357">
        <v>8.66407481481482</v>
      </c>
      <c r="DS357">
        <v>2.25824003703704</v>
      </c>
      <c r="DT357">
        <v>424.057259259259</v>
      </c>
      <c r="DU357">
        <v>420.914925925926</v>
      </c>
      <c r="DV357">
        <v>1.87189444444444</v>
      </c>
      <c r="DW357">
        <v>408.818333333333</v>
      </c>
      <c r="DX357">
        <v>28.7389666666667</v>
      </c>
      <c r="DY357">
        <v>2.77850518518519</v>
      </c>
      <c r="DZ357">
        <v>2.60859555555556</v>
      </c>
      <c r="EA357">
        <v>22.7569407407407</v>
      </c>
      <c r="EB357">
        <v>21.7204037037037</v>
      </c>
      <c r="EC357">
        <v>1999.96407407407</v>
      </c>
      <c r="ED357">
        <v>0.980005444444444</v>
      </c>
      <c r="EE357">
        <v>0.0199949592592593</v>
      </c>
      <c r="EF357">
        <v>0</v>
      </c>
      <c r="EG357">
        <v>2.30536666666667</v>
      </c>
      <c r="EH357">
        <v>0</v>
      </c>
      <c r="EI357">
        <v>3955.91</v>
      </c>
      <c r="EJ357">
        <v>17299.8703703704</v>
      </c>
      <c r="EK357">
        <v>40.2959259259259</v>
      </c>
      <c r="EL357">
        <v>40.312</v>
      </c>
      <c r="EM357">
        <v>39.75</v>
      </c>
      <c r="EN357">
        <v>39.2453333333333</v>
      </c>
      <c r="EO357">
        <v>40.062</v>
      </c>
      <c r="EP357">
        <v>1959.97407407407</v>
      </c>
      <c r="EQ357">
        <v>39.99</v>
      </c>
      <c r="ER357">
        <v>0</v>
      </c>
      <c r="ES357">
        <v>1678818723.8</v>
      </c>
      <c r="ET357">
        <v>0</v>
      </c>
      <c r="EU357">
        <v>2.27724615384615</v>
      </c>
      <c r="EV357">
        <v>0.830509399729087</v>
      </c>
      <c r="EW357">
        <v>9.77880339175642</v>
      </c>
      <c r="EX357">
        <v>3955.92961538462</v>
      </c>
      <c r="EY357">
        <v>15</v>
      </c>
      <c r="EZ357">
        <v>0</v>
      </c>
      <c r="FA357" t="s">
        <v>409</v>
      </c>
      <c r="FB357">
        <v>1510781724.6</v>
      </c>
      <c r="FC357">
        <v>1510781718.6</v>
      </c>
      <c r="FD357">
        <v>0</v>
      </c>
      <c r="FE357">
        <v>0.193</v>
      </c>
      <c r="FF357">
        <v>0.167</v>
      </c>
      <c r="FG357">
        <v>6.707</v>
      </c>
      <c r="FH357">
        <v>0.869</v>
      </c>
      <c r="FI357">
        <v>420</v>
      </c>
      <c r="FJ357">
        <v>32</v>
      </c>
      <c r="FK357">
        <v>0.3</v>
      </c>
      <c r="FL357">
        <v>0.13</v>
      </c>
      <c r="FM357">
        <v>1.8761155</v>
      </c>
      <c r="FN357">
        <v>-0.0639984990619134</v>
      </c>
      <c r="FO357">
        <v>0.00640876117124051</v>
      </c>
      <c r="FP357">
        <v>1</v>
      </c>
      <c r="FQ357">
        <v>1</v>
      </c>
      <c r="FR357">
        <v>1</v>
      </c>
      <c r="FS357" t="s">
        <v>410</v>
      </c>
      <c r="FT357">
        <v>2.97114</v>
      </c>
      <c r="FU357">
        <v>2.75376</v>
      </c>
      <c r="FV357">
        <v>0.087004</v>
      </c>
      <c r="FW357">
        <v>0.0861778</v>
      </c>
      <c r="FX357">
        <v>0.121904</v>
      </c>
      <c r="FY357">
        <v>0.11781</v>
      </c>
      <c r="FZ357">
        <v>35427</v>
      </c>
      <c r="GA357">
        <v>38623.4</v>
      </c>
      <c r="GB357">
        <v>35174.6</v>
      </c>
      <c r="GC357">
        <v>38343.6</v>
      </c>
      <c r="GD357">
        <v>43768.1</v>
      </c>
      <c r="GE357">
        <v>48848.5</v>
      </c>
      <c r="GF357">
        <v>54964.5</v>
      </c>
      <c r="GG357">
        <v>61496.8</v>
      </c>
      <c r="GH357">
        <v>1.9618</v>
      </c>
      <c r="GI357">
        <v>1.8156</v>
      </c>
      <c r="GJ357">
        <v>0.184551</v>
      </c>
      <c r="GK357">
        <v>0</v>
      </c>
      <c r="GL357">
        <v>32.0152</v>
      </c>
      <c r="GM357">
        <v>999.9</v>
      </c>
      <c r="GN357">
        <v>53.345</v>
      </c>
      <c r="GO357">
        <v>32.609</v>
      </c>
      <c r="GP357">
        <v>29.044</v>
      </c>
      <c r="GQ357">
        <v>55.9986</v>
      </c>
      <c r="GR357">
        <v>48.6619</v>
      </c>
      <c r="GS357">
        <v>1</v>
      </c>
      <c r="GT357">
        <v>0.11685</v>
      </c>
      <c r="GU357">
        <v>-2.1423</v>
      </c>
      <c r="GV357">
        <v>20.1029</v>
      </c>
      <c r="GW357">
        <v>5.19782</v>
      </c>
      <c r="GX357">
        <v>12.0043</v>
      </c>
      <c r="GY357">
        <v>4.97525</v>
      </c>
      <c r="GZ357">
        <v>3.2938</v>
      </c>
      <c r="HA357">
        <v>9999</v>
      </c>
      <c r="HB357">
        <v>9999</v>
      </c>
      <c r="HC357">
        <v>9999</v>
      </c>
      <c r="HD357">
        <v>999.9</v>
      </c>
      <c r="HE357">
        <v>1.86325</v>
      </c>
      <c r="HF357">
        <v>1.86813</v>
      </c>
      <c r="HG357">
        <v>1.86793</v>
      </c>
      <c r="HH357">
        <v>1.86905</v>
      </c>
      <c r="HI357">
        <v>1.86985</v>
      </c>
      <c r="HJ357">
        <v>1.86588</v>
      </c>
      <c r="HK357">
        <v>1.86702</v>
      </c>
      <c r="HL357">
        <v>1.86833</v>
      </c>
      <c r="HM357">
        <v>5</v>
      </c>
      <c r="HN357">
        <v>0</v>
      </c>
      <c r="HO357">
        <v>0</v>
      </c>
      <c r="HP357">
        <v>0</v>
      </c>
      <c r="HQ357" t="s">
        <v>411</v>
      </c>
      <c r="HR357" t="s">
        <v>412</v>
      </c>
      <c r="HS357" t="s">
        <v>413</v>
      </c>
      <c r="HT357" t="s">
        <v>413</v>
      </c>
      <c r="HU357" t="s">
        <v>413</v>
      </c>
      <c r="HV357" t="s">
        <v>413</v>
      </c>
      <c r="HW357">
        <v>0</v>
      </c>
      <c r="HX357">
        <v>100</v>
      </c>
      <c r="HY357">
        <v>100</v>
      </c>
      <c r="HZ357">
        <v>6.387</v>
      </c>
      <c r="IA357">
        <v>0.6617</v>
      </c>
      <c r="IB357">
        <v>4.00718980108695</v>
      </c>
      <c r="IC357">
        <v>0.0057595372652325</v>
      </c>
      <c r="ID357">
        <v>9.86007892650461e-07</v>
      </c>
      <c r="IE357">
        <v>-6.54605500343952e-10</v>
      </c>
      <c r="IF357">
        <v>0.661683471666172</v>
      </c>
      <c r="IG357">
        <v>0</v>
      </c>
      <c r="IH357">
        <v>0</v>
      </c>
      <c r="II357">
        <v>0</v>
      </c>
      <c r="IJ357">
        <v>-3</v>
      </c>
      <c r="IK357">
        <v>1614</v>
      </c>
      <c r="IL357">
        <v>1</v>
      </c>
      <c r="IM357">
        <v>27</v>
      </c>
      <c r="IN357">
        <v>223.3</v>
      </c>
      <c r="IO357">
        <v>223.4</v>
      </c>
      <c r="IP357">
        <v>0.949707</v>
      </c>
      <c r="IQ357">
        <v>2.63306</v>
      </c>
      <c r="IR357">
        <v>1.54785</v>
      </c>
      <c r="IS357">
        <v>2.30103</v>
      </c>
      <c r="IT357">
        <v>1.34644</v>
      </c>
      <c r="IU357">
        <v>2.48047</v>
      </c>
      <c r="IV357">
        <v>37.0986</v>
      </c>
      <c r="IW357">
        <v>24.2101</v>
      </c>
      <c r="IX357">
        <v>18</v>
      </c>
      <c r="IY357">
        <v>502.586</v>
      </c>
      <c r="IZ357">
        <v>407.616</v>
      </c>
      <c r="JA357">
        <v>34.908</v>
      </c>
      <c r="JB357">
        <v>28.8843</v>
      </c>
      <c r="JC357">
        <v>30.0003</v>
      </c>
      <c r="JD357">
        <v>28.6023</v>
      </c>
      <c r="JE357">
        <v>28.5171</v>
      </c>
      <c r="JF357">
        <v>18.9787</v>
      </c>
      <c r="JG357">
        <v>0</v>
      </c>
      <c r="JH357">
        <v>100</v>
      </c>
      <c r="JI357">
        <v>34.913</v>
      </c>
      <c r="JJ357">
        <v>366.142</v>
      </c>
      <c r="JK357">
        <v>30.1699</v>
      </c>
      <c r="JL357">
        <v>101.975</v>
      </c>
      <c r="JM357">
        <v>102.366</v>
      </c>
    </row>
    <row r="358" spans="1:273">
      <c r="A358">
        <v>342</v>
      </c>
      <c r="B358">
        <v>1510795125.6</v>
      </c>
      <c r="C358">
        <v>6405</v>
      </c>
      <c r="D358" t="s">
        <v>1097</v>
      </c>
      <c r="E358" t="s">
        <v>1098</v>
      </c>
      <c r="F358">
        <v>5</v>
      </c>
      <c r="G358" t="s">
        <v>898</v>
      </c>
      <c r="H358" t="s">
        <v>406</v>
      </c>
      <c r="I358">
        <v>1510795117.81429</v>
      </c>
      <c r="J358">
        <f>(K358)/1000</f>
        <v>0</v>
      </c>
      <c r="K358">
        <f>IF(CZ358, AN358, AH358)</f>
        <v>0</v>
      </c>
      <c r="L358">
        <f>IF(CZ358, AI358, AG358)</f>
        <v>0</v>
      </c>
      <c r="M358">
        <f>DB358 - IF(AU358&gt;1, L358*CV358*100.0/(AW358*DP358), 0)</f>
        <v>0</v>
      </c>
      <c r="N358">
        <f>((T358-J358/2)*M358-L358)/(T358+J358/2)</f>
        <v>0</v>
      </c>
      <c r="O358">
        <f>N358*(DI358+DJ358)/1000.0</f>
        <v>0</v>
      </c>
      <c r="P358">
        <f>(DB358 - IF(AU358&gt;1, L358*CV358*100.0/(AW358*DP358), 0))*(DI358+DJ358)/1000.0</f>
        <v>0</v>
      </c>
      <c r="Q358">
        <f>2.0/((1/S358-1/R358)+SIGN(S358)*SQRT((1/S358-1/R358)*(1/S358-1/R358) + 4*CW358/((CW358+1)*(CW358+1))*(2*1/S358*1/R358-1/R358*1/R358)))</f>
        <v>0</v>
      </c>
      <c r="R358">
        <f>IF(LEFT(CX358,1)&lt;&gt;"0",IF(LEFT(CX358,1)="1",3.0,CY358),$D$5+$E$5*(DP358*DI358/($K$5*1000))+$F$5*(DP358*DI358/($K$5*1000))*MAX(MIN(CV358,$J$5),$I$5)*MAX(MIN(CV358,$J$5),$I$5)+$G$5*MAX(MIN(CV358,$J$5),$I$5)*(DP358*DI358/($K$5*1000))+$H$5*(DP358*DI358/($K$5*1000))*(DP358*DI358/($K$5*1000)))</f>
        <v>0</v>
      </c>
      <c r="S358">
        <f>J358*(1000-(1000*0.61365*exp(17.502*W358/(240.97+W358))/(DI358+DJ358)+DD358)/2)/(1000*0.61365*exp(17.502*W358/(240.97+W358))/(DI358+DJ358)-DD358)</f>
        <v>0</v>
      </c>
      <c r="T358">
        <f>1/((CW358+1)/(Q358/1.6)+1/(R358/1.37)) + CW358/((CW358+1)/(Q358/1.6) + CW358/(R358/1.37))</f>
        <v>0</v>
      </c>
      <c r="U358">
        <f>(CR358*CU358)</f>
        <v>0</v>
      </c>
      <c r="V358">
        <f>(DK358+(U358+2*0.95*5.67E-8*(((DK358+$B$7)+273)^4-(DK358+273)^4)-44100*J358)/(1.84*29.3*R358+8*0.95*5.67E-8*(DK358+273)^3))</f>
        <v>0</v>
      </c>
      <c r="W358">
        <f>($C$7*DL358+$D$7*DM358+$E$7*V358)</f>
        <v>0</v>
      </c>
      <c r="X358">
        <f>0.61365*exp(17.502*W358/(240.97+W358))</f>
        <v>0</v>
      </c>
      <c r="Y358">
        <f>(Z358/AA358*100)</f>
        <v>0</v>
      </c>
      <c r="Z358">
        <f>DD358*(DI358+DJ358)/1000</f>
        <v>0</v>
      </c>
      <c r="AA358">
        <f>0.61365*exp(17.502*DK358/(240.97+DK358))</f>
        <v>0</v>
      </c>
      <c r="AB358">
        <f>(X358-DD358*(DI358+DJ358)/1000)</f>
        <v>0</v>
      </c>
      <c r="AC358">
        <f>(-J358*44100)</f>
        <v>0</v>
      </c>
      <c r="AD358">
        <f>2*29.3*R358*0.92*(DK358-W358)</f>
        <v>0</v>
      </c>
      <c r="AE358">
        <f>2*0.95*5.67E-8*(((DK358+$B$7)+273)^4-(W358+273)^4)</f>
        <v>0</v>
      </c>
      <c r="AF358">
        <f>U358+AE358+AC358+AD358</f>
        <v>0</v>
      </c>
      <c r="AG358">
        <f>DH358*AU358*(DC358-DB358*(1000-AU358*DE358)/(1000-AU358*DD358))/(100*CV358)</f>
        <v>0</v>
      </c>
      <c r="AH358">
        <f>1000*DH358*AU358*(DD358-DE358)/(100*CV358*(1000-AU358*DD358))</f>
        <v>0</v>
      </c>
      <c r="AI358">
        <f>(AJ358 - AK358 - DI358*1E3/(8.314*(DK358+273.15)) * AM358/DH358 * AL358) * DH358/(100*CV358) * (1000 - DE358)/1000</f>
        <v>0</v>
      </c>
      <c r="AJ358">
        <v>391.307275956407</v>
      </c>
      <c r="AK358">
        <v>399.889333333333</v>
      </c>
      <c r="AL358">
        <v>-2.88974067615125</v>
      </c>
      <c r="AM358">
        <v>64.2689805173575</v>
      </c>
      <c r="AN358">
        <f>(AP358 - AO358 + DI358*1E3/(8.314*(DK358+273.15)) * AR358/DH358 * AQ358) * DH358/(100*CV358) * 1000/(1000 - AP358)</f>
        <v>0</v>
      </c>
      <c r="AO358">
        <v>28.7295987581721</v>
      </c>
      <c r="AP358">
        <v>30.5930854545454</v>
      </c>
      <c r="AQ358">
        <v>-9.11682655665549e-06</v>
      </c>
      <c r="AR358">
        <v>116.423155096258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MAX(0,($B$13+$C$13*DP358)/(1+$D$13*DP358)*DI358/(DK358+273)*$E$13)</f>
        <v>0</v>
      </c>
      <c r="AX358" t="s">
        <v>407</v>
      </c>
      <c r="AY358" t="s">
        <v>407</v>
      </c>
      <c r="AZ358">
        <v>0</v>
      </c>
      <c r="BA358">
        <v>0</v>
      </c>
      <c r="BB358">
        <f>1-AZ358/BA358</f>
        <v>0</v>
      </c>
      <c r="BC358">
        <v>0</v>
      </c>
      <c r="BD358" t="s">
        <v>407</v>
      </c>
      <c r="BE358" t="s">
        <v>407</v>
      </c>
      <c r="BF358">
        <v>0</v>
      </c>
      <c r="BG358">
        <v>0</v>
      </c>
      <c r="BH358">
        <f>1-BF358/BG358</f>
        <v>0</v>
      </c>
      <c r="BI358">
        <v>0.5</v>
      </c>
      <c r="BJ358">
        <f>CS358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407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f>$B$11*DQ358+$C$11*DR358+$F$11*EC358*(1-EF358)</f>
        <v>0</v>
      </c>
      <c r="CS358">
        <f>CR358*CT358</f>
        <v>0</v>
      </c>
      <c r="CT358">
        <f>($B$11*$D$9+$C$11*$D$9+$F$11*((EP358+EH358)/MAX(EP358+EH358+EQ358, 0.1)*$I$9+EQ358/MAX(EP358+EH358+EQ358, 0.1)*$J$9))/($B$11+$C$11+$F$11)</f>
        <v>0</v>
      </c>
      <c r="CU358">
        <f>($B$11*$K$9+$C$11*$K$9+$F$11*((EP358+EH358)/MAX(EP358+EH358+EQ358, 0.1)*$P$9+EQ358/MAX(EP358+EH358+EQ358, 0.1)*$Q$9))/($B$11+$C$11+$F$11)</f>
        <v>0</v>
      </c>
      <c r="CV358">
        <v>2.7</v>
      </c>
      <c r="CW358">
        <v>0.5</v>
      </c>
      <c r="CX358" t="s">
        <v>408</v>
      </c>
      <c r="CY358">
        <v>2</v>
      </c>
      <c r="CZ358" t="b">
        <v>1</v>
      </c>
      <c r="DA358">
        <v>1510795117.81429</v>
      </c>
      <c r="DB358">
        <v>404.304321428572</v>
      </c>
      <c r="DC358">
        <v>396.288107142857</v>
      </c>
      <c r="DD358">
        <v>30.6041392857143</v>
      </c>
      <c r="DE358">
        <v>28.7348357142857</v>
      </c>
      <c r="DF358">
        <v>397.890571428571</v>
      </c>
      <c r="DG358">
        <v>29.9424428571429</v>
      </c>
      <c r="DH358">
        <v>500.102214285714</v>
      </c>
      <c r="DI358">
        <v>90.7685857142857</v>
      </c>
      <c r="DJ358">
        <v>0.100032292857143</v>
      </c>
      <c r="DK358">
        <v>34.3564392857143</v>
      </c>
      <c r="DL358">
        <v>35.0050321428571</v>
      </c>
      <c r="DM358">
        <v>999.9</v>
      </c>
      <c r="DN358">
        <v>0</v>
      </c>
      <c r="DO358">
        <v>0</v>
      </c>
      <c r="DP358">
        <v>9989.32642857143</v>
      </c>
      <c r="DQ358">
        <v>0</v>
      </c>
      <c r="DR358">
        <v>8.62805</v>
      </c>
      <c r="DS358">
        <v>8.01623289285714</v>
      </c>
      <c r="DT358">
        <v>417.068285714286</v>
      </c>
      <c r="DU358">
        <v>408.012285714286</v>
      </c>
      <c r="DV358">
        <v>1.8692975</v>
      </c>
      <c r="DW358">
        <v>396.288107142857</v>
      </c>
      <c r="DX358">
        <v>28.7348357142857</v>
      </c>
      <c r="DY358">
        <v>2.77789464285714</v>
      </c>
      <c r="DZ358">
        <v>2.60822</v>
      </c>
      <c r="EA358">
        <v>22.7533142857143</v>
      </c>
      <c r="EB358">
        <v>21.7180464285714</v>
      </c>
      <c r="EC358">
        <v>1999.97071428571</v>
      </c>
      <c r="ED358">
        <v>0.9800055</v>
      </c>
      <c r="EE358">
        <v>0.0199949</v>
      </c>
      <c r="EF358">
        <v>0</v>
      </c>
      <c r="EG358">
        <v>2.28968571428571</v>
      </c>
      <c r="EH358">
        <v>0</v>
      </c>
      <c r="EI358">
        <v>3956.68857142857</v>
      </c>
      <c r="EJ358">
        <v>17299.9142857143</v>
      </c>
      <c r="EK358">
        <v>40.2920714285714</v>
      </c>
      <c r="EL358">
        <v>40.312</v>
      </c>
      <c r="EM358">
        <v>39.75</v>
      </c>
      <c r="EN358">
        <v>39.24775</v>
      </c>
      <c r="EO358">
        <v>40.062</v>
      </c>
      <c r="EP358">
        <v>1959.98071428571</v>
      </c>
      <c r="EQ358">
        <v>39.99</v>
      </c>
      <c r="ER358">
        <v>0</v>
      </c>
      <c r="ES358">
        <v>1678818729.2</v>
      </c>
      <c r="ET358">
        <v>0</v>
      </c>
      <c r="EU358">
        <v>2.270412</v>
      </c>
      <c r="EV358">
        <v>-1.29783076917208</v>
      </c>
      <c r="EW358">
        <v>7.34307691073004</v>
      </c>
      <c r="EX358">
        <v>3956.8632</v>
      </c>
      <c r="EY358">
        <v>15</v>
      </c>
      <c r="EZ358">
        <v>0</v>
      </c>
      <c r="FA358" t="s">
        <v>409</v>
      </c>
      <c r="FB358">
        <v>1510781724.6</v>
      </c>
      <c r="FC358">
        <v>1510781718.6</v>
      </c>
      <c r="FD358">
        <v>0</v>
      </c>
      <c r="FE358">
        <v>0.193</v>
      </c>
      <c r="FF358">
        <v>0.167</v>
      </c>
      <c r="FG358">
        <v>6.707</v>
      </c>
      <c r="FH358">
        <v>0.869</v>
      </c>
      <c r="FI358">
        <v>420</v>
      </c>
      <c r="FJ358">
        <v>32</v>
      </c>
      <c r="FK358">
        <v>0.3</v>
      </c>
      <c r="FL358">
        <v>0.13</v>
      </c>
      <c r="FM358">
        <v>1.8707785</v>
      </c>
      <c r="FN358">
        <v>-0.0357174484052592</v>
      </c>
      <c r="FO358">
        <v>0.00358471236642494</v>
      </c>
      <c r="FP358">
        <v>1</v>
      </c>
      <c r="FQ358">
        <v>1</v>
      </c>
      <c r="FR358">
        <v>1</v>
      </c>
      <c r="FS358" t="s">
        <v>410</v>
      </c>
      <c r="FT358">
        <v>2.97126</v>
      </c>
      <c r="FU358">
        <v>2.75407</v>
      </c>
      <c r="FV358">
        <v>0.0846453</v>
      </c>
      <c r="FW358">
        <v>0.0833082</v>
      </c>
      <c r="FX358">
        <v>0.121876</v>
      </c>
      <c r="FY358">
        <v>0.117803</v>
      </c>
      <c r="FZ358">
        <v>35518.4</v>
      </c>
      <c r="GA358">
        <v>38744</v>
      </c>
      <c r="GB358">
        <v>35174.5</v>
      </c>
      <c r="GC358">
        <v>38343</v>
      </c>
      <c r="GD358">
        <v>43769.1</v>
      </c>
      <c r="GE358">
        <v>48848</v>
      </c>
      <c r="GF358">
        <v>54964.2</v>
      </c>
      <c r="GG358">
        <v>61495.8</v>
      </c>
      <c r="GH358">
        <v>1.96183</v>
      </c>
      <c r="GI358">
        <v>1.81543</v>
      </c>
      <c r="GJ358">
        <v>0.184901</v>
      </c>
      <c r="GK358">
        <v>0</v>
      </c>
      <c r="GL358">
        <v>32.0192</v>
      </c>
      <c r="GM358">
        <v>999.9</v>
      </c>
      <c r="GN358">
        <v>53.321</v>
      </c>
      <c r="GO358">
        <v>32.589</v>
      </c>
      <c r="GP358">
        <v>28.9994</v>
      </c>
      <c r="GQ358">
        <v>55.7386</v>
      </c>
      <c r="GR358">
        <v>48.6018</v>
      </c>
      <c r="GS358">
        <v>1</v>
      </c>
      <c r="GT358">
        <v>0.117226</v>
      </c>
      <c r="GU358">
        <v>-2.17554</v>
      </c>
      <c r="GV358">
        <v>20.1023</v>
      </c>
      <c r="GW358">
        <v>5.19767</v>
      </c>
      <c r="GX358">
        <v>12.0046</v>
      </c>
      <c r="GY358">
        <v>4.9753</v>
      </c>
      <c r="GZ358">
        <v>3.2939</v>
      </c>
      <c r="HA358">
        <v>9999</v>
      </c>
      <c r="HB358">
        <v>9999</v>
      </c>
      <c r="HC358">
        <v>9999</v>
      </c>
      <c r="HD358">
        <v>999.9</v>
      </c>
      <c r="HE358">
        <v>1.86326</v>
      </c>
      <c r="HF358">
        <v>1.86813</v>
      </c>
      <c r="HG358">
        <v>1.86791</v>
      </c>
      <c r="HH358">
        <v>1.86905</v>
      </c>
      <c r="HI358">
        <v>1.86987</v>
      </c>
      <c r="HJ358">
        <v>1.8659</v>
      </c>
      <c r="HK358">
        <v>1.86696</v>
      </c>
      <c r="HL358">
        <v>1.86832</v>
      </c>
      <c r="HM358">
        <v>5</v>
      </c>
      <c r="HN358">
        <v>0</v>
      </c>
      <c r="HO358">
        <v>0</v>
      </c>
      <c r="HP358">
        <v>0</v>
      </c>
      <c r="HQ358" t="s">
        <v>411</v>
      </c>
      <c r="HR358" t="s">
        <v>412</v>
      </c>
      <c r="HS358" t="s">
        <v>413</v>
      </c>
      <c r="HT358" t="s">
        <v>413</v>
      </c>
      <c r="HU358" t="s">
        <v>413</v>
      </c>
      <c r="HV358" t="s">
        <v>413</v>
      </c>
      <c r="HW358">
        <v>0</v>
      </c>
      <c r="HX358">
        <v>100</v>
      </c>
      <c r="HY358">
        <v>100</v>
      </c>
      <c r="HZ358">
        <v>6.302</v>
      </c>
      <c r="IA358">
        <v>0.6617</v>
      </c>
      <c r="IB358">
        <v>4.00718980108695</v>
      </c>
      <c r="IC358">
        <v>0.0057595372652325</v>
      </c>
      <c r="ID358">
        <v>9.86007892650461e-07</v>
      </c>
      <c r="IE358">
        <v>-6.54605500343952e-10</v>
      </c>
      <c r="IF358">
        <v>0.661683471666172</v>
      </c>
      <c r="IG358">
        <v>0</v>
      </c>
      <c r="IH358">
        <v>0</v>
      </c>
      <c r="II358">
        <v>0</v>
      </c>
      <c r="IJ358">
        <v>-3</v>
      </c>
      <c r="IK358">
        <v>1614</v>
      </c>
      <c r="IL358">
        <v>1</v>
      </c>
      <c r="IM358">
        <v>27</v>
      </c>
      <c r="IN358">
        <v>223.3</v>
      </c>
      <c r="IO358">
        <v>223.4</v>
      </c>
      <c r="IP358">
        <v>0.917969</v>
      </c>
      <c r="IQ358">
        <v>2.63184</v>
      </c>
      <c r="IR358">
        <v>1.54785</v>
      </c>
      <c r="IS358">
        <v>2.30103</v>
      </c>
      <c r="IT358">
        <v>1.34644</v>
      </c>
      <c r="IU358">
        <v>2.45483</v>
      </c>
      <c r="IV358">
        <v>37.0986</v>
      </c>
      <c r="IW358">
        <v>24.2101</v>
      </c>
      <c r="IX358">
        <v>18</v>
      </c>
      <c r="IY358">
        <v>502.635</v>
      </c>
      <c r="IZ358">
        <v>407.545</v>
      </c>
      <c r="JA358">
        <v>34.9056</v>
      </c>
      <c r="JB358">
        <v>28.8867</v>
      </c>
      <c r="JC358">
        <v>30.0004</v>
      </c>
      <c r="JD358">
        <v>28.6059</v>
      </c>
      <c r="JE358">
        <v>28.5212</v>
      </c>
      <c r="JF358">
        <v>18.2848</v>
      </c>
      <c r="JG358">
        <v>0</v>
      </c>
      <c r="JH358">
        <v>100</v>
      </c>
      <c r="JI358">
        <v>34.9127</v>
      </c>
      <c r="JJ358">
        <v>346.076</v>
      </c>
      <c r="JK358">
        <v>30.1699</v>
      </c>
      <c r="JL358">
        <v>101.974</v>
      </c>
      <c r="JM358">
        <v>102.364</v>
      </c>
    </row>
    <row r="359" spans="1:273">
      <c r="A359">
        <v>343</v>
      </c>
      <c r="B359">
        <v>1510795130.6</v>
      </c>
      <c r="C359">
        <v>6410</v>
      </c>
      <c r="D359" t="s">
        <v>1099</v>
      </c>
      <c r="E359" t="s">
        <v>1100</v>
      </c>
      <c r="F359">
        <v>5</v>
      </c>
      <c r="G359" t="s">
        <v>898</v>
      </c>
      <c r="H359" t="s">
        <v>406</v>
      </c>
      <c r="I359">
        <v>1510795123.1</v>
      </c>
      <c r="J359">
        <f>(K359)/1000</f>
        <v>0</v>
      </c>
      <c r="K359">
        <f>IF(CZ359, AN359, AH359)</f>
        <v>0</v>
      </c>
      <c r="L359">
        <f>IF(CZ359, AI359, AG359)</f>
        <v>0</v>
      </c>
      <c r="M359">
        <f>DB359 - IF(AU359&gt;1, L359*CV359*100.0/(AW359*DP359), 0)</f>
        <v>0</v>
      </c>
      <c r="N359">
        <f>((T359-J359/2)*M359-L359)/(T359+J359/2)</f>
        <v>0</v>
      </c>
      <c r="O359">
        <f>N359*(DI359+DJ359)/1000.0</f>
        <v>0</v>
      </c>
      <c r="P359">
        <f>(DB359 - IF(AU359&gt;1, L359*CV359*100.0/(AW359*DP359), 0))*(DI359+DJ359)/1000.0</f>
        <v>0</v>
      </c>
      <c r="Q359">
        <f>2.0/((1/S359-1/R359)+SIGN(S359)*SQRT((1/S359-1/R359)*(1/S359-1/R359) + 4*CW359/((CW359+1)*(CW359+1))*(2*1/S359*1/R359-1/R359*1/R359)))</f>
        <v>0</v>
      </c>
      <c r="R359">
        <f>IF(LEFT(CX359,1)&lt;&gt;"0",IF(LEFT(CX359,1)="1",3.0,CY359),$D$5+$E$5*(DP359*DI359/($K$5*1000))+$F$5*(DP359*DI359/($K$5*1000))*MAX(MIN(CV359,$J$5),$I$5)*MAX(MIN(CV359,$J$5),$I$5)+$G$5*MAX(MIN(CV359,$J$5),$I$5)*(DP359*DI359/($K$5*1000))+$H$5*(DP359*DI359/($K$5*1000))*(DP359*DI359/($K$5*1000)))</f>
        <v>0</v>
      </c>
      <c r="S359">
        <f>J359*(1000-(1000*0.61365*exp(17.502*W359/(240.97+W359))/(DI359+DJ359)+DD359)/2)/(1000*0.61365*exp(17.502*W359/(240.97+W359))/(DI359+DJ359)-DD359)</f>
        <v>0</v>
      </c>
      <c r="T359">
        <f>1/((CW359+1)/(Q359/1.6)+1/(R359/1.37)) + CW359/((CW359+1)/(Q359/1.6) + CW359/(R359/1.37))</f>
        <v>0</v>
      </c>
      <c r="U359">
        <f>(CR359*CU359)</f>
        <v>0</v>
      </c>
      <c r="V359">
        <f>(DK359+(U359+2*0.95*5.67E-8*(((DK359+$B$7)+273)^4-(DK359+273)^4)-44100*J359)/(1.84*29.3*R359+8*0.95*5.67E-8*(DK359+273)^3))</f>
        <v>0</v>
      </c>
      <c r="W359">
        <f>($C$7*DL359+$D$7*DM359+$E$7*V359)</f>
        <v>0</v>
      </c>
      <c r="X359">
        <f>0.61365*exp(17.502*W359/(240.97+W359))</f>
        <v>0</v>
      </c>
      <c r="Y359">
        <f>(Z359/AA359*100)</f>
        <v>0</v>
      </c>
      <c r="Z359">
        <f>DD359*(DI359+DJ359)/1000</f>
        <v>0</v>
      </c>
      <c r="AA359">
        <f>0.61365*exp(17.502*DK359/(240.97+DK359))</f>
        <v>0</v>
      </c>
      <c r="AB359">
        <f>(X359-DD359*(DI359+DJ359)/1000)</f>
        <v>0</v>
      </c>
      <c r="AC359">
        <f>(-J359*44100)</f>
        <v>0</v>
      </c>
      <c r="AD359">
        <f>2*29.3*R359*0.92*(DK359-W359)</f>
        <v>0</v>
      </c>
      <c r="AE359">
        <f>2*0.95*5.67E-8*(((DK359+$B$7)+273)^4-(W359+273)^4)</f>
        <v>0</v>
      </c>
      <c r="AF359">
        <f>U359+AE359+AC359+AD359</f>
        <v>0</v>
      </c>
      <c r="AG359">
        <f>DH359*AU359*(DC359-DB359*(1000-AU359*DE359)/(1000-AU359*DD359))/(100*CV359)</f>
        <v>0</v>
      </c>
      <c r="AH359">
        <f>1000*DH359*AU359*(DD359-DE359)/(100*CV359*(1000-AU359*DD359))</f>
        <v>0</v>
      </c>
      <c r="AI359">
        <f>(AJ359 - AK359 - DI359*1E3/(8.314*(DK359+273.15)) * AM359/DH359 * AL359) * DH359/(100*CV359) * (1000 - DE359)/1000</f>
        <v>0</v>
      </c>
      <c r="AJ359">
        <v>374.699814190523</v>
      </c>
      <c r="AK359">
        <v>384.407606060606</v>
      </c>
      <c r="AL359">
        <v>-3.12090479077901</v>
      </c>
      <c r="AM359">
        <v>64.2689805173575</v>
      </c>
      <c r="AN359">
        <f>(AP359 - AO359 + DI359*1E3/(8.314*(DK359+273.15)) * AR359/DH359 * AQ359) * DH359/(100*CV359) * 1000/(1000 - AP359)</f>
        <v>0</v>
      </c>
      <c r="AO359">
        <v>28.7264246147138</v>
      </c>
      <c r="AP359">
        <v>30.5853690909091</v>
      </c>
      <c r="AQ359">
        <v>-4.69449703368891e-06</v>
      </c>
      <c r="AR359">
        <v>116.423155096258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MAX(0,($B$13+$C$13*DP359)/(1+$D$13*DP359)*DI359/(DK359+273)*$E$13)</f>
        <v>0</v>
      </c>
      <c r="AX359" t="s">
        <v>407</v>
      </c>
      <c r="AY359" t="s">
        <v>407</v>
      </c>
      <c r="AZ359">
        <v>0</v>
      </c>
      <c r="BA359">
        <v>0</v>
      </c>
      <c r="BB359">
        <f>1-AZ359/BA359</f>
        <v>0</v>
      </c>
      <c r="BC359">
        <v>0</v>
      </c>
      <c r="BD359" t="s">
        <v>407</v>
      </c>
      <c r="BE359" t="s">
        <v>407</v>
      </c>
      <c r="BF359">
        <v>0</v>
      </c>
      <c r="BG359">
        <v>0</v>
      </c>
      <c r="BH359">
        <f>1-BF359/BG359</f>
        <v>0</v>
      </c>
      <c r="BI359">
        <v>0.5</v>
      </c>
      <c r="BJ359">
        <f>CS359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407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f>$B$11*DQ359+$C$11*DR359+$F$11*EC359*(1-EF359)</f>
        <v>0</v>
      </c>
      <c r="CS359">
        <f>CR359*CT359</f>
        <v>0</v>
      </c>
      <c r="CT359">
        <f>($B$11*$D$9+$C$11*$D$9+$F$11*((EP359+EH359)/MAX(EP359+EH359+EQ359, 0.1)*$I$9+EQ359/MAX(EP359+EH359+EQ359, 0.1)*$J$9))/($B$11+$C$11+$F$11)</f>
        <v>0</v>
      </c>
      <c r="CU359">
        <f>($B$11*$K$9+$C$11*$K$9+$F$11*((EP359+EH359)/MAX(EP359+EH359+EQ359, 0.1)*$P$9+EQ359/MAX(EP359+EH359+EQ359, 0.1)*$Q$9))/($B$11+$C$11+$F$11)</f>
        <v>0</v>
      </c>
      <c r="CV359">
        <v>2.7</v>
      </c>
      <c r="CW359">
        <v>0.5</v>
      </c>
      <c r="CX359" t="s">
        <v>408</v>
      </c>
      <c r="CY359">
        <v>2</v>
      </c>
      <c r="CZ359" t="b">
        <v>1</v>
      </c>
      <c r="DA359">
        <v>1510795123.1</v>
      </c>
      <c r="DB359">
        <v>392.494185185185</v>
      </c>
      <c r="DC359">
        <v>379.565814814815</v>
      </c>
      <c r="DD359">
        <v>30.595837037037</v>
      </c>
      <c r="DE359">
        <v>28.7308037037037</v>
      </c>
      <c r="DF359">
        <v>386.15362962963</v>
      </c>
      <c r="DG359">
        <v>29.9341444444444</v>
      </c>
      <c r="DH359">
        <v>500.084407407407</v>
      </c>
      <c r="DI359">
        <v>90.7683333333333</v>
      </c>
      <c r="DJ359">
        <v>0.0999932444444444</v>
      </c>
      <c r="DK359">
        <v>34.353862962963</v>
      </c>
      <c r="DL359">
        <v>35.0058703703704</v>
      </c>
      <c r="DM359">
        <v>999.9</v>
      </c>
      <c r="DN359">
        <v>0</v>
      </c>
      <c r="DO359">
        <v>0</v>
      </c>
      <c r="DP359">
        <v>9990.59703703704</v>
      </c>
      <c r="DQ359">
        <v>0</v>
      </c>
      <c r="DR359">
        <v>8.66499407407407</v>
      </c>
      <c r="DS359">
        <v>12.928372962963</v>
      </c>
      <c r="DT359">
        <v>404.881925925926</v>
      </c>
      <c r="DU359">
        <v>390.793555555556</v>
      </c>
      <c r="DV359">
        <v>1.86503333333333</v>
      </c>
      <c r="DW359">
        <v>379.565814814815</v>
      </c>
      <c r="DX359">
        <v>28.7308037037037</v>
      </c>
      <c r="DY359">
        <v>2.77713444444444</v>
      </c>
      <c r="DZ359">
        <v>2.60784703703704</v>
      </c>
      <c r="EA359">
        <v>22.7487925925926</v>
      </c>
      <c r="EB359">
        <v>21.7157</v>
      </c>
      <c r="EC359">
        <v>1999.96962962963</v>
      </c>
      <c r="ED359">
        <v>0.980005444444444</v>
      </c>
      <c r="EE359">
        <v>0.0199949592592593</v>
      </c>
      <c r="EF359">
        <v>0</v>
      </c>
      <c r="EG359">
        <v>2.27515555555556</v>
      </c>
      <c r="EH359">
        <v>0</v>
      </c>
      <c r="EI359">
        <v>3957.20777777778</v>
      </c>
      <c r="EJ359">
        <v>17299.9111111111</v>
      </c>
      <c r="EK359">
        <v>40.3074074074074</v>
      </c>
      <c r="EL359">
        <v>40.312</v>
      </c>
      <c r="EM359">
        <v>39.75</v>
      </c>
      <c r="EN359">
        <v>39.2406666666667</v>
      </c>
      <c r="EO359">
        <v>40.062</v>
      </c>
      <c r="EP359">
        <v>1959.97962962963</v>
      </c>
      <c r="EQ359">
        <v>39.9903703703704</v>
      </c>
      <c r="ER359">
        <v>0</v>
      </c>
      <c r="ES359">
        <v>1678818734</v>
      </c>
      <c r="ET359">
        <v>0</v>
      </c>
      <c r="EU359">
        <v>2.247164</v>
      </c>
      <c r="EV359">
        <v>-0.53849230877164</v>
      </c>
      <c r="EW359">
        <v>5.87692305759681</v>
      </c>
      <c r="EX359">
        <v>3957.3208</v>
      </c>
      <c r="EY359">
        <v>15</v>
      </c>
      <c r="EZ359">
        <v>0</v>
      </c>
      <c r="FA359" t="s">
        <v>409</v>
      </c>
      <c r="FB359">
        <v>1510781724.6</v>
      </c>
      <c r="FC359">
        <v>1510781718.6</v>
      </c>
      <c r="FD359">
        <v>0</v>
      </c>
      <c r="FE359">
        <v>0.193</v>
      </c>
      <c r="FF359">
        <v>0.167</v>
      </c>
      <c r="FG359">
        <v>6.707</v>
      </c>
      <c r="FH359">
        <v>0.869</v>
      </c>
      <c r="FI359">
        <v>420</v>
      </c>
      <c r="FJ359">
        <v>32</v>
      </c>
      <c r="FK359">
        <v>0.3</v>
      </c>
      <c r="FL359">
        <v>0.13</v>
      </c>
      <c r="FM359">
        <v>1.86763125</v>
      </c>
      <c r="FN359">
        <v>-0.044480037523453</v>
      </c>
      <c r="FO359">
        <v>0.00451852862528279</v>
      </c>
      <c r="FP359">
        <v>1</v>
      </c>
      <c r="FQ359">
        <v>1</v>
      </c>
      <c r="FR359">
        <v>1</v>
      </c>
      <c r="FS359" t="s">
        <v>410</v>
      </c>
      <c r="FT359">
        <v>2.97115</v>
      </c>
      <c r="FU359">
        <v>2.75358</v>
      </c>
      <c r="FV359">
        <v>0.0820137</v>
      </c>
      <c r="FW359">
        <v>0.0803668</v>
      </c>
      <c r="FX359">
        <v>0.121855</v>
      </c>
      <c r="FY359">
        <v>0.11779</v>
      </c>
      <c r="FZ359">
        <v>35620.2</v>
      </c>
      <c r="GA359">
        <v>38867.9</v>
      </c>
      <c r="GB359">
        <v>35174.2</v>
      </c>
      <c r="GC359">
        <v>38342.7</v>
      </c>
      <c r="GD359">
        <v>43769.9</v>
      </c>
      <c r="GE359">
        <v>48847.9</v>
      </c>
      <c r="GF359">
        <v>54963.9</v>
      </c>
      <c r="GG359">
        <v>61494.9</v>
      </c>
      <c r="GH359">
        <v>1.96168</v>
      </c>
      <c r="GI359">
        <v>1.81535</v>
      </c>
      <c r="GJ359">
        <v>0.185259</v>
      </c>
      <c r="GK359">
        <v>0</v>
      </c>
      <c r="GL359">
        <v>32.0242</v>
      </c>
      <c r="GM359">
        <v>999.9</v>
      </c>
      <c r="GN359">
        <v>53.321</v>
      </c>
      <c r="GO359">
        <v>32.609</v>
      </c>
      <c r="GP359">
        <v>29.0315</v>
      </c>
      <c r="GQ359">
        <v>56.1986</v>
      </c>
      <c r="GR359">
        <v>48.6098</v>
      </c>
      <c r="GS359">
        <v>1</v>
      </c>
      <c r="GT359">
        <v>0.117317</v>
      </c>
      <c r="GU359">
        <v>-2.16914</v>
      </c>
      <c r="GV359">
        <v>20.1025</v>
      </c>
      <c r="GW359">
        <v>5.19752</v>
      </c>
      <c r="GX359">
        <v>12.0044</v>
      </c>
      <c r="GY359">
        <v>4.97525</v>
      </c>
      <c r="GZ359">
        <v>3.29385</v>
      </c>
      <c r="HA359">
        <v>9999</v>
      </c>
      <c r="HB359">
        <v>9999</v>
      </c>
      <c r="HC359">
        <v>9999</v>
      </c>
      <c r="HD359">
        <v>999.9</v>
      </c>
      <c r="HE359">
        <v>1.86325</v>
      </c>
      <c r="HF359">
        <v>1.86813</v>
      </c>
      <c r="HG359">
        <v>1.86786</v>
      </c>
      <c r="HH359">
        <v>1.86905</v>
      </c>
      <c r="HI359">
        <v>1.86987</v>
      </c>
      <c r="HJ359">
        <v>1.86593</v>
      </c>
      <c r="HK359">
        <v>1.86694</v>
      </c>
      <c r="HL359">
        <v>1.86831</v>
      </c>
      <c r="HM359">
        <v>5</v>
      </c>
      <c r="HN359">
        <v>0</v>
      </c>
      <c r="HO359">
        <v>0</v>
      </c>
      <c r="HP359">
        <v>0</v>
      </c>
      <c r="HQ359" t="s">
        <v>411</v>
      </c>
      <c r="HR359" t="s">
        <v>412</v>
      </c>
      <c r="HS359" t="s">
        <v>413</v>
      </c>
      <c r="HT359" t="s">
        <v>413</v>
      </c>
      <c r="HU359" t="s">
        <v>413</v>
      </c>
      <c r="HV359" t="s">
        <v>413</v>
      </c>
      <c r="HW359">
        <v>0</v>
      </c>
      <c r="HX359">
        <v>100</v>
      </c>
      <c r="HY359">
        <v>100</v>
      </c>
      <c r="HZ359">
        <v>6.209</v>
      </c>
      <c r="IA359">
        <v>0.6617</v>
      </c>
      <c r="IB359">
        <v>4.00718980108695</v>
      </c>
      <c r="IC359">
        <v>0.0057595372652325</v>
      </c>
      <c r="ID359">
        <v>9.86007892650461e-07</v>
      </c>
      <c r="IE359">
        <v>-6.54605500343952e-10</v>
      </c>
      <c r="IF359">
        <v>0.661683471666172</v>
      </c>
      <c r="IG359">
        <v>0</v>
      </c>
      <c r="IH359">
        <v>0</v>
      </c>
      <c r="II359">
        <v>0</v>
      </c>
      <c r="IJ359">
        <v>-3</v>
      </c>
      <c r="IK359">
        <v>1614</v>
      </c>
      <c r="IL359">
        <v>1</v>
      </c>
      <c r="IM359">
        <v>27</v>
      </c>
      <c r="IN359">
        <v>223.4</v>
      </c>
      <c r="IO359">
        <v>223.5</v>
      </c>
      <c r="IP359">
        <v>0.881348</v>
      </c>
      <c r="IQ359">
        <v>2.64038</v>
      </c>
      <c r="IR359">
        <v>1.54785</v>
      </c>
      <c r="IS359">
        <v>2.30103</v>
      </c>
      <c r="IT359">
        <v>1.34644</v>
      </c>
      <c r="IU359">
        <v>2.45117</v>
      </c>
      <c r="IV359">
        <v>37.0986</v>
      </c>
      <c r="IW359">
        <v>24.2101</v>
      </c>
      <c r="IX359">
        <v>18</v>
      </c>
      <c r="IY359">
        <v>502.567</v>
      </c>
      <c r="IZ359">
        <v>407.532</v>
      </c>
      <c r="JA359">
        <v>34.9065</v>
      </c>
      <c r="JB359">
        <v>28.8892</v>
      </c>
      <c r="JC359">
        <v>30.0002</v>
      </c>
      <c r="JD359">
        <v>28.6096</v>
      </c>
      <c r="JE359">
        <v>28.5254</v>
      </c>
      <c r="JF359">
        <v>17.6208</v>
      </c>
      <c r="JG359">
        <v>0</v>
      </c>
      <c r="JH359">
        <v>100</v>
      </c>
      <c r="JI359">
        <v>34.9036</v>
      </c>
      <c r="JJ359">
        <v>332.663</v>
      </c>
      <c r="JK359">
        <v>30.1699</v>
      </c>
      <c r="JL359">
        <v>101.974</v>
      </c>
      <c r="JM359">
        <v>102.363</v>
      </c>
    </row>
    <row r="360" spans="1:273">
      <c r="A360">
        <v>344</v>
      </c>
      <c r="B360">
        <v>1510795135.6</v>
      </c>
      <c r="C360">
        <v>6415</v>
      </c>
      <c r="D360" t="s">
        <v>1101</v>
      </c>
      <c r="E360" t="s">
        <v>1102</v>
      </c>
      <c r="F360">
        <v>5</v>
      </c>
      <c r="G360" t="s">
        <v>898</v>
      </c>
      <c r="H360" t="s">
        <v>406</v>
      </c>
      <c r="I360">
        <v>1510795127.81429</v>
      </c>
      <c r="J360">
        <f>(K360)/1000</f>
        <v>0</v>
      </c>
      <c r="K360">
        <f>IF(CZ360, AN360, AH360)</f>
        <v>0</v>
      </c>
      <c r="L360">
        <f>IF(CZ360, AI360, AG360)</f>
        <v>0</v>
      </c>
      <c r="M360">
        <f>DB360 - IF(AU360&gt;1, L360*CV360*100.0/(AW360*DP360), 0)</f>
        <v>0</v>
      </c>
      <c r="N360">
        <f>((T360-J360/2)*M360-L360)/(T360+J360/2)</f>
        <v>0</v>
      </c>
      <c r="O360">
        <f>N360*(DI360+DJ360)/1000.0</f>
        <v>0</v>
      </c>
      <c r="P360">
        <f>(DB360 - IF(AU360&gt;1, L360*CV360*100.0/(AW360*DP360), 0))*(DI360+DJ360)/1000.0</f>
        <v>0</v>
      </c>
      <c r="Q360">
        <f>2.0/((1/S360-1/R360)+SIGN(S360)*SQRT((1/S360-1/R360)*(1/S360-1/R360) + 4*CW360/((CW360+1)*(CW360+1))*(2*1/S360*1/R360-1/R360*1/R360)))</f>
        <v>0</v>
      </c>
      <c r="R360">
        <f>IF(LEFT(CX360,1)&lt;&gt;"0",IF(LEFT(CX360,1)="1",3.0,CY360),$D$5+$E$5*(DP360*DI360/($K$5*1000))+$F$5*(DP360*DI360/($K$5*1000))*MAX(MIN(CV360,$J$5),$I$5)*MAX(MIN(CV360,$J$5),$I$5)+$G$5*MAX(MIN(CV360,$J$5),$I$5)*(DP360*DI360/($K$5*1000))+$H$5*(DP360*DI360/($K$5*1000))*(DP360*DI360/($K$5*1000)))</f>
        <v>0</v>
      </c>
      <c r="S360">
        <f>J360*(1000-(1000*0.61365*exp(17.502*W360/(240.97+W360))/(DI360+DJ360)+DD360)/2)/(1000*0.61365*exp(17.502*W360/(240.97+W360))/(DI360+DJ360)-DD360)</f>
        <v>0</v>
      </c>
      <c r="T360">
        <f>1/((CW360+1)/(Q360/1.6)+1/(R360/1.37)) + CW360/((CW360+1)/(Q360/1.6) + CW360/(R360/1.37))</f>
        <v>0</v>
      </c>
      <c r="U360">
        <f>(CR360*CU360)</f>
        <v>0</v>
      </c>
      <c r="V360">
        <f>(DK360+(U360+2*0.95*5.67E-8*(((DK360+$B$7)+273)^4-(DK360+273)^4)-44100*J360)/(1.84*29.3*R360+8*0.95*5.67E-8*(DK360+273)^3))</f>
        <v>0</v>
      </c>
      <c r="W360">
        <f>($C$7*DL360+$D$7*DM360+$E$7*V360)</f>
        <v>0</v>
      </c>
      <c r="X360">
        <f>0.61365*exp(17.502*W360/(240.97+W360))</f>
        <v>0</v>
      </c>
      <c r="Y360">
        <f>(Z360/AA360*100)</f>
        <v>0</v>
      </c>
      <c r="Z360">
        <f>DD360*(DI360+DJ360)/1000</f>
        <v>0</v>
      </c>
      <c r="AA360">
        <f>0.61365*exp(17.502*DK360/(240.97+DK360))</f>
        <v>0</v>
      </c>
      <c r="AB360">
        <f>(X360-DD360*(DI360+DJ360)/1000)</f>
        <v>0</v>
      </c>
      <c r="AC360">
        <f>(-J360*44100)</f>
        <v>0</v>
      </c>
      <c r="AD360">
        <f>2*29.3*R360*0.92*(DK360-W360)</f>
        <v>0</v>
      </c>
      <c r="AE360">
        <f>2*0.95*5.67E-8*(((DK360+$B$7)+273)^4-(W360+273)^4)</f>
        <v>0</v>
      </c>
      <c r="AF360">
        <f>U360+AE360+AC360+AD360</f>
        <v>0</v>
      </c>
      <c r="AG360">
        <f>DH360*AU360*(DC360-DB360*(1000-AU360*DE360)/(1000-AU360*DD360))/(100*CV360)</f>
        <v>0</v>
      </c>
      <c r="AH360">
        <f>1000*DH360*AU360*(DD360-DE360)/(100*CV360*(1000-AU360*DD360))</f>
        <v>0</v>
      </c>
      <c r="AI360">
        <f>(AJ360 - AK360 - DI360*1E3/(8.314*(DK360+273.15)) * AM360/DH360 * AL360) * DH360/(100*CV360) * (1000 - DE360)/1000</f>
        <v>0</v>
      </c>
      <c r="AJ360">
        <v>357.109827168155</v>
      </c>
      <c r="AK360">
        <v>367.990393939394</v>
      </c>
      <c r="AL360">
        <v>-3.31633112297547</v>
      </c>
      <c r="AM360">
        <v>64.2689805173575</v>
      </c>
      <c r="AN360">
        <f>(AP360 - AO360 + DI360*1E3/(8.314*(DK360+273.15)) * AR360/DH360 * AQ360) * DH360/(100*CV360) * 1000/(1000 - AP360)</f>
        <v>0</v>
      </c>
      <c r="AO360">
        <v>28.7253881022301</v>
      </c>
      <c r="AP360">
        <v>30.5836042424243</v>
      </c>
      <c r="AQ360">
        <v>-2.95226274462601e-07</v>
      </c>
      <c r="AR360">
        <v>116.423155096258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MAX(0,($B$13+$C$13*DP360)/(1+$D$13*DP360)*DI360/(DK360+273)*$E$13)</f>
        <v>0</v>
      </c>
      <c r="AX360" t="s">
        <v>407</v>
      </c>
      <c r="AY360" t="s">
        <v>407</v>
      </c>
      <c r="AZ360">
        <v>0</v>
      </c>
      <c r="BA360">
        <v>0</v>
      </c>
      <c r="BB360">
        <f>1-AZ360/BA360</f>
        <v>0</v>
      </c>
      <c r="BC360">
        <v>0</v>
      </c>
      <c r="BD360" t="s">
        <v>407</v>
      </c>
      <c r="BE360" t="s">
        <v>407</v>
      </c>
      <c r="BF360">
        <v>0</v>
      </c>
      <c r="BG360">
        <v>0</v>
      </c>
      <c r="BH360">
        <f>1-BF360/BG360</f>
        <v>0</v>
      </c>
      <c r="BI360">
        <v>0.5</v>
      </c>
      <c r="BJ360">
        <f>CS360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407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f>$B$11*DQ360+$C$11*DR360+$F$11*EC360*(1-EF360)</f>
        <v>0</v>
      </c>
      <c r="CS360">
        <f>CR360*CT360</f>
        <v>0</v>
      </c>
      <c r="CT360">
        <f>($B$11*$D$9+$C$11*$D$9+$F$11*((EP360+EH360)/MAX(EP360+EH360+EQ360, 0.1)*$I$9+EQ360/MAX(EP360+EH360+EQ360, 0.1)*$J$9))/($B$11+$C$11+$F$11)</f>
        <v>0</v>
      </c>
      <c r="CU360">
        <f>($B$11*$K$9+$C$11*$K$9+$F$11*((EP360+EH360)/MAX(EP360+EH360+EQ360, 0.1)*$P$9+EQ360/MAX(EP360+EH360+EQ360, 0.1)*$Q$9))/($B$11+$C$11+$F$11)</f>
        <v>0</v>
      </c>
      <c r="CV360">
        <v>2.7</v>
      </c>
      <c r="CW360">
        <v>0.5</v>
      </c>
      <c r="CX360" t="s">
        <v>408</v>
      </c>
      <c r="CY360">
        <v>2</v>
      </c>
      <c r="CZ360" t="b">
        <v>1</v>
      </c>
      <c r="DA360">
        <v>1510795127.81429</v>
      </c>
      <c r="DB360">
        <v>379.211571428571</v>
      </c>
      <c r="DC360">
        <v>363.902892857143</v>
      </c>
      <c r="DD360">
        <v>30.5897678571429</v>
      </c>
      <c r="DE360">
        <v>28.7278607142857</v>
      </c>
      <c r="DF360">
        <v>372.953178571429</v>
      </c>
      <c r="DG360">
        <v>29.928075</v>
      </c>
      <c r="DH360">
        <v>500.10125</v>
      </c>
      <c r="DI360">
        <v>90.7674214285714</v>
      </c>
      <c r="DJ360">
        <v>0.0999848678571428</v>
      </c>
      <c r="DK360">
        <v>34.3529607142857</v>
      </c>
      <c r="DL360">
        <v>35.0088071428571</v>
      </c>
      <c r="DM360">
        <v>999.9</v>
      </c>
      <c r="DN360">
        <v>0</v>
      </c>
      <c r="DO360">
        <v>0</v>
      </c>
      <c r="DP360">
        <v>9999.70321428572</v>
      </c>
      <c r="DQ360">
        <v>0</v>
      </c>
      <c r="DR360">
        <v>8.79679321428571</v>
      </c>
      <c r="DS360">
        <v>15.3087</v>
      </c>
      <c r="DT360">
        <v>391.177714285714</v>
      </c>
      <c r="DU360">
        <v>374.666285714286</v>
      </c>
      <c r="DV360">
        <v>1.8619125</v>
      </c>
      <c r="DW360">
        <v>363.902892857143</v>
      </c>
      <c r="DX360">
        <v>28.7278607142857</v>
      </c>
      <c r="DY360">
        <v>2.77655535714286</v>
      </c>
      <c r="DZ360">
        <v>2.60755357142857</v>
      </c>
      <c r="EA360">
        <v>22.7453571428571</v>
      </c>
      <c r="EB360">
        <v>21.7138642857143</v>
      </c>
      <c r="EC360">
        <v>1999.98642857143</v>
      </c>
      <c r="ED360">
        <v>0.980005285714286</v>
      </c>
      <c r="EE360">
        <v>0.0199951285714286</v>
      </c>
      <c r="EF360">
        <v>0</v>
      </c>
      <c r="EG360">
        <v>2.20785714285714</v>
      </c>
      <c r="EH360">
        <v>0</v>
      </c>
      <c r="EI360">
        <v>3957.75107142857</v>
      </c>
      <c r="EJ360">
        <v>17300.0571428571</v>
      </c>
      <c r="EK360">
        <v>40.3075714285714</v>
      </c>
      <c r="EL360">
        <v>40.312</v>
      </c>
      <c r="EM360">
        <v>39.75</v>
      </c>
      <c r="EN360">
        <v>39.2275</v>
      </c>
      <c r="EO360">
        <v>40.062</v>
      </c>
      <c r="EP360">
        <v>1959.99642857143</v>
      </c>
      <c r="EQ360">
        <v>39.9910714285714</v>
      </c>
      <c r="ER360">
        <v>0</v>
      </c>
      <c r="ES360">
        <v>1678818739.4</v>
      </c>
      <c r="ET360">
        <v>0</v>
      </c>
      <c r="EU360">
        <v>2.20355</v>
      </c>
      <c r="EV360">
        <v>0.704735038181307</v>
      </c>
      <c r="EW360">
        <v>5.05059830400793</v>
      </c>
      <c r="EX360">
        <v>3957.88192307692</v>
      </c>
      <c r="EY360">
        <v>15</v>
      </c>
      <c r="EZ360">
        <v>0</v>
      </c>
      <c r="FA360" t="s">
        <v>409</v>
      </c>
      <c r="FB360">
        <v>1510781724.6</v>
      </c>
      <c r="FC360">
        <v>1510781718.6</v>
      </c>
      <c r="FD360">
        <v>0</v>
      </c>
      <c r="FE360">
        <v>0.193</v>
      </c>
      <c r="FF360">
        <v>0.167</v>
      </c>
      <c r="FG360">
        <v>6.707</v>
      </c>
      <c r="FH360">
        <v>0.869</v>
      </c>
      <c r="FI360">
        <v>420</v>
      </c>
      <c r="FJ360">
        <v>32</v>
      </c>
      <c r="FK360">
        <v>0.3</v>
      </c>
      <c r="FL360">
        <v>0.13</v>
      </c>
      <c r="FM360">
        <v>1.86350225</v>
      </c>
      <c r="FN360">
        <v>-0.0437656660412766</v>
      </c>
      <c r="FO360">
        <v>0.00446349946090509</v>
      </c>
      <c r="FP360">
        <v>1</v>
      </c>
      <c r="FQ360">
        <v>1</v>
      </c>
      <c r="FR360">
        <v>1</v>
      </c>
      <c r="FS360" t="s">
        <v>410</v>
      </c>
      <c r="FT360">
        <v>2.97138</v>
      </c>
      <c r="FU360">
        <v>2.7539</v>
      </c>
      <c r="FV360">
        <v>0.0791687</v>
      </c>
      <c r="FW360">
        <v>0.0773257</v>
      </c>
      <c r="FX360">
        <v>0.121846</v>
      </c>
      <c r="FY360">
        <v>0.117783</v>
      </c>
      <c r="FZ360">
        <v>35730.3</v>
      </c>
      <c r="GA360">
        <v>38996.1</v>
      </c>
      <c r="GB360">
        <v>35174.1</v>
      </c>
      <c r="GC360">
        <v>38342.4</v>
      </c>
      <c r="GD360">
        <v>43770.1</v>
      </c>
      <c r="GE360">
        <v>48847.8</v>
      </c>
      <c r="GF360">
        <v>54963.6</v>
      </c>
      <c r="GG360">
        <v>61494.3</v>
      </c>
      <c r="GH360">
        <v>1.9617</v>
      </c>
      <c r="GI360">
        <v>1.81523</v>
      </c>
      <c r="GJ360">
        <v>0.18429</v>
      </c>
      <c r="GK360">
        <v>0</v>
      </c>
      <c r="GL360">
        <v>32.0306</v>
      </c>
      <c r="GM360">
        <v>999.9</v>
      </c>
      <c r="GN360">
        <v>53.321</v>
      </c>
      <c r="GO360">
        <v>32.589</v>
      </c>
      <c r="GP360">
        <v>28.9973</v>
      </c>
      <c r="GQ360">
        <v>55.5486</v>
      </c>
      <c r="GR360">
        <v>48.2212</v>
      </c>
      <c r="GS360">
        <v>1</v>
      </c>
      <c r="GT360">
        <v>0.117508</v>
      </c>
      <c r="GU360">
        <v>-2.14005</v>
      </c>
      <c r="GV360">
        <v>20.103</v>
      </c>
      <c r="GW360">
        <v>5.19737</v>
      </c>
      <c r="GX360">
        <v>12.0044</v>
      </c>
      <c r="GY360">
        <v>4.9751</v>
      </c>
      <c r="GZ360">
        <v>3.29388</v>
      </c>
      <c r="HA360">
        <v>9999</v>
      </c>
      <c r="HB360">
        <v>9999</v>
      </c>
      <c r="HC360">
        <v>9999</v>
      </c>
      <c r="HD360">
        <v>999.9</v>
      </c>
      <c r="HE360">
        <v>1.86325</v>
      </c>
      <c r="HF360">
        <v>1.86813</v>
      </c>
      <c r="HG360">
        <v>1.86789</v>
      </c>
      <c r="HH360">
        <v>1.86905</v>
      </c>
      <c r="HI360">
        <v>1.86987</v>
      </c>
      <c r="HJ360">
        <v>1.86591</v>
      </c>
      <c r="HK360">
        <v>1.86698</v>
      </c>
      <c r="HL360">
        <v>1.86834</v>
      </c>
      <c r="HM360">
        <v>5</v>
      </c>
      <c r="HN360">
        <v>0</v>
      </c>
      <c r="HO360">
        <v>0</v>
      </c>
      <c r="HP360">
        <v>0</v>
      </c>
      <c r="HQ360" t="s">
        <v>411</v>
      </c>
      <c r="HR360" t="s">
        <v>412</v>
      </c>
      <c r="HS360" t="s">
        <v>413</v>
      </c>
      <c r="HT360" t="s">
        <v>413</v>
      </c>
      <c r="HU360" t="s">
        <v>413</v>
      </c>
      <c r="HV360" t="s">
        <v>413</v>
      </c>
      <c r="HW360">
        <v>0</v>
      </c>
      <c r="HX360">
        <v>100</v>
      </c>
      <c r="HY360">
        <v>100</v>
      </c>
      <c r="HZ360">
        <v>6.11</v>
      </c>
      <c r="IA360">
        <v>0.6617</v>
      </c>
      <c r="IB360">
        <v>4.00718980108695</v>
      </c>
      <c r="IC360">
        <v>0.0057595372652325</v>
      </c>
      <c r="ID360">
        <v>9.86007892650461e-07</v>
      </c>
      <c r="IE360">
        <v>-6.54605500343952e-10</v>
      </c>
      <c r="IF360">
        <v>0.661683471666172</v>
      </c>
      <c r="IG360">
        <v>0</v>
      </c>
      <c r="IH360">
        <v>0</v>
      </c>
      <c r="II360">
        <v>0</v>
      </c>
      <c r="IJ360">
        <v>-3</v>
      </c>
      <c r="IK360">
        <v>1614</v>
      </c>
      <c r="IL360">
        <v>1</v>
      </c>
      <c r="IM360">
        <v>27</v>
      </c>
      <c r="IN360">
        <v>223.5</v>
      </c>
      <c r="IO360">
        <v>223.6</v>
      </c>
      <c r="IP360">
        <v>0.849609</v>
      </c>
      <c r="IQ360">
        <v>2.62817</v>
      </c>
      <c r="IR360">
        <v>1.54785</v>
      </c>
      <c r="IS360">
        <v>2.30103</v>
      </c>
      <c r="IT360">
        <v>1.34644</v>
      </c>
      <c r="IU360">
        <v>2.47559</v>
      </c>
      <c r="IV360">
        <v>37.0986</v>
      </c>
      <c r="IW360">
        <v>24.2101</v>
      </c>
      <c r="IX360">
        <v>18</v>
      </c>
      <c r="IY360">
        <v>502.621</v>
      </c>
      <c r="IZ360">
        <v>407.484</v>
      </c>
      <c r="JA360">
        <v>34.8991</v>
      </c>
      <c r="JB360">
        <v>28.8911</v>
      </c>
      <c r="JC360">
        <v>30.0003</v>
      </c>
      <c r="JD360">
        <v>28.6139</v>
      </c>
      <c r="JE360">
        <v>28.5286</v>
      </c>
      <c r="JF360">
        <v>17.0283</v>
      </c>
      <c r="JG360">
        <v>0</v>
      </c>
      <c r="JH360">
        <v>100</v>
      </c>
      <c r="JI360">
        <v>34.8879</v>
      </c>
      <c r="JJ360">
        <v>312.5</v>
      </c>
      <c r="JK360">
        <v>30.1699</v>
      </c>
      <c r="JL360">
        <v>101.973</v>
      </c>
      <c r="JM360">
        <v>102.362</v>
      </c>
    </row>
    <row r="361" spans="1:273">
      <c r="A361">
        <v>345</v>
      </c>
      <c r="B361">
        <v>1510795140.6</v>
      </c>
      <c r="C361">
        <v>6420</v>
      </c>
      <c r="D361" t="s">
        <v>1103</v>
      </c>
      <c r="E361" t="s">
        <v>1104</v>
      </c>
      <c r="F361">
        <v>5</v>
      </c>
      <c r="G361" t="s">
        <v>898</v>
      </c>
      <c r="H361" t="s">
        <v>406</v>
      </c>
      <c r="I361">
        <v>1510795133.1</v>
      </c>
      <c r="J361">
        <f>(K361)/1000</f>
        <v>0</v>
      </c>
      <c r="K361">
        <f>IF(CZ361, AN361, AH361)</f>
        <v>0</v>
      </c>
      <c r="L361">
        <f>IF(CZ361, AI361, AG361)</f>
        <v>0</v>
      </c>
      <c r="M361">
        <f>DB361 - IF(AU361&gt;1, L361*CV361*100.0/(AW361*DP361), 0)</f>
        <v>0</v>
      </c>
      <c r="N361">
        <f>((T361-J361/2)*M361-L361)/(T361+J361/2)</f>
        <v>0</v>
      </c>
      <c r="O361">
        <f>N361*(DI361+DJ361)/1000.0</f>
        <v>0</v>
      </c>
      <c r="P361">
        <f>(DB361 - IF(AU361&gt;1, L361*CV361*100.0/(AW361*DP361), 0))*(DI361+DJ361)/1000.0</f>
        <v>0</v>
      </c>
      <c r="Q361">
        <f>2.0/((1/S361-1/R361)+SIGN(S361)*SQRT((1/S361-1/R361)*(1/S361-1/R361) + 4*CW361/((CW361+1)*(CW361+1))*(2*1/S361*1/R361-1/R361*1/R361)))</f>
        <v>0</v>
      </c>
      <c r="R361">
        <f>IF(LEFT(CX361,1)&lt;&gt;"0",IF(LEFT(CX361,1)="1",3.0,CY361),$D$5+$E$5*(DP361*DI361/($K$5*1000))+$F$5*(DP361*DI361/($K$5*1000))*MAX(MIN(CV361,$J$5),$I$5)*MAX(MIN(CV361,$J$5),$I$5)+$G$5*MAX(MIN(CV361,$J$5),$I$5)*(DP361*DI361/($K$5*1000))+$H$5*(DP361*DI361/($K$5*1000))*(DP361*DI361/($K$5*1000)))</f>
        <v>0</v>
      </c>
      <c r="S361">
        <f>J361*(1000-(1000*0.61365*exp(17.502*W361/(240.97+W361))/(DI361+DJ361)+DD361)/2)/(1000*0.61365*exp(17.502*W361/(240.97+W361))/(DI361+DJ361)-DD361)</f>
        <v>0</v>
      </c>
      <c r="T361">
        <f>1/((CW361+1)/(Q361/1.6)+1/(R361/1.37)) + CW361/((CW361+1)/(Q361/1.6) + CW361/(R361/1.37))</f>
        <v>0</v>
      </c>
      <c r="U361">
        <f>(CR361*CU361)</f>
        <v>0</v>
      </c>
      <c r="V361">
        <f>(DK361+(U361+2*0.95*5.67E-8*(((DK361+$B$7)+273)^4-(DK361+273)^4)-44100*J361)/(1.84*29.3*R361+8*0.95*5.67E-8*(DK361+273)^3))</f>
        <v>0</v>
      </c>
      <c r="W361">
        <f>($C$7*DL361+$D$7*DM361+$E$7*V361)</f>
        <v>0</v>
      </c>
      <c r="X361">
        <f>0.61365*exp(17.502*W361/(240.97+W361))</f>
        <v>0</v>
      </c>
      <c r="Y361">
        <f>(Z361/AA361*100)</f>
        <v>0</v>
      </c>
      <c r="Z361">
        <f>DD361*(DI361+DJ361)/1000</f>
        <v>0</v>
      </c>
      <c r="AA361">
        <f>0.61365*exp(17.502*DK361/(240.97+DK361))</f>
        <v>0</v>
      </c>
      <c r="AB361">
        <f>(X361-DD361*(DI361+DJ361)/1000)</f>
        <v>0</v>
      </c>
      <c r="AC361">
        <f>(-J361*44100)</f>
        <v>0</v>
      </c>
      <c r="AD361">
        <f>2*29.3*R361*0.92*(DK361-W361)</f>
        <v>0</v>
      </c>
      <c r="AE361">
        <f>2*0.95*5.67E-8*(((DK361+$B$7)+273)^4-(W361+273)^4)</f>
        <v>0</v>
      </c>
      <c r="AF361">
        <f>U361+AE361+AC361+AD361</f>
        <v>0</v>
      </c>
      <c r="AG361">
        <f>DH361*AU361*(DC361-DB361*(1000-AU361*DE361)/(1000-AU361*DD361))/(100*CV361)</f>
        <v>0</v>
      </c>
      <c r="AH361">
        <f>1000*DH361*AU361*(DD361-DE361)/(100*CV361*(1000-AU361*DD361))</f>
        <v>0</v>
      </c>
      <c r="AI361">
        <f>(AJ361 - AK361 - DI361*1E3/(8.314*(DK361+273.15)) * AM361/DH361 * AL361) * DH361/(100*CV361) * (1000 - DE361)/1000</f>
        <v>0</v>
      </c>
      <c r="AJ361">
        <v>340.551663264345</v>
      </c>
      <c r="AK361">
        <v>351.440448484848</v>
      </c>
      <c r="AL361">
        <v>-3.27925527147381</v>
      </c>
      <c r="AM361">
        <v>64.2689805173575</v>
      </c>
      <c r="AN361">
        <f>(AP361 - AO361 + DI361*1E3/(8.314*(DK361+273.15)) * AR361/DH361 * AQ361) * DH361/(100*CV361) * 1000/(1000 - AP361)</f>
        <v>0</v>
      </c>
      <c r="AO361">
        <v>28.7234588417989</v>
      </c>
      <c r="AP361">
        <v>30.5786375757576</v>
      </c>
      <c r="AQ361">
        <v>-2.84118033049652e-06</v>
      </c>
      <c r="AR361">
        <v>116.423155096258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MAX(0,($B$13+$C$13*DP361)/(1+$D$13*DP361)*DI361/(DK361+273)*$E$13)</f>
        <v>0</v>
      </c>
      <c r="AX361" t="s">
        <v>407</v>
      </c>
      <c r="AY361" t="s">
        <v>407</v>
      </c>
      <c r="AZ361">
        <v>0</v>
      </c>
      <c r="BA361">
        <v>0</v>
      </c>
      <c r="BB361">
        <f>1-AZ361/BA361</f>
        <v>0</v>
      </c>
      <c r="BC361">
        <v>0</v>
      </c>
      <c r="BD361" t="s">
        <v>407</v>
      </c>
      <c r="BE361" t="s">
        <v>407</v>
      </c>
      <c r="BF361">
        <v>0</v>
      </c>
      <c r="BG361">
        <v>0</v>
      </c>
      <c r="BH361">
        <f>1-BF361/BG361</f>
        <v>0</v>
      </c>
      <c r="BI361">
        <v>0.5</v>
      </c>
      <c r="BJ361">
        <f>CS361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407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f>$B$11*DQ361+$C$11*DR361+$F$11*EC361*(1-EF361)</f>
        <v>0</v>
      </c>
      <c r="CS361">
        <f>CR361*CT361</f>
        <v>0</v>
      </c>
      <c r="CT361">
        <f>($B$11*$D$9+$C$11*$D$9+$F$11*((EP361+EH361)/MAX(EP361+EH361+EQ361, 0.1)*$I$9+EQ361/MAX(EP361+EH361+EQ361, 0.1)*$J$9))/($B$11+$C$11+$F$11)</f>
        <v>0</v>
      </c>
      <c r="CU361">
        <f>($B$11*$K$9+$C$11*$K$9+$F$11*((EP361+EH361)/MAX(EP361+EH361+EQ361, 0.1)*$P$9+EQ361/MAX(EP361+EH361+EQ361, 0.1)*$Q$9))/($B$11+$C$11+$F$11)</f>
        <v>0</v>
      </c>
      <c r="CV361">
        <v>2.7</v>
      </c>
      <c r="CW361">
        <v>0.5</v>
      </c>
      <c r="CX361" t="s">
        <v>408</v>
      </c>
      <c r="CY361">
        <v>2</v>
      </c>
      <c r="CZ361" t="b">
        <v>1</v>
      </c>
      <c r="DA361">
        <v>1510795133.1</v>
      </c>
      <c r="DB361">
        <v>362.976185185185</v>
      </c>
      <c r="DC361">
        <v>346.512259259259</v>
      </c>
      <c r="DD361">
        <v>30.5838</v>
      </c>
      <c r="DE361">
        <v>28.7255666666667</v>
      </c>
      <c r="DF361">
        <v>356.818</v>
      </c>
      <c r="DG361">
        <v>29.9221111111111</v>
      </c>
      <c r="DH361">
        <v>500.094296296296</v>
      </c>
      <c r="DI361">
        <v>90.7670518518519</v>
      </c>
      <c r="DJ361">
        <v>0.10002027037037</v>
      </c>
      <c r="DK361">
        <v>34.3534074074074</v>
      </c>
      <c r="DL361">
        <v>35.0138296296296</v>
      </c>
      <c r="DM361">
        <v>999.9</v>
      </c>
      <c r="DN361">
        <v>0</v>
      </c>
      <c r="DO361">
        <v>0</v>
      </c>
      <c r="DP361">
        <v>9999.02925925926</v>
      </c>
      <c r="DQ361">
        <v>0</v>
      </c>
      <c r="DR361">
        <v>8.84974296296296</v>
      </c>
      <c r="DS361">
        <v>16.4638259259259</v>
      </c>
      <c r="DT361">
        <v>374.427703703704</v>
      </c>
      <c r="DU361">
        <v>356.760444444444</v>
      </c>
      <c r="DV361">
        <v>1.85824111111111</v>
      </c>
      <c r="DW361">
        <v>346.512259259259</v>
      </c>
      <c r="DX361">
        <v>28.7255666666667</v>
      </c>
      <c r="DY361">
        <v>2.77600222222222</v>
      </c>
      <c r="DZ361">
        <v>2.60733481481481</v>
      </c>
      <c r="EA361">
        <v>22.7420703703704</v>
      </c>
      <c r="EB361">
        <v>21.7124888888889</v>
      </c>
      <c r="EC361">
        <v>2000.0262962963</v>
      </c>
      <c r="ED361">
        <v>0.980005444444444</v>
      </c>
      <c r="EE361">
        <v>0.0199949592592593</v>
      </c>
      <c r="EF361">
        <v>0</v>
      </c>
      <c r="EG361">
        <v>2.26198148148148</v>
      </c>
      <c r="EH361">
        <v>0</v>
      </c>
      <c r="EI361">
        <v>3958.34444444444</v>
      </c>
      <c r="EJ361">
        <v>17300.4222222222</v>
      </c>
      <c r="EK361">
        <v>40.312</v>
      </c>
      <c r="EL361">
        <v>40.3166666666667</v>
      </c>
      <c r="EM361">
        <v>39.75</v>
      </c>
      <c r="EN361">
        <v>39.215</v>
      </c>
      <c r="EO361">
        <v>40.0666666666667</v>
      </c>
      <c r="EP361">
        <v>1960.0362962963</v>
      </c>
      <c r="EQ361">
        <v>39.9914814814815</v>
      </c>
      <c r="ER361">
        <v>0</v>
      </c>
      <c r="ES361">
        <v>1678818744.2</v>
      </c>
      <c r="ET361">
        <v>0</v>
      </c>
      <c r="EU361">
        <v>2.2378</v>
      </c>
      <c r="EV361">
        <v>0.0376410218013834</v>
      </c>
      <c r="EW361">
        <v>7.99931623868606</v>
      </c>
      <c r="EX361">
        <v>3958.40461538461</v>
      </c>
      <c r="EY361">
        <v>15</v>
      </c>
      <c r="EZ361">
        <v>0</v>
      </c>
      <c r="FA361" t="s">
        <v>409</v>
      </c>
      <c r="FB361">
        <v>1510781724.6</v>
      </c>
      <c r="FC361">
        <v>1510781718.6</v>
      </c>
      <c r="FD361">
        <v>0</v>
      </c>
      <c r="FE361">
        <v>0.193</v>
      </c>
      <c r="FF361">
        <v>0.167</v>
      </c>
      <c r="FG361">
        <v>6.707</v>
      </c>
      <c r="FH361">
        <v>0.869</v>
      </c>
      <c r="FI361">
        <v>420</v>
      </c>
      <c r="FJ361">
        <v>32</v>
      </c>
      <c r="FK361">
        <v>0.3</v>
      </c>
      <c r="FL361">
        <v>0.13</v>
      </c>
      <c r="FM361">
        <v>1.861115</v>
      </c>
      <c r="FN361">
        <v>-0.0404321200750452</v>
      </c>
      <c r="FO361">
        <v>0.00419711210238658</v>
      </c>
      <c r="FP361">
        <v>1</v>
      </c>
      <c r="FQ361">
        <v>1</v>
      </c>
      <c r="FR361">
        <v>1</v>
      </c>
      <c r="FS361" t="s">
        <v>410</v>
      </c>
      <c r="FT361">
        <v>2.97134</v>
      </c>
      <c r="FU361">
        <v>2.7539</v>
      </c>
      <c r="FV361">
        <v>0.0762793</v>
      </c>
      <c r="FW361">
        <v>0.074442</v>
      </c>
      <c r="FX361">
        <v>0.121839</v>
      </c>
      <c r="FY361">
        <v>0.117781</v>
      </c>
      <c r="FZ361">
        <v>35842.2</v>
      </c>
      <c r="GA361">
        <v>39117.8</v>
      </c>
      <c r="GB361">
        <v>35173.9</v>
      </c>
      <c r="GC361">
        <v>38342.3</v>
      </c>
      <c r="GD361">
        <v>43770.6</v>
      </c>
      <c r="GE361">
        <v>48847.6</v>
      </c>
      <c r="GF361">
        <v>54963.9</v>
      </c>
      <c r="GG361">
        <v>61494.1</v>
      </c>
      <c r="GH361">
        <v>1.96165</v>
      </c>
      <c r="GI361">
        <v>1.815</v>
      </c>
      <c r="GJ361">
        <v>0.184439</v>
      </c>
      <c r="GK361">
        <v>0</v>
      </c>
      <c r="GL361">
        <v>32.0343</v>
      </c>
      <c r="GM361">
        <v>999.9</v>
      </c>
      <c r="GN361">
        <v>53.345</v>
      </c>
      <c r="GO361">
        <v>32.589</v>
      </c>
      <c r="GP361">
        <v>29.014</v>
      </c>
      <c r="GQ361">
        <v>56.4586</v>
      </c>
      <c r="GR361">
        <v>48.3454</v>
      </c>
      <c r="GS361">
        <v>1</v>
      </c>
      <c r="GT361">
        <v>0.117668</v>
      </c>
      <c r="GU361">
        <v>-2.12816</v>
      </c>
      <c r="GV361">
        <v>20.1031</v>
      </c>
      <c r="GW361">
        <v>5.19782</v>
      </c>
      <c r="GX361">
        <v>12.0043</v>
      </c>
      <c r="GY361">
        <v>4.97535</v>
      </c>
      <c r="GZ361">
        <v>3.29378</v>
      </c>
      <c r="HA361">
        <v>9999</v>
      </c>
      <c r="HB361">
        <v>9999</v>
      </c>
      <c r="HC361">
        <v>9999</v>
      </c>
      <c r="HD361">
        <v>999.9</v>
      </c>
      <c r="HE361">
        <v>1.86325</v>
      </c>
      <c r="HF361">
        <v>1.86813</v>
      </c>
      <c r="HG361">
        <v>1.86789</v>
      </c>
      <c r="HH361">
        <v>1.86905</v>
      </c>
      <c r="HI361">
        <v>1.86988</v>
      </c>
      <c r="HJ361">
        <v>1.86591</v>
      </c>
      <c r="HK361">
        <v>1.86697</v>
      </c>
      <c r="HL361">
        <v>1.8683</v>
      </c>
      <c r="HM361">
        <v>5</v>
      </c>
      <c r="HN361">
        <v>0</v>
      </c>
      <c r="HO361">
        <v>0</v>
      </c>
      <c r="HP361">
        <v>0</v>
      </c>
      <c r="HQ361" t="s">
        <v>411</v>
      </c>
      <c r="HR361" t="s">
        <v>412</v>
      </c>
      <c r="HS361" t="s">
        <v>413</v>
      </c>
      <c r="HT361" t="s">
        <v>413</v>
      </c>
      <c r="HU361" t="s">
        <v>413</v>
      </c>
      <c r="HV361" t="s">
        <v>413</v>
      </c>
      <c r="HW361">
        <v>0</v>
      </c>
      <c r="HX361">
        <v>100</v>
      </c>
      <c r="HY361">
        <v>100</v>
      </c>
      <c r="HZ361">
        <v>6.011</v>
      </c>
      <c r="IA361">
        <v>0.6617</v>
      </c>
      <c r="IB361">
        <v>4.00718980108695</v>
      </c>
      <c r="IC361">
        <v>0.0057595372652325</v>
      </c>
      <c r="ID361">
        <v>9.86007892650461e-07</v>
      </c>
      <c r="IE361">
        <v>-6.54605500343952e-10</v>
      </c>
      <c r="IF361">
        <v>0.661683471666172</v>
      </c>
      <c r="IG361">
        <v>0</v>
      </c>
      <c r="IH361">
        <v>0</v>
      </c>
      <c r="II361">
        <v>0</v>
      </c>
      <c r="IJ361">
        <v>-3</v>
      </c>
      <c r="IK361">
        <v>1614</v>
      </c>
      <c r="IL361">
        <v>1</v>
      </c>
      <c r="IM361">
        <v>27</v>
      </c>
      <c r="IN361">
        <v>223.6</v>
      </c>
      <c r="IO361">
        <v>223.7</v>
      </c>
      <c r="IP361">
        <v>0.81665</v>
      </c>
      <c r="IQ361">
        <v>2.64038</v>
      </c>
      <c r="IR361">
        <v>1.54785</v>
      </c>
      <c r="IS361">
        <v>2.30103</v>
      </c>
      <c r="IT361">
        <v>1.34644</v>
      </c>
      <c r="IU361">
        <v>2.46216</v>
      </c>
      <c r="IV361">
        <v>37.0747</v>
      </c>
      <c r="IW361">
        <v>24.2101</v>
      </c>
      <c r="IX361">
        <v>18</v>
      </c>
      <c r="IY361">
        <v>502.62</v>
      </c>
      <c r="IZ361">
        <v>407.385</v>
      </c>
      <c r="JA361">
        <v>34.8838</v>
      </c>
      <c r="JB361">
        <v>28.8929</v>
      </c>
      <c r="JC361">
        <v>30.0003</v>
      </c>
      <c r="JD361">
        <v>28.6176</v>
      </c>
      <c r="JE361">
        <v>28.5327</v>
      </c>
      <c r="JF361">
        <v>16.3112</v>
      </c>
      <c r="JG361">
        <v>0</v>
      </c>
      <c r="JH361">
        <v>100</v>
      </c>
      <c r="JI361">
        <v>34.8763</v>
      </c>
      <c r="JJ361">
        <v>298.972</v>
      </c>
      <c r="JK361">
        <v>30.1699</v>
      </c>
      <c r="JL361">
        <v>101.973</v>
      </c>
      <c r="JM361">
        <v>102.361</v>
      </c>
    </row>
    <row r="362" spans="1:273">
      <c r="A362">
        <v>346</v>
      </c>
      <c r="B362">
        <v>1510795145.6</v>
      </c>
      <c r="C362">
        <v>6425</v>
      </c>
      <c r="D362" t="s">
        <v>1105</v>
      </c>
      <c r="E362" t="s">
        <v>1106</v>
      </c>
      <c r="F362">
        <v>5</v>
      </c>
      <c r="G362" t="s">
        <v>898</v>
      </c>
      <c r="H362" t="s">
        <v>406</v>
      </c>
      <c r="I362">
        <v>1510795137.81429</v>
      </c>
      <c r="J362">
        <f>(K362)/1000</f>
        <v>0</v>
      </c>
      <c r="K362">
        <f>IF(CZ362, AN362, AH362)</f>
        <v>0</v>
      </c>
      <c r="L362">
        <f>IF(CZ362, AI362, AG362)</f>
        <v>0</v>
      </c>
      <c r="M362">
        <f>DB362 - IF(AU362&gt;1, L362*CV362*100.0/(AW362*DP362), 0)</f>
        <v>0</v>
      </c>
      <c r="N362">
        <f>((T362-J362/2)*M362-L362)/(T362+J362/2)</f>
        <v>0</v>
      </c>
      <c r="O362">
        <f>N362*(DI362+DJ362)/1000.0</f>
        <v>0</v>
      </c>
      <c r="P362">
        <f>(DB362 - IF(AU362&gt;1, L362*CV362*100.0/(AW362*DP362), 0))*(DI362+DJ362)/1000.0</f>
        <v>0</v>
      </c>
      <c r="Q362">
        <f>2.0/((1/S362-1/R362)+SIGN(S362)*SQRT((1/S362-1/R362)*(1/S362-1/R362) + 4*CW362/((CW362+1)*(CW362+1))*(2*1/S362*1/R362-1/R362*1/R362)))</f>
        <v>0</v>
      </c>
      <c r="R362">
        <f>IF(LEFT(CX362,1)&lt;&gt;"0",IF(LEFT(CX362,1)="1",3.0,CY362),$D$5+$E$5*(DP362*DI362/($K$5*1000))+$F$5*(DP362*DI362/($K$5*1000))*MAX(MIN(CV362,$J$5),$I$5)*MAX(MIN(CV362,$J$5),$I$5)+$G$5*MAX(MIN(CV362,$J$5),$I$5)*(DP362*DI362/($K$5*1000))+$H$5*(DP362*DI362/($K$5*1000))*(DP362*DI362/($K$5*1000)))</f>
        <v>0</v>
      </c>
      <c r="S362">
        <f>J362*(1000-(1000*0.61365*exp(17.502*W362/(240.97+W362))/(DI362+DJ362)+DD362)/2)/(1000*0.61365*exp(17.502*W362/(240.97+W362))/(DI362+DJ362)-DD362)</f>
        <v>0</v>
      </c>
      <c r="T362">
        <f>1/((CW362+1)/(Q362/1.6)+1/(R362/1.37)) + CW362/((CW362+1)/(Q362/1.6) + CW362/(R362/1.37))</f>
        <v>0</v>
      </c>
      <c r="U362">
        <f>(CR362*CU362)</f>
        <v>0</v>
      </c>
      <c r="V362">
        <f>(DK362+(U362+2*0.95*5.67E-8*(((DK362+$B$7)+273)^4-(DK362+273)^4)-44100*J362)/(1.84*29.3*R362+8*0.95*5.67E-8*(DK362+273)^3))</f>
        <v>0</v>
      </c>
      <c r="W362">
        <f>($C$7*DL362+$D$7*DM362+$E$7*V362)</f>
        <v>0</v>
      </c>
      <c r="X362">
        <f>0.61365*exp(17.502*W362/(240.97+W362))</f>
        <v>0</v>
      </c>
      <c r="Y362">
        <f>(Z362/AA362*100)</f>
        <v>0</v>
      </c>
      <c r="Z362">
        <f>DD362*(DI362+DJ362)/1000</f>
        <v>0</v>
      </c>
      <c r="AA362">
        <f>0.61365*exp(17.502*DK362/(240.97+DK362))</f>
        <v>0</v>
      </c>
      <c r="AB362">
        <f>(X362-DD362*(DI362+DJ362)/1000)</f>
        <v>0</v>
      </c>
      <c r="AC362">
        <f>(-J362*44100)</f>
        <v>0</v>
      </c>
      <c r="AD362">
        <f>2*29.3*R362*0.92*(DK362-W362)</f>
        <v>0</v>
      </c>
      <c r="AE362">
        <f>2*0.95*5.67E-8*(((DK362+$B$7)+273)^4-(W362+273)^4)</f>
        <v>0</v>
      </c>
      <c r="AF362">
        <f>U362+AE362+AC362+AD362</f>
        <v>0</v>
      </c>
      <c r="AG362">
        <f>DH362*AU362*(DC362-DB362*(1000-AU362*DE362)/(1000-AU362*DD362))/(100*CV362)</f>
        <v>0</v>
      </c>
      <c r="AH362">
        <f>1000*DH362*AU362*(DD362-DE362)/(100*CV362*(1000-AU362*DD362))</f>
        <v>0</v>
      </c>
      <c r="AI362">
        <f>(AJ362 - AK362 - DI362*1E3/(8.314*(DK362+273.15)) * AM362/DH362 * AL362) * DH362/(100*CV362) * (1000 - DE362)/1000</f>
        <v>0</v>
      </c>
      <c r="AJ362">
        <v>324.031656756659</v>
      </c>
      <c r="AK362">
        <v>335.075224242424</v>
      </c>
      <c r="AL362">
        <v>-3.27668086730187</v>
      </c>
      <c r="AM362">
        <v>64.2689805173575</v>
      </c>
      <c r="AN362">
        <f>(AP362 - AO362 + DI362*1E3/(8.314*(DK362+273.15)) * AR362/DH362 * AQ362) * DH362/(100*CV362) * 1000/(1000 - AP362)</f>
        <v>0</v>
      </c>
      <c r="AO362">
        <v>28.7218092573979</v>
      </c>
      <c r="AP362">
        <v>30.5766660606061</v>
      </c>
      <c r="AQ362">
        <v>-2.17712131548369e-06</v>
      </c>
      <c r="AR362">
        <v>116.423155096258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MAX(0,($B$13+$C$13*DP362)/(1+$D$13*DP362)*DI362/(DK362+273)*$E$13)</f>
        <v>0</v>
      </c>
      <c r="AX362" t="s">
        <v>407</v>
      </c>
      <c r="AY362" t="s">
        <v>407</v>
      </c>
      <c r="AZ362">
        <v>0</v>
      </c>
      <c r="BA362">
        <v>0</v>
      </c>
      <c r="BB362">
        <f>1-AZ362/BA362</f>
        <v>0</v>
      </c>
      <c r="BC362">
        <v>0</v>
      </c>
      <c r="BD362" t="s">
        <v>407</v>
      </c>
      <c r="BE362" t="s">
        <v>407</v>
      </c>
      <c r="BF362">
        <v>0</v>
      </c>
      <c r="BG362">
        <v>0</v>
      </c>
      <c r="BH362">
        <f>1-BF362/BG362</f>
        <v>0</v>
      </c>
      <c r="BI362">
        <v>0.5</v>
      </c>
      <c r="BJ362">
        <f>CS362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407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f>$B$11*DQ362+$C$11*DR362+$F$11*EC362*(1-EF362)</f>
        <v>0</v>
      </c>
      <c r="CS362">
        <f>CR362*CT362</f>
        <v>0</v>
      </c>
      <c r="CT362">
        <f>($B$11*$D$9+$C$11*$D$9+$F$11*((EP362+EH362)/MAX(EP362+EH362+EQ362, 0.1)*$I$9+EQ362/MAX(EP362+EH362+EQ362, 0.1)*$J$9))/($B$11+$C$11+$F$11)</f>
        <v>0</v>
      </c>
      <c r="CU362">
        <f>($B$11*$K$9+$C$11*$K$9+$F$11*((EP362+EH362)/MAX(EP362+EH362+EQ362, 0.1)*$P$9+EQ362/MAX(EP362+EH362+EQ362, 0.1)*$Q$9))/($B$11+$C$11+$F$11)</f>
        <v>0</v>
      </c>
      <c r="CV362">
        <v>2.7</v>
      </c>
      <c r="CW362">
        <v>0.5</v>
      </c>
      <c r="CX362" t="s">
        <v>408</v>
      </c>
      <c r="CY362">
        <v>2</v>
      </c>
      <c r="CZ362" t="b">
        <v>1</v>
      </c>
      <c r="DA362">
        <v>1510795137.81429</v>
      </c>
      <c r="DB362">
        <v>348.043</v>
      </c>
      <c r="DC362">
        <v>331.074678571429</v>
      </c>
      <c r="DD362">
        <v>30.5807535714286</v>
      </c>
      <c r="DE362">
        <v>28.7238714285714</v>
      </c>
      <c r="DF362">
        <v>341.976964285714</v>
      </c>
      <c r="DG362">
        <v>29.9190678571429</v>
      </c>
      <c r="DH362">
        <v>500.09475</v>
      </c>
      <c r="DI362">
        <v>90.7669357142857</v>
      </c>
      <c r="DJ362">
        <v>0.0999887571428571</v>
      </c>
      <c r="DK362">
        <v>34.3546285714286</v>
      </c>
      <c r="DL362">
        <v>35.01735</v>
      </c>
      <c r="DM362">
        <v>999.9</v>
      </c>
      <c r="DN362">
        <v>0</v>
      </c>
      <c r="DO362">
        <v>0</v>
      </c>
      <c r="DP362">
        <v>9996.82892857143</v>
      </c>
      <c r="DQ362">
        <v>0</v>
      </c>
      <c r="DR362">
        <v>8.81048571428571</v>
      </c>
      <c r="DS362">
        <v>16.9683071428571</v>
      </c>
      <c r="DT362">
        <v>359.022357142857</v>
      </c>
      <c r="DU362">
        <v>340.86575</v>
      </c>
      <c r="DV362">
        <v>1.85689357142857</v>
      </c>
      <c r="DW362">
        <v>331.074678571429</v>
      </c>
      <c r="DX362">
        <v>28.7238714285714</v>
      </c>
      <c r="DY362">
        <v>2.77572178571429</v>
      </c>
      <c r="DZ362">
        <v>2.60717714285714</v>
      </c>
      <c r="EA362">
        <v>22.7404107142857</v>
      </c>
      <c r="EB362">
        <v>21.7115071428571</v>
      </c>
      <c r="EC362">
        <v>2000.03821428571</v>
      </c>
      <c r="ED362">
        <v>0.9800055</v>
      </c>
      <c r="EE362">
        <v>0.0199949</v>
      </c>
      <c r="EF362">
        <v>0</v>
      </c>
      <c r="EG362">
        <v>2.24707142857143</v>
      </c>
      <c r="EH362">
        <v>0</v>
      </c>
      <c r="EI362">
        <v>3959.30821428571</v>
      </c>
      <c r="EJ362">
        <v>17300.525</v>
      </c>
      <c r="EK362">
        <v>40.312</v>
      </c>
      <c r="EL362">
        <v>40.3165</v>
      </c>
      <c r="EM362">
        <v>39.75</v>
      </c>
      <c r="EN362">
        <v>39.21175</v>
      </c>
      <c r="EO362">
        <v>40.0665</v>
      </c>
      <c r="EP362">
        <v>1960.04821428571</v>
      </c>
      <c r="EQ362">
        <v>39.9910714285714</v>
      </c>
      <c r="ER362">
        <v>0</v>
      </c>
      <c r="ES362">
        <v>1678818749</v>
      </c>
      <c r="ET362">
        <v>0</v>
      </c>
      <c r="EU362">
        <v>2.23650769230769</v>
      </c>
      <c r="EV362">
        <v>0.497627351816218</v>
      </c>
      <c r="EW362">
        <v>13.6017093976437</v>
      </c>
      <c r="EX362">
        <v>3959.34346153846</v>
      </c>
      <c r="EY362">
        <v>15</v>
      </c>
      <c r="EZ362">
        <v>0</v>
      </c>
      <c r="FA362" t="s">
        <v>409</v>
      </c>
      <c r="FB362">
        <v>1510781724.6</v>
      </c>
      <c r="FC362">
        <v>1510781718.6</v>
      </c>
      <c r="FD362">
        <v>0</v>
      </c>
      <c r="FE362">
        <v>0.193</v>
      </c>
      <c r="FF362">
        <v>0.167</v>
      </c>
      <c r="FG362">
        <v>6.707</v>
      </c>
      <c r="FH362">
        <v>0.869</v>
      </c>
      <c r="FI362">
        <v>420</v>
      </c>
      <c r="FJ362">
        <v>32</v>
      </c>
      <c r="FK362">
        <v>0.3</v>
      </c>
      <c r="FL362">
        <v>0.13</v>
      </c>
      <c r="FM362">
        <v>1.8580705</v>
      </c>
      <c r="FN362">
        <v>-0.0210339962476563</v>
      </c>
      <c r="FO362">
        <v>0.0021758848200215</v>
      </c>
      <c r="FP362">
        <v>1</v>
      </c>
      <c r="FQ362">
        <v>1</v>
      </c>
      <c r="FR362">
        <v>1</v>
      </c>
      <c r="FS362" t="s">
        <v>410</v>
      </c>
      <c r="FT362">
        <v>2.97126</v>
      </c>
      <c r="FU362">
        <v>2.7538</v>
      </c>
      <c r="FV362">
        <v>0.07335</v>
      </c>
      <c r="FW362">
        <v>0.0713574</v>
      </c>
      <c r="FX362">
        <v>0.121828</v>
      </c>
      <c r="FY362">
        <v>0.117776</v>
      </c>
      <c r="FZ362">
        <v>35955.9</v>
      </c>
      <c r="GA362">
        <v>39248</v>
      </c>
      <c r="GB362">
        <v>35173.9</v>
      </c>
      <c r="GC362">
        <v>38342.1</v>
      </c>
      <c r="GD362">
        <v>43771.1</v>
      </c>
      <c r="GE362">
        <v>48847.7</v>
      </c>
      <c r="GF362">
        <v>54963.9</v>
      </c>
      <c r="GG362">
        <v>61493.9</v>
      </c>
      <c r="GH362">
        <v>1.96152</v>
      </c>
      <c r="GI362">
        <v>1.8151</v>
      </c>
      <c r="GJ362">
        <v>0.184439</v>
      </c>
      <c r="GK362">
        <v>0</v>
      </c>
      <c r="GL362">
        <v>32.0391</v>
      </c>
      <c r="GM362">
        <v>999.9</v>
      </c>
      <c r="GN362">
        <v>53.321</v>
      </c>
      <c r="GO362">
        <v>32.589</v>
      </c>
      <c r="GP362">
        <v>28.9975</v>
      </c>
      <c r="GQ362">
        <v>56.3786</v>
      </c>
      <c r="GR362">
        <v>48.4215</v>
      </c>
      <c r="GS362">
        <v>1</v>
      </c>
      <c r="GT362">
        <v>0.11784</v>
      </c>
      <c r="GU362">
        <v>-2.10127</v>
      </c>
      <c r="GV362">
        <v>20.1037</v>
      </c>
      <c r="GW362">
        <v>5.19812</v>
      </c>
      <c r="GX362">
        <v>12.004</v>
      </c>
      <c r="GY362">
        <v>4.9753</v>
      </c>
      <c r="GZ362">
        <v>3.29385</v>
      </c>
      <c r="HA362">
        <v>9999</v>
      </c>
      <c r="HB362">
        <v>9999</v>
      </c>
      <c r="HC362">
        <v>9999</v>
      </c>
      <c r="HD362">
        <v>999.9</v>
      </c>
      <c r="HE362">
        <v>1.86325</v>
      </c>
      <c r="HF362">
        <v>1.86813</v>
      </c>
      <c r="HG362">
        <v>1.86788</v>
      </c>
      <c r="HH362">
        <v>1.86905</v>
      </c>
      <c r="HI362">
        <v>1.86986</v>
      </c>
      <c r="HJ362">
        <v>1.86592</v>
      </c>
      <c r="HK362">
        <v>1.86696</v>
      </c>
      <c r="HL362">
        <v>1.86832</v>
      </c>
      <c r="HM362">
        <v>5</v>
      </c>
      <c r="HN362">
        <v>0</v>
      </c>
      <c r="HO362">
        <v>0</v>
      </c>
      <c r="HP362">
        <v>0</v>
      </c>
      <c r="HQ362" t="s">
        <v>411</v>
      </c>
      <c r="HR362" t="s">
        <v>412</v>
      </c>
      <c r="HS362" t="s">
        <v>413</v>
      </c>
      <c r="HT362" t="s">
        <v>413</v>
      </c>
      <c r="HU362" t="s">
        <v>413</v>
      </c>
      <c r="HV362" t="s">
        <v>413</v>
      </c>
      <c r="HW362">
        <v>0</v>
      </c>
      <c r="HX362">
        <v>100</v>
      </c>
      <c r="HY362">
        <v>100</v>
      </c>
      <c r="HZ362">
        <v>5.913</v>
      </c>
      <c r="IA362">
        <v>0.6617</v>
      </c>
      <c r="IB362">
        <v>4.00718980108695</v>
      </c>
      <c r="IC362">
        <v>0.0057595372652325</v>
      </c>
      <c r="ID362">
        <v>9.86007892650461e-07</v>
      </c>
      <c r="IE362">
        <v>-6.54605500343952e-10</v>
      </c>
      <c r="IF362">
        <v>0.661683471666172</v>
      </c>
      <c r="IG362">
        <v>0</v>
      </c>
      <c r="IH362">
        <v>0</v>
      </c>
      <c r="II362">
        <v>0</v>
      </c>
      <c r="IJ362">
        <v>-3</v>
      </c>
      <c r="IK362">
        <v>1614</v>
      </c>
      <c r="IL362">
        <v>1</v>
      </c>
      <c r="IM362">
        <v>27</v>
      </c>
      <c r="IN362">
        <v>223.7</v>
      </c>
      <c r="IO362">
        <v>223.8</v>
      </c>
      <c r="IP362">
        <v>0.782471</v>
      </c>
      <c r="IQ362">
        <v>2.64038</v>
      </c>
      <c r="IR362">
        <v>1.54785</v>
      </c>
      <c r="IS362">
        <v>2.30103</v>
      </c>
      <c r="IT362">
        <v>1.34644</v>
      </c>
      <c r="IU362">
        <v>2.45239</v>
      </c>
      <c r="IV362">
        <v>37.0747</v>
      </c>
      <c r="IW362">
        <v>24.2101</v>
      </c>
      <c r="IX362">
        <v>18</v>
      </c>
      <c r="IY362">
        <v>502.569</v>
      </c>
      <c r="IZ362">
        <v>407.468</v>
      </c>
      <c r="JA362">
        <v>34.8694</v>
      </c>
      <c r="JB362">
        <v>28.8954</v>
      </c>
      <c r="JC362">
        <v>30.0001</v>
      </c>
      <c r="JD362">
        <v>28.6212</v>
      </c>
      <c r="JE362">
        <v>28.5364</v>
      </c>
      <c r="JF362">
        <v>15.6569</v>
      </c>
      <c r="JG362">
        <v>0</v>
      </c>
      <c r="JH362">
        <v>100</v>
      </c>
      <c r="JI362">
        <v>34.8549</v>
      </c>
      <c r="JJ362">
        <v>285.537</v>
      </c>
      <c r="JK362">
        <v>30.1699</v>
      </c>
      <c r="JL362">
        <v>101.973</v>
      </c>
      <c r="JM362">
        <v>102.361</v>
      </c>
    </row>
    <row r="363" spans="1:273">
      <c r="A363">
        <v>347</v>
      </c>
      <c r="B363">
        <v>1510795150.6</v>
      </c>
      <c r="C363">
        <v>6430</v>
      </c>
      <c r="D363" t="s">
        <v>1107</v>
      </c>
      <c r="E363" t="s">
        <v>1108</v>
      </c>
      <c r="F363">
        <v>5</v>
      </c>
      <c r="G363" t="s">
        <v>898</v>
      </c>
      <c r="H363" t="s">
        <v>406</v>
      </c>
      <c r="I363">
        <v>1510795143.1</v>
      </c>
      <c r="J363">
        <f>(K363)/1000</f>
        <v>0</v>
      </c>
      <c r="K363">
        <f>IF(CZ363, AN363, AH363)</f>
        <v>0</v>
      </c>
      <c r="L363">
        <f>IF(CZ363, AI363, AG363)</f>
        <v>0</v>
      </c>
      <c r="M363">
        <f>DB363 - IF(AU363&gt;1, L363*CV363*100.0/(AW363*DP363), 0)</f>
        <v>0</v>
      </c>
      <c r="N363">
        <f>((T363-J363/2)*M363-L363)/(T363+J363/2)</f>
        <v>0</v>
      </c>
      <c r="O363">
        <f>N363*(DI363+DJ363)/1000.0</f>
        <v>0</v>
      </c>
      <c r="P363">
        <f>(DB363 - IF(AU363&gt;1, L363*CV363*100.0/(AW363*DP363), 0))*(DI363+DJ363)/1000.0</f>
        <v>0</v>
      </c>
      <c r="Q363">
        <f>2.0/((1/S363-1/R363)+SIGN(S363)*SQRT((1/S363-1/R363)*(1/S363-1/R363) + 4*CW363/((CW363+1)*(CW363+1))*(2*1/S363*1/R363-1/R363*1/R363)))</f>
        <v>0</v>
      </c>
      <c r="R363">
        <f>IF(LEFT(CX363,1)&lt;&gt;"0",IF(LEFT(CX363,1)="1",3.0,CY363),$D$5+$E$5*(DP363*DI363/($K$5*1000))+$F$5*(DP363*DI363/($K$5*1000))*MAX(MIN(CV363,$J$5),$I$5)*MAX(MIN(CV363,$J$5),$I$5)+$G$5*MAX(MIN(CV363,$J$5),$I$5)*(DP363*DI363/($K$5*1000))+$H$5*(DP363*DI363/($K$5*1000))*(DP363*DI363/($K$5*1000)))</f>
        <v>0</v>
      </c>
      <c r="S363">
        <f>J363*(1000-(1000*0.61365*exp(17.502*W363/(240.97+W363))/(DI363+DJ363)+DD363)/2)/(1000*0.61365*exp(17.502*W363/(240.97+W363))/(DI363+DJ363)-DD363)</f>
        <v>0</v>
      </c>
      <c r="T363">
        <f>1/((CW363+1)/(Q363/1.6)+1/(R363/1.37)) + CW363/((CW363+1)/(Q363/1.6) + CW363/(R363/1.37))</f>
        <v>0</v>
      </c>
      <c r="U363">
        <f>(CR363*CU363)</f>
        <v>0</v>
      </c>
      <c r="V363">
        <f>(DK363+(U363+2*0.95*5.67E-8*(((DK363+$B$7)+273)^4-(DK363+273)^4)-44100*J363)/(1.84*29.3*R363+8*0.95*5.67E-8*(DK363+273)^3))</f>
        <v>0</v>
      </c>
      <c r="W363">
        <f>($C$7*DL363+$D$7*DM363+$E$7*V363)</f>
        <v>0</v>
      </c>
      <c r="X363">
        <f>0.61365*exp(17.502*W363/(240.97+W363))</f>
        <v>0</v>
      </c>
      <c r="Y363">
        <f>(Z363/AA363*100)</f>
        <v>0</v>
      </c>
      <c r="Z363">
        <f>DD363*(DI363+DJ363)/1000</f>
        <v>0</v>
      </c>
      <c r="AA363">
        <f>0.61365*exp(17.502*DK363/(240.97+DK363))</f>
        <v>0</v>
      </c>
      <c r="AB363">
        <f>(X363-DD363*(DI363+DJ363)/1000)</f>
        <v>0</v>
      </c>
      <c r="AC363">
        <f>(-J363*44100)</f>
        <v>0</v>
      </c>
      <c r="AD363">
        <f>2*29.3*R363*0.92*(DK363-W363)</f>
        <v>0</v>
      </c>
      <c r="AE363">
        <f>2*0.95*5.67E-8*(((DK363+$B$7)+273)^4-(W363+273)^4)</f>
        <v>0</v>
      </c>
      <c r="AF363">
        <f>U363+AE363+AC363+AD363</f>
        <v>0</v>
      </c>
      <c r="AG363">
        <f>DH363*AU363*(DC363-DB363*(1000-AU363*DE363)/(1000-AU363*DD363))/(100*CV363)</f>
        <v>0</v>
      </c>
      <c r="AH363">
        <f>1000*DH363*AU363*(DD363-DE363)/(100*CV363*(1000-AU363*DD363))</f>
        <v>0</v>
      </c>
      <c r="AI363">
        <f>(AJ363 - AK363 - DI363*1E3/(8.314*(DK363+273.15)) * AM363/DH363 * AL363) * DH363/(100*CV363) * (1000 - DE363)/1000</f>
        <v>0</v>
      </c>
      <c r="AJ363">
        <v>307.027746339459</v>
      </c>
      <c r="AK363">
        <v>318.549921212121</v>
      </c>
      <c r="AL363">
        <v>-3.31931269873338</v>
      </c>
      <c r="AM363">
        <v>64.2689805173575</v>
      </c>
      <c r="AN363">
        <f>(AP363 - AO363 + DI363*1E3/(8.314*(DK363+273.15)) * AR363/DH363 * AQ363) * DH363/(100*CV363) * 1000/(1000 - AP363)</f>
        <v>0</v>
      </c>
      <c r="AO363">
        <v>28.7208698669841</v>
      </c>
      <c r="AP363">
        <v>30.5701224242424</v>
      </c>
      <c r="AQ363">
        <v>-1.04474839474022e-05</v>
      </c>
      <c r="AR363">
        <v>116.423155096258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MAX(0,($B$13+$C$13*DP363)/(1+$D$13*DP363)*DI363/(DK363+273)*$E$13)</f>
        <v>0</v>
      </c>
      <c r="AX363" t="s">
        <v>407</v>
      </c>
      <c r="AY363" t="s">
        <v>407</v>
      </c>
      <c r="AZ363">
        <v>0</v>
      </c>
      <c r="BA363">
        <v>0</v>
      </c>
      <c r="BB363">
        <f>1-AZ363/BA363</f>
        <v>0</v>
      </c>
      <c r="BC363">
        <v>0</v>
      </c>
      <c r="BD363" t="s">
        <v>407</v>
      </c>
      <c r="BE363" t="s">
        <v>407</v>
      </c>
      <c r="BF363">
        <v>0</v>
      </c>
      <c r="BG363">
        <v>0</v>
      </c>
      <c r="BH363">
        <f>1-BF363/BG363</f>
        <v>0</v>
      </c>
      <c r="BI363">
        <v>0.5</v>
      </c>
      <c r="BJ363">
        <f>CS363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407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f>$B$11*DQ363+$C$11*DR363+$F$11*EC363*(1-EF363)</f>
        <v>0</v>
      </c>
      <c r="CS363">
        <f>CR363*CT363</f>
        <v>0</v>
      </c>
      <c r="CT363">
        <f>($B$11*$D$9+$C$11*$D$9+$F$11*((EP363+EH363)/MAX(EP363+EH363+EQ363, 0.1)*$I$9+EQ363/MAX(EP363+EH363+EQ363, 0.1)*$J$9))/($B$11+$C$11+$F$11)</f>
        <v>0</v>
      </c>
      <c r="CU363">
        <f>($B$11*$K$9+$C$11*$K$9+$F$11*((EP363+EH363)/MAX(EP363+EH363+EQ363, 0.1)*$P$9+EQ363/MAX(EP363+EH363+EQ363, 0.1)*$Q$9))/($B$11+$C$11+$F$11)</f>
        <v>0</v>
      </c>
      <c r="CV363">
        <v>2.7</v>
      </c>
      <c r="CW363">
        <v>0.5</v>
      </c>
      <c r="CX363" t="s">
        <v>408</v>
      </c>
      <c r="CY363">
        <v>2</v>
      </c>
      <c r="CZ363" t="b">
        <v>1</v>
      </c>
      <c r="DA363">
        <v>1510795143.1</v>
      </c>
      <c r="DB363">
        <v>331.156703703704</v>
      </c>
      <c r="DC363">
        <v>313.91162962963</v>
      </c>
      <c r="DD363">
        <v>30.5772851851852</v>
      </c>
      <c r="DE363">
        <v>28.722562962963</v>
      </c>
      <c r="DF363">
        <v>325.194703703704</v>
      </c>
      <c r="DG363">
        <v>29.9156</v>
      </c>
      <c r="DH363">
        <v>500.084111111111</v>
      </c>
      <c r="DI363">
        <v>90.7670037037037</v>
      </c>
      <c r="DJ363">
        <v>0.0999432185185185</v>
      </c>
      <c r="DK363">
        <v>34.3542037037037</v>
      </c>
      <c r="DL363">
        <v>35.0193481481481</v>
      </c>
      <c r="DM363">
        <v>999.9</v>
      </c>
      <c r="DN363">
        <v>0</v>
      </c>
      <c r="DO363">
        <v>0</v>
      </c>
      <c r="DP363">
        <v>10002.8244444444</v>
      </c>
      <c r="DQ363">
        <v>0</v>
      </c>
      <c r="DR363">
        <v>8.70090222222222</v>
      </c>
      <c r="DS363">
        <v>17.2449666666667</v>
      </c>
      <c r="DT363">
        <v>341.602037037037</v>
      </c>
      <c r="DU363">
        <v>323.19462962963</v>
      </c>
      <c r="DV363">
        <v>1.85472851851852</v>
      </c>
      <c r="DW363">
        <v>313.91162962963</v>
      </c>
      <c r="DX363">
        <v>28.722562962963</v>
      </c>
      <c r="DY363">
        <v>2.77540888888889</v>
      </c>
      <c r="DZ363">
        <v>2.60705962962963</v>
      </c>
      <c r="EA363">
        <v>22.7385518518519</v>
      </c>
      <c r="EB363">
        <v>21.7107703703704</v>
      </c>
      <c r="EC363">
        <v>2000.04148148148</v>
      </c>
      <c r="ED363">
        <v>0.980005666666667</v>
      </c>
      <c r="EE363">
        <v>0.0199947222222222</v>
      </c>
      <c r="EF363">
        <v>0</v>
      </c>
      <c r="EG363">
        <v>2.25253703703704</v>
      </c>
      <c r="EH363">
        <v>0</v>
      </c>
      <c r="EI363">
        <v>3960.82740740741</v>
      </c>
      <c r="EJ363">
        <v>17300.537037037</v>
      </c>
      <c r="EK363">
        <v>40.312</v>
      </c>
      <c r="EL363">
        <v>40.3213333333333</v>
      </c>
      <c r="EM363">
        <v>39.75</v>
      </c>
      <c r="EN363">
        <v>39.2266666666667</v>
      </c>
      <c r="EO363">
        <v>40.0666666666667</v>
      </c>
      <c r="EP363">
        <v>1960.05148148148</v>
      </c>
      <c r="EQ363">
        <v>39.9903703703704</v>
      </c>
      <c r="ER363">
        <v>0</v>
      </c>
      <c r="ES363">
        <v>1678818753.8</v>
      </c>
      <c r="ET363">
        <v>0</v>
      </c>
      <c r="EU363">
        <v>2.22766923076923</v>
      </c>
      <c r="EV363">
        <v>-0.348341870483536</v>
      </c>
      <c r="EW363">
        <v>22.4936752014159</v>
      </c>
      <c r="EX363">
        <v>3960.80153846154</v>
      </c>
      <c r="EY363">
        <v>15</v>
      </c>
      <c r="EZ363">
        <v>0</v>
      </c>
      <c r="FA363" t="s">
        <v>409</v>
      </c>
      <c r="FB363">
        <v>1510781724.6</v>
      </c>
      <c r="FC363">
        <v>1510781718.6</v>
      </c>
      <c r="FD363">
        <v>0</v>
      </c>
      <c r="FE363">
        <v>0.193</v>
      </c>
      <c r="FF363">
        <v>0.167</v>
      </c>
      <c r="FG363">
        <v>6.707</v>
      </c>
      <c r="FH363">
        <v>0.869</v>
      </c>
      <c r="FI363">
        <v>420</v>
      </c>
      <c r="FJ363">
        <v>32</v>
      </c>
      <c r="FK363">
        <v>0.3</v>
      </c>
      <c r="FL363">
        <v>0.13</v>
      </c>
      <c r="FM363">
        <v>1.85576375</v>
      </c>
      <c r="FN363">
        <v>-0.0233120825515973</v>
      </c>
      <c r="FO363">
        <v>0.00235749940349941</v>
      </c>
      <c r="FP363">
        <v>1</v>
      </c>
      <c r="FQ363">
        <v>1</v>
      </c>
      <c r="FR363">
        <v>1</v>
      </c>
      <c r="FS363" t="s">
        <v>410</v>
      </c>
      <c r="FT363">
        <v>2.97121</v>
      </c>
      <c r="FU363">
        <v>2.75403</v>
      </c>
      <c r="FV363">
        <v>0.0703285</v>
      </c>
      <c r="FW363">
        <v>0.0681567</v>
      </c>
      <c r="FX363">
        <v>0.121806</v>
      </c>
      <c r="FY363">
        <v>0.117765</v>
      </c>
      <c r="FZ363">
        <v>36072.9</v>
      </c>
      <c r="GA363">
        <v>39382.9</v>
      </c>
      <c r="GB363">
        <v>35173.8</v>
      </c>
      <c r="GC363">
        <v>38341.8</v>
      </c>
      <c r="GD363">
        <v>43771.9</v>
      </c>
      <c r="GE363">
        <v>48848.1</v>
      </c>
      <c r="GF363">
        <v>54963.5</v>
      </c>
      <c r="GG363">
        <v>61493.7</v>
      </c>
      <c r="GH363">
        <v>1.96172</v>
      </c>
      <c r="GI363">
        <v>1.81518</v>
      </c>
      <c r="GJ363">
        <v>0.184141</v>
      </c>
      <c r="GK363">
        <v>0</v>
      </c>
      <c r="GL363">
        <v>32.042</v>
      </c>
      <c r="GM363">
        <v>999.9</v>
      </c>
      <c r="GN363">
        <v>53.321</v>
      </c>
      <c r="GO363">
        <v>32.589</v>
      </c>
      <c r="GP363">
        <v>28.9993</v>
      </c>
      <c r="GQ363">
        <v>56.5086</v>
      </c>
      <c r="GR363">
        <v>48.3574</v>
      </c>
      <c r="GS363">
        <v>1</v>
      </c>
      <c r="GT363">
        <v>0.117993</v>
      </c>
      <c r="GU363">
        <v>-2.07974</v>
      </c>
      <c r="GV363">
        <v>20.1037</v>
      </c>
      <c r="GW363">
        <v>5.19812</v>
      </c>
      <c r="GX363">
        <v>12.0044</v>
      </c>
      <c r="GY363">
        <v>4.97525</v>
      </c>
      <c r="GZ363">
        <v>3.29383</v>
      </c>
      <c r="HA363">
        <v>9999</v>
      </c>
      <c r="HB363">
        <v>9999</v>
      </c>
      <c r="HC363">
        <v>9999</v>
      </c>
      <c r="HD363">
        <v>999.9</v>
      </c>
      <c r="HE363">
        <v>1.86325</v>
      </c>
      <c r="HF363">
        <v>1.86813</v>
      </c>
      <c r="HG363">
        <v>1.86786</v>
      </c>
      <c r="HH363">
        <v>1.86905</v>
      </c>
      <c r="HI363">
        <v>1.86983</v>
      </c>
      <c r="HJ363">
        <v>1.86592</v>
      </c>
      <c r="HK363">
        <v>1.86696</v>
      </c>
      <c r="HL363">
        <v>1.86835</v>
      </c>
      <c r="HM363">
        <v>5</v>
      </c>
      <c r="HN363">
        <v>0</v>
      </c>
      <c r="HO363">
        <v>0</v>
      </c>
      <c r="HP363">
        <v>0</v>
      </c>
      <c r="HQ363" t="s">
        <v>411</v>
      </c>
      <c r="HR363" t="s">
        <v>412</v>
      </c>
      <c r="HS363" t="s">
        <v>413</v>
      </c>
      <c r="HT363" t="s">
        <v>413</v>
      </c>
      <c r="HU363" t="s">
        <v>413</v>
      </c>
      <c r="HV363" t="s">
        <v>413</v>
      </c>
      <c r="HW363">
        <v>0</v>
      </c>
      <c r="HX363">
        <v>100</v>
      </c>
      <c r="HY363">
        <v>100</v>
      </c>
      <c r="HZ363">
        <v>5.814</v>
      </c>
      <c r="IA363">
        <v>0.6617</v>
      </c>
      <c r="IB363">
        <v>4.00718980108695</v>
      </c>
      <c r="IC363">
        <v>0.0057595372652325</v>
      </c>
      <c r="ID363">
        <v>9.86007892650461e-07</v>
      </c>
      <c r="IE363">
        <v>-6.54605500343952e-10</v>
      </c>
      <c r="IF363">
        <v>0.661683471666172</v>
      </c>
      <c r="IG363">
        <v>0</v>
      </c>
      <c r="IH363">
        <v>0</v>
      </c>
      <c r="II363">
        <v>0</v>
      </c>
      <c r="IJ363">
        <v>-3</v>
      </c>
      <c r="IK363">
        <v>1614</v>
      </c>
      <c r="IL363">
        <v>1</v>
      </c>
      <c r="IM363">
        <v>27</v>
      </c>
      <c r="IN363">
        <v>223.8</v>
      </c>
      <c r="IO363">
        <v>223.9</v>
      </c>
      <c r="IP363">
        <v>0.74707</v>
      </c>
      <c r="IQ363">
        <v>2.64038</v>
      </c>
      <c r="IR363">
        <v>1.54785</v>
      </c>
      <c r="IS363">
        <v>2.30103</v>
      </c>
      <c r="IT363">
        <v>1.34644</v>
      </c>
      <c r="IU363">
        <v>2.46094</v>
      </c>
      <c r="IV363">
        <v>37.0747</v>
      </c>
      <c r="IW363">
        <v>24.2101</v>
      </c>
      <c r="IX363">
        <v>18</v>
      </c>
      <c r="IY363">
        <v>502.729</v>
      </c>
      <c r="IZ363">
        <v>407.535</v>
      </c>
      <c r="JA363">
        <v>34.8478</v>
      </c>
      <c r="JB363">
        <v>28.8973</v>
      </c>
      <c r="JC363">
        <v>30.0003</v>
      </c>
      <c r="JD363">
        <v>28.6243</v>
      </c>
      <c r="JE363">
        <v>28.54</v>
      </c>
      <c r="JF363">
        <v>14.9165</v>
      </c>
      <c r="JG363">
        <v>0</v>
      </c>
      <c r="JH363">
        <v>100</v>
      </c>
      <c r="JI363">
        <v>34.8339</v>
      </c>
      <c r="JJ363">
        <v>265.27</v>
      </c>
      <c r="JK363">
        <v>30.1699</v>
      </c>
      <c r="JL363">
        <v>101.973</v>
      </c>
      <c r="JM363">
        <v>102.361</v>
      </c>
    </row>
    <row r="364" spans="1:273">
      <c r="A364">
        <v>348</v>
      </c>
      <c r="B364">
        <v>1510795155.6</v>
      </c>
      <c r="C364">
        <v>6435</v>
      </c>
      <c r="D364" t="s">
        <v>1109</v>
      </c>
      <c r="E364" t="s">
        <v>1110</v>
      </c>
      <c r="F364">
        <v>5</v>
      </c>
      <c r="G364" t="s">
        <v>898</v>
      </c>
      <c r="H364" t="s">
        <v>406</v>
      </c>
      <c r="I364">
        <v>1510795147.81429</v>
      </c>
      <c r="J364">
        <f>(K364)/1000</f>
        <v>0</v>
      </c>
      <c r="K364">
        <f>IF(CZ364, AN364, AH364)</f>
        <v>0</v>
      </c>
      <c r="L364">
        <f>IF(CZ364, AI364, AG364)</f>
        <v>0</v>
      </c>
      <c r="M364">
        <f>DB364 - IF(AU364&gt;1, L364*CV364*100.0/(AW364*DP364), 0)</f>
        <v>0</v>
      </c>
      <c r="N364">
        <f>((T364-J364/2)*M364-L364)/(T364+J364/2)</f>
        <v>0</v>
      </c>
      <c r="O364">
        <f>N364*(DI364+DJ364)/1000.0</f>
        <v>0</v>
      </c>
      <c r="P364">
        <f>(DB364 - IF(AU364&gt;1, L364*CV364*100.0/(AW364*DP364), 0))*(DI364+DJ364)/1000.0</f>
        <v>0</v>
      </c>
      <c r="Q364">
        <f>2.0/((1/S364-1/R364)+SIGN(S364)*SQRT((1/S364-1/R364)*(1/S364-1/R364) + 4*CW364/((CW364+1)*(CW364+1))*(2*1/S364*1/R364-1/R364*1/R364)))</f>
        <v>0</v>
      </c>
      <c r="R364">
        <f>IF(LEFT(CX364,1)&lt;&gt;"0",IF(LEFT(CX364,1)="1",3.0,CY364),$D$5+$E$5*(DP364*DI364/($K$5*1000))+$F$5*(DP364*DI364/($K$5*1000))*MAX(MIN(CV364,$J$5),$I$5)*MAX(MIN(CV364,$J$5),$I$5)+$G$5*MAX(MIN(CV364,$J$5),$I$5)*(DP364*DI364/($K$5*1000))+$H$5*(DP364*DI364/($K$5*1000))*(DP364*DI364/($K$5*1000)))</f>
        <v>0</v>
      </c>
      <c r="S364">
        <f>J364*(1000-(1000*0.61365*exp(17.502*W364/(240.97+W364))/(DI364+DJ364)+DD364)/2)/(1000*0.61365*exp(17.502*W364/(240.97+W364))/(DI364+DJ364)-DD364)</f>
        <v>0</v>
      </c>
      <c r="T364">
        <f>1/((CW364+1)/(Q364/1.6)+1/(R364/1.37)) + CW364/((CW364+1)/(Q364/1.6) + CW364/(R364/1.37))</f>
        <v>0</v>
      </c>
      <c r="U364">
        <f>(CR364*CU364)</f>
        <v>0</v>
      </c>
      <c r="V364">
        <f>(DK364+(U364+2*0.95*5.67E-8*(((DK364+$B$7)+273)^4-(DK364+273)^4)-44100*J364)/(1.84*29.3*R364+8*0.95*5.67E-8*(DK364+273)^3))</f>
        <v>0</v>
      </c>
      <c r="W364">
        <f>($C$7*DL364+$D$7*DM364+$E$7*V364)</f>
        <v>0</v>
      </c>
      <c r="X364">
        <f>0.61365*exp(17.502*W364/(240.97+W364))</f>
        <v>0</v>
      </c>
      <c r="Y364">
        <f>(Z364/AA364*100)</f>
        <v>0</v>
      </c>
      <c r="Z364">
        <f>DD364*(DI364+DJ364)/1000</f>
        <v>0</v>
      </c>
      <c r="AA364">
        <f>0.61365*exp(17.502*DK364/(240.97+DK364))</f>
        <v>0</v>
      </c>
      <c r="AB364">
        <f>(X364-DD364*(DI364+DJ364)/1000)</f>
        <v>0</v>
      </c>
      <c r="AC364">
        <f>(-J364*44100)</f>
        <v>0</v>
      </c>
      <c r="AD364">
        <f>2*29.3*R364*0.92*(DK364-W364)</f>
        <v>0</v>
      </c>
      <c r="AE364">
        <f>2*0.95*5.67E-8*(((DK364+$B$7)+273)^4-(W364+273)^4)</f>
        <v>0</v>
      </c>
      <c r="AF364">
        <f>U364+AE364+AC364+AD364</f>
        <v>0</v>
      </c>
      <c r="AG364">
        <f>DH364*AU364*(DC364-DB364*(1000-AU364*DE364)/(1000-AU364*DD364))/(100*CV364)</f>
        <v>0</v>
      </c>
      <c r="AH364">
        <f>1000*DH364*AU364*(DD364-DE364)/(100*CV364*(1000-AU364*DD364))</f>
        <v>0</v>
      </c>
      <c r="AI364">
        <f>(AJ364 - AK364 - DI364*1E3/(8.314*(DK364+273.15)) * AM364/DH364 * AL364) * DH364/(100*CV364) * (1000 - DE364)/1000</f>
        <v>0</v>
      </c>
      <c r="AJ364">
        <v>289.900983604419</v>
      </c>
      <c r="AK364">
        <v>301.802860606061</v>
      </c>
      <c r="AL364">
        <v>-3.34593710314017</v>
      </c>
      <c r="AM364">
        <v>64.2689805173575</v>
      </c>
      <c r="AN364">
        <f>(AP364 - AO364 + DI364*1E3/(8.314*(DK364+273.15)) * AR364/DH364 * AQ364) * DH364/(100*CV364) * 1000/(1000 - AP364)</f>
        <v>0</v>
      </c>
      <c r="AO364">
        <v>28.717891393476</v>
      </c>
      <c r="AP364">
        <v>30.56294</v>
      </c>
      <c r="AQ364">
        <v>-4.03024669716453e-06</v>
      </c>
      <c r="AR364">
        <v>116.423155096258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MAX(0,($B$13+$C$13*DP364)/(1+$D$13*DP364)*DI364/(DK364+273)*$E$13)</f>
        <v>0</v>
      </c>
      <c r="AX364" t="s">
        <v>407</v>
      </c>
      <c r="AY364" t="s">
        <v>407</v>
      </c>
      <c r="AZ364">
        <v>0</v>
      </c>
      <c r="BA364">
        <v>0</v>
      </c>
      <c r="BB364">
        <f>1-AZ364/BA364</f>
        <v>0</v>
      </c>
      <c r="BC364">
        <v>0</v>
      </c>
      <c r="BD364" t="s">
        <v>407</v>
      </c>
      <c r="BE364" t="s">
        <v>407</v>
      </c>
      <c r="BF364">
        <v>0</v>
      </c>
      <c r="BG364">
        <v>0</v>
      </c>
      <c r="BH364">
        <f>1-BF364/BG364</f>
        <v>0</v>
      </c>
      <c r="BI364">
        <v>0.5</v>
      </c>
      <c r="BJ364">
        <f>CS364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407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f>$B$11*DQ364+$C$11*DR364+$F$11*EC364*(1-EF364)</f>
        <v>0</v>
      </c>
      <c r="CS364">
        <f>CR364*CT364</f>
        <v>0</v>
      </c>
      <c r="CT364">
        <f>($B$11*$D$9+$C$11*$D$9+$F$11*((EP364+EH364)/MAX(EP364+EH364+EQ364, 0.1)*$I$9+EQ364/MAX(EP364+EH364+EQ364, 0.1)*$J$9))/($B$11+$C$11+$F$11)</f>
        <v>0</v>
      </c>
      <c r="CU364">
        <f>($B$11*$K$9+$C$11*$K$9+$F$11*((EP364+EH364)/MAX(EP364+EH364+EQ364, 0.1)*$P$9+EQ364/MAX(EP364+EH364+EQ364, 0.1)*$Q$9))/($B$11+$C$11+$F$11)</f>
        <v>0</v>
      </c>
      <c r="CV364">
        <v>2.7</v>
      </c>
      <c r="CW364">
        <v>0.5</v>
      </c>
      <c r="CX364" t="s">
        <v>408</v>
      </c>
      <c r="CY364">
        <v>2</v>
      </c>
      <c r="CZ364" t="b">
        <v>1</v>
      </c>
      <c r="DA364">
        <v>1510795147.81429</v>
      </c>
      <c r="DB364">
        <v>316.078428571429</v>
      </c>
      <c r="DC364">
        <v>298.444035714286</v>
      </c>
      <c r="DD364">
        <v>30.5725357142857</v>
      </c>
      <c r="DE364">
        <v>28.7208107142857</v>
      </c>
      <c r="DF364">
        <v>310.209142857143</v>
      </c>
      <c r="DG364">
        <v>29.9108535714286</v>
      </c>
      <c r="DH364">
        <v>500.096928571429</v>
      </c>
      <c r="DI364">
        <v>90.7666535714286</v>
      </c>
      <c r="DJ364">
        <v>0.0999728178571428</v>
      </c>
      <c r="DK364">
        <v>34.3501285714286</v>
      </c>
      <c r="DL364">
        <v>35.0189107142857</v>
      </c>
      <c r="DM364">
        <v>999.9</v>
      </c>
      <c r="DN364">
        <v>0</v>
      </c>
      <c r="DO364">
        <v>0</v>
      </c>
      <c r="DP364">
        <v>10004.1760714286</v>
      </c>
      <c r="DQ364">
        <v>0</v>
      </c>
      <c r="DR364">
        <v>8.68469142857143</v>
      </c>
      <c r="DS364">
        <v>17.6343357142857</v>
      </c>
      <c r="DT364">
        <v>326.0465</v>
      </c>
      <c r="DU364">
        <v>307.269035714286</v>
      </c>
      <c r="DV364">
        <v>1.85171928571429</v>
      </c>
      <c r="DW364">
        <v>298.444035714286</v>
      </c>
      <c r="DX364">
        <v>28.7208107142857</v>
      </c>
      <c r="DY364">
        <v>2.7749675</v>
      </c>
      <c r="DZ364">
        <v>2.60689142857143</v>
      </c>
      <c r="EA364">
        <v>22.7359285714286</v>
      </c>
      <c r="EB364">
        <v>21.7097214285714</v>
      </c>
      <c r="EC364">
        <v>2000.02428571429</v>
      </c>
      <c r="ED364">
        <v>0.980005821428571</v>
      </c>
      <c r="EE364">
        <v>0.0199945571428571</v>
      </c>
      <c r="EF364">
        <v>0</v>
      </c>
      <c r="EG364">
        <v>2.20624285714286</v>
      </c>
      <c r="EH364">
        <v>0</v>
      </c>
      <c r="EI364">
        <v>3962.96714285714</v>
      </c>
      <c r="EJ364">
        <v>17300.3821428571</v>
      </c>
      <c r="EK364">
        <v>40.312</v>
      </c>
      <c r="EL364">
        <v>40.3165</v>
      </c>
      <c r="EM364">
        <v>39.75</v>
      </c>
      <c r="EN364">
        <v>39.241</v>
      </c>
      <c r="EO364">
        <v>40.06425</v>
      </c>
      <c r="EP364">
        <v>1960.03428571429</v>
      </c>
      <c r="EQ364">
        <v>39.99</v>
      </c>
      <c r="ER364">
        <v>0</v>
      </c>
      <c r="ES364">
        <v>1678818759.2</v>
      </c>
      <c r="ET364">
        <v>0</v>
      </c>
      <c r="EU364">
        <v>2.212256</v>
      </c>
      <c r="EV364">
        <v>-0.145869223307341</v>
      </c>
      <c r="EW364">
        <v>32.3569230529004</v>
      </c>
      <c r="EX364">
        <v>3963.3616</v>
      </c>
      <c r="EY364">
        <v>15</v>
      </c>
      <c r="EZ364">
        <v>0</v>
      </c>
      <c r="FA364" t="s">
        <v>409</v>
      </c>
      <c r="FB364">
        <v>1510781724.6</v>
      </c>
      <c r="FC364">
        <v>1510781718.6</v>
      </c>
      <c r="FD364">
        <v>0</v>
      </c>
      <c r="FE364">
        <v>0.193</v>
      </c>
      <c r="FF364">
        <v>0.167</v>
      </c>
      <c r="FG364">
        <v>6.707</v>
      </c>
      <c r="FH364">
        <v>0.869</v>
      </c>
      <c r="FI364">
        <v>420</v>
      </c>
      <c r="FJ364">
        <v>32</v>
      </c>
      <c r="FK364">
        <v>0.3</v>
      </c>
      <c r="FL364">
        <v>0.13</v>
      </c>
      <c r="FM364">
        <v>1.8535825</v>
      </c>
      <c r="FN364">
        <v>-0.0346727954971927</v>
      </c>
      <c r="FO364">
        <v>0.00353549271672281</v>
      </c>
      <c r="FP364">
        <v>1</v>
      </c>
      <c r="FQ364">
        <v>1</v>
      </c>
      <c r="FR364">
        <v>1</v>
      </c>
      <c r="FS364" t="s">
        <v>410</v>
      </c>
      <c r="FT364">
        <v>2.97136</v>
      </c>
      <c r="FU364">
        <v>2.75389</v>
      </c>
      <c r="FV364">
        <v>0.0672078</v>
      </c>
      <c r="FW364">
        <v>0.0648854</v>
      </c>
      <c r="FX364">
        <v>0.121789</v>
      </c>
      <c r="FY364">
        <v>0.117759</v>
      </c>
      <c r="FZ364">
        <v>36193.7</v>
      </c>
      <c r="GA364">
        <v>39521.2</v>
      </c>
      <c r="GB364">
        <v>35173.6</v>
      </c>
      <c r="GC364">
        <v>38342</v>
      </c>
      <c r="GD364">
        <v>43772.4</v>
      </c>
      <c r="GE364">
        <v>48848.5</v>
      </c>
      <c r="GF364">
        <v>54963.2</v>
      </c>
      <c r="GG364">
        <v>61493.9</v>
      </c>
      <c r="GH364">
        <v>1.96178</v>
      </c>
      <c r="GI364">
        <v>1.81508</v>
      </c>
      <c r="GJ364">
        <v>0.183135</v>
      </c>
      <c r="GK364">
        <v>0</v>
      </c>
      <c r="GL364">
        <v>32.0443</v>
      </c>
      <c r="GM364">
        <v>999.9</v>
      </c>
      <c r="GN364">
        <v>53.321</v>
      </c>
      <c r="GO364">
        <v>32.589</v>
      </c>
      <c r="GP364">
        <v>29.0027</v>
      </c>
      <c r="GQ364">
        <v>56.0686</v>
      </c>
      <c r="GR364">
        <v>48.2853</v>
      </c>
      <c r="GS364">
        <v>1</v>
      </c>
      <c r="GT364">
        <v>0.118087</v>
      </c>
      <c r="GU364">
        <v>-2.07563</v>
      </c>
      <c r="GV364">
        <v>20.1036</v>
      </c>
      <c r="GW364">
        <v>5.19782</v>
      </c>
      <c r="GX364">
        <v>12.004</v>
      </c>
      <c r="GY364">
        <v>4.9753</v>
      </c>
      <c r="GZ364">
        <v>3.2939</v>
      </c>
      <c r="HA364">
        <v>9999</v>
      </c>
      <c r="HB364">
        <v>9999</v>
      </c>
      <c r="HC364">
        <v>9999</v>
      </c>
      <c r="HD364">
        <v>999.9</v>
      </c>
      <c r="HE364">
        <v>1.86325</v>
      </c>
      <c r="HF364">
        <v>1.86813</v>
      </c>
      <c r="HG364">
        <v>1.86786</v>
      </c>
      <c r="HH364">
        <v>1.86905</v>
      </c>
      <c r="HI364">
        <v>1.86985</v>
      </c>
      <c r="HJ364">
        <v>1.8659</v>
      </c>
      <c r="HK364">
        <v>1.86699</v>
      </c>
      <c r="HL364">
        <v>1.86831</v>
      </c>
      <c r="HM364">
        <v>5</v>
      </c>
      <c r="HN364">
        <v>0</v>
      </c>
      <c r="HO364">
        <v>0</v>
      </c>
      <c r="HP364">
        <v>0</v>
      </c>
      <c r="HQ364" t="s">
        <v>411</v>
      </c>
      <c r="HR364" t="s">
        <v>412</v>
      </c>
      <c r="HS364" t="s">
        <v>413</v>
      </c>
      <c r="HT364" t="s">
        <v>413</v>
      </c>
      <c r="HU364" t="s">
        <v>413</v>
      </c>
      <c r="HV364" t="s">
        <v>413</v>
      </c>
      <c r="HW364">
        <v>0</v>
      </c>
      <c r="HX364">
        <v>100</v>
      </c>
      <c r="HY364">
        <v>100</v>
      </c>
      <c r="HZ364">
        <v>5.715</v>
      </c>
      <c r="IA364">
        <v>0.6617</v>
      </c>
      <c r="IB364">
        <v>4.00718980108695</v>
      </c>
      <c r="IC364">
        <v>0.0057595372652325</v>
      </c>
      <c r="ID364">
        <v>9.86007892650461e-07</v>
      </c>
      <c r="IE364">
        <v>-6.54605500343952e-10</v>
      </c>
      <c r="IF364">
        <v>0.661683471666172</v>
      </c>
      <c r="IG364">
        <v>0</v>
      </c>
      <c r="IH364">
        <v>0</v>
      </c>
      <c r="II364">
        <v>0</v>
      </c>
      <c r="IJ364">
        <v>-3</v>
      </c>
      <c r="IK364">
        <v>1614</v>
      </c>
      <c r="IL364">
        <v>1</v>
      </c>
      <c r="IM364">
        <v>27</v>
      </c>
      <c r="IN364">
        <v>223.8</v>
      </c>
      <c r="IO364">
        <v>223.9</v>
      </c>
      <c r="IP364">
        <v>0.712891</v>
      </c>
      <c r="IQ364">
        <v>2.64526</v>
      </c>
      <c r="IR364">
        <v>1.54785</v>
      </c>
      <c r="IS364">
        <v>2.30103</v>
      </c>
      <c r="IT364">
        <v>1.34644</v>
      </c>
      <c r="IU364">
        <v>2.45972</v>
      </c>
      <c r="IV364">
        <v>37.0747</v>
      </c>
      <c r="IW364">
        <v>24.2101</v>
      </c>
      <c r="IX364">
        <v>18</v>
      </c>
      <c r="IY364">
        <v>502.795</v>
      </c>
      <c r="IZ364">
        <v>407.504</v>
      </c>
      <c r="JA364">
        <v>34.8253</v>
      </c>
      <c r="JB364">
        <v>28.8997</v>
      </c>
      <c r="JC364">
        <v>30.0003</v>
      </c>
      <c r="JD364">
        <v>28.6279</v>
      </c>
      <c r="JE364">
        <v>28.5437</v>
      </c>
      <c r="JF364">
        <v>14.2461</v>
      </c>
      <c r="JG364">
        <v>0</v>
      </c>
      <c r="JH364">
        <v>100</v>
      </c>
      <c r="JI364">
        <v>34.8158</v>
      </c>
      <c r="JJ364">
        <v>251.731</v>
      </c>
      <c r="JK364">
        <v>30.1699</v>
      </c>
      <c r="JL364">
        <v>101.972</v>
      </c>
      <c r="JM364">
        <v>102.361</v>
      </c>
    </row>
    <row r="365" spans="1:273">
      <c r="A365">
        <v>349</v>
      </c>
      <c r="B365">
        <v>1510795160.1</v>
      </c>
      <c r="C365">
        <v>6439.5</v>
      </c>
      <c r="D365" t="s">
        <v>1111</v>
      </c>
      <c r="E365" t="s">
        <v>1112</v>
      </c>
      <c r="F365">
        <v>5</v>
      </c>
      <c r="G365" t="s">
        <v>898</v>
      </c>
      <c r="H365" t="s">
        <v>406</v>
      </c>
      <c r="I365">
        <v>1510795152.26071</v>
      </c>
      <c r="J365">
        <f>(K365)/1000</f>
        <v>0</v>
      </c>
      <c r="K365">
        <f>IF(CZ365, AN365, AH365)</f>
        <v>0</v>
      </c>
      <c r="L365">
        <f>IF(CZ365, AI365, AG365)</f>
        <v>0</v>
      </c>
      <c r="M365">
        <f>DB365 - IF(AU365&gt;1, L365*CV365*100.0/(AW365*DP365), 0)</f>
        <v>0</v>
      </c>
      <c r="N365">
        <f>((T365-J365/2)*M365-L365)/(T365+J365/2)</f>
        <v>0</v>
      </c>
      <c r="O365">
        <f>N365*(DI365+DJ365)/1000.0</f>
        <v>0</v>
      </c>
      <c r="P365">
        <f>(DB365 - IF(AU365&gt;1, L365*CV365*100.0/(AW365*DP365), 0))*(DI365+DJ365)/1000.0</f>
        <v>0</v>
      </c>
      <c r="Q365">
        <f>2.0/((1/S365-1/R365)+SIGN(S365)*SQRT((1/S365-1/R365)*(1/S365-1/R365) + 4*CW365/((CW365+1)*(CW365+1))*(2*1/S365*1/R365-1/R365*1/R365)))</f>
        <v>0</v>
      </c>
      <c r="R365">
        <f>IF(LEFT(CX365,1)&lt;&gt;"0",IF(LEFT(CX365,1)="1",3.0,CY365),$D$5+$E$5*(DP365*DI365/($K$5*1000))+$F$5*(DP365*DI365/($K$5*1000))*MAX(MIN(CV365,$J$5),$I$5)*MAX(MIN(CV365,$J$5),$I$5)+$G$5*MAX(MIN(CV365,$J$5),$I$5)*(DP365*DI365/($K$5*1000))+$H$5*(DP365*DI365/($K$5*1000))*(DP365*DI365/($K$5*1000)))</f>
        <v>0</v>
      </c>
      <c r="S365">
        <f>J365*(1000-(1000*0.61365*exp(17.502*W365/(240.97+W365))/(DI365+DJ365)+DD365)/2)/(1000*0.61365*exp(17.502*W365/(240.97+W365))/(DI365+DJ365)-DD365)</f>
        <v>0</v>
      </c>
      <c r="T365">
        <f>1/((CW365+1)/(Q365/1.6)+1/(R365/1.37)) + CW365/((CW365+1)/(Q365/1.6) + CW365/(R365/1.37))</f>
        <v>0</v>
      </c>
      <c r="U365">
        <f>(CR365*CU365)</f>
        <v>0</v>
      </c>
      <c r="V365">
        <f>(DK365+(U365+2*0.95*5.67E-8*(((DK365+$B$7)+273)^4-(DK365+273)^4)-44100*J365)/(1.84*29.3*R365+8*0.95*5.67E-8*(DK365+273)^3))</f>
        <v>0</v>
      </c>
      <c r="W365">
        <f>($C$7*DL365+$D$7*DM365+$E$7*V365)</f>
        <v>0</v>
      </c>
      <c r="X365">
        <f>0.61365*exp(17.502*W365/(240.97+W365))</f>
        <v>0</v>
      </c>
      <c r="Y365">
        <f>(Z365/AA365*100)</f>
        <v>0</v>
      </c>
      <c r="Z365">
        <f>DD365*(DI365+DJ365)/1000</f>
        <v>0</v>
      </c>
      <c r="AA365">
        <f>0.61365*exp(17.502*DK365/(240.97+DK365))</f>
        <v>0</v>
      </c>
      <c r="AB365">
        <f>(X365-DD365*(DI365+DJ365)/1000)</f>
        <v>0</v>
      </c>
      <c r="AC365">
        <f>(-J365*44100)</f>
        <v>0</v>
      </c>
      <c r="AD365">
        <f>2*29.3*R365*0.92*(DK365-W365)</f>
        <v>0</v>
      </c>
      <c r="AE365">
        <f>2*0.95*5.67E-8*(((DK365+$B$7)+273)^4-(W365+273)^4)</f>
        <v>0</v>
      </c>
      <c r="AF365">
        <f>U365+AE365+AC365+AD365</f>
        <v>0</v>
      </c>
      <c r="AG365">
        <f>DH365*AU365*(DC365-DB365*(1000-AU365*DE365)/(1000-AU365*DD365))/(100*CV365)</f>
        <v>0</v>
      </c>
      <c r="AH365">
        <f>1000*DH365*AU365*(DD365-DE365)/(100*CV365*(1000-AU365*DD365))</f>
        <v>0</v>
      </c>
      <c r="AI365">
        <f>(AJ365 - AK365 - DI365*1E3/(8.314*(DK365+273.15)) * AM365/DH365 * AL365) * DH365/(100*CV365) * (1000 - DE365)/1000</f>
        <v>0</v>
      </c>
      <c r="AJ365">
        <v>274.419446242457</v>
      </c>
      <c r="AK365">
        <v>286.63326060606</v>
      </c>
      <c r="AL365">
        <v>-3.37195399662868</v>
      </c>
      <c r="AM365">
        <v>64.2689805173575</v>
      </c>
      <c r="AN365">
        <f>(AP365 - AO365 + DI365*1E3/(8.314*(DK365+273.15)) * AR365/DH365 * AQ365) * DH365/(100*CV365) * 1000/(1000 - AP365)</f>
        <v>0</v>
      </c>
      <c r="AO365">
        <v>28.7156152624565</v>
      </c>
      <c r="AP365">
        <v>30.5595357575757</v>
      </c>
      <c r="AQ365">
        <v>-6.24831756918966e-06</v>
      </c>
      <c r="AR365">
        <v>116.423155096258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MAX(0,($B$13+$C$13*DP365)/(1+$D$13*DP365)*DI365/(DK365+273)*$E$13)</f>
        <v>0</v>
      </c>
      <c r="AX365" t="s">
        <v>407</v>
      </c>
      <c r="AY365" t="s">
        <v>407</v>
      </c>
      <c r="AZ365">
        <v>0</v>
      </c>
      <c r="BA365">
        <v>0</v>
      </c>
      <c r="BB365">
        <f>1-AZ365/BA365</f>
        <v>0</v>
      </c>
      <c r="BC365">
        <v>0</v>
      </c>
      <c r="BD365" t="s">
        <v>407</v>
      </c>
      <c r="BE365" t="s">
        <v>407</v>
      </c>
      <c r="BF365">
        <v>0</v>
      </c>
      <c r="BG365">
        <v>0</v>
      </c>
      <c r="BH365">
        <f>1-BF365/BG365</f>
        <v>0</v>
      </c>
      <c r="BI365">
        <v>0.5</v>
      </c>
      <c r="BJ365">
        <f>CS365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407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f>$B$11*DQ365+$C$11*DR365+$F$11*EC365*(1-EF365)</f>
        <v>0</v>
      </c>
      <c r="CS365">
        <f>CR365*CT365</f>
        <v>0</v>
      </c>
      <c r="CT365">
        <f>($B$11*$D$9+$C$11*$D$9+$F$11*((EP365+EH365)/MAX(EP365+EH365+EQ365, 0.1)*$I$9+EQ365/MAX(EP365+EH365+EQ365, 0.1)*$J$9))/($B$11+$C$11+$F$11)</f>
        <v>0</v>
      </c>
      <c r="CU365">
        <f>($B$11*$K$9+$C$11*$K$9+$F$11*((EP365+EH365)/MAX(EP365+EH365+EQ365, 0.1)*$P$9+EQ365/MAX(EP365+EH365+EQ365, 0.1)*$Q$9))/($B$11+$C$11+$F$11)</f>
        <v>0</v>
      </c>
      <c r="CV365">
        <v>2.7</v>
      </c>
      <c r="CW365">
        <v>0.5</v>
      </c>
      <c r="CX365" t="s">
        <v>408</v>
      </c>
      <c r="CY365">
        <v>2</v>
      </c>
      <c r="CZ365" t="b">
        <v>1</v>
      </c>
      <c r="DA365">
        <v>1510795152.26071</v>
      </c>
      <c r="DB365">
        <v>301.746142857143</v>
      </c>
      <c r="DC365">
        <v>283.712821428571</v>
      </c>
      <c r="DD365">
        <v>30.5677821428571</v>
      </c>
      <c r="DE365">
        <v>28.7189107142857</v>
      </c>
      <c r="DF365">
        <v>295.964785714286</v>
      </c>
      <c r="DG365">
        <v>29.9060928571429</v>
      </c>
      <c r="DH365">
        <v>500.098678571429</v>
      </c>
      <c r="DI365">
        <v>90.7664035714286</v>
      </c>
      <c r="DJ365">
        <v>0.0999344142857143</v>
      </c>
      <c r="DK365">
        <v>34.3458642857143</v>
      </c>
      <c r="DL365">
        <v>35.01245</v>
      </c>
      <c r="DM365">
        <v>999.9</v>
      </c>
      <c r="DN365">
        <v>0</v>
      </c>
      <c r="DO365">
        <v>0</v>
      </c>
      <c r="DP365">
        <v>10005.7160714286</v>
      </c>
      <c r="DQ365">
        <v>0</v>
      </c>
      <c r="DR365">
        <v>8.67562857142857</v>
      </c>
      <c r="DS365">
        <v>18.0331285714286</v>
      </c>
      <c r="DT365">
        <v>311.260642857143</v>
      </c>
      <c r="DU365">
        <v>292.101714285714</v>
      </c>
      <c r="DV365">
        <v>1.84884964285714</v>
      </c>
      <c r="DW365">
        <v>283.712821428571</v>
      </c>
      <c r="DX365">
        <v>28.7189107142857</v>
      </c>
      <c r="DY365">
        <v>2.77452821428572</v>
      </c>
      <c r="DZ365">
        <v>2.60671321428571</v>
      </c>
      <c r="EA365">
        <v>22.7333107142857</v>
      </c>
      <c r="EB365">
        <v>21.7085928571429</v>
      </c>
      <c r="EC365">
        <v>2000.02392857143</v>
      </c>
      <c r="ED365">
        <v>0.980006142857143</v>
      </c>
      <c r="EE365">
        <v>0.0199942142857143</v>
      </c>
      <c r="EF365">
        <v>0</v>
      </c>
      <c r="EG365">
        <v>2.2205</v>
      </c>
      <c r="EH365">
        <v>0</v>
      </c>
      <c r="EI365">
        <v>3965.51428571429</v>
      </c>
      <c r="EJ365">
        <v>17300.3785714286</v>
      </c>
      <c r="EK365">
        <v>40.312</v>
      </c>
      <c r="EL365">
        <v>40.321</v>
      </c>
      <c r="EM365">
        <v>39.75</v>
      </c>
      <c r="EN365">
        <v>39.25</v>
      </c>
      <c r="EO365">
        <v>40.06875</v>
      </c>
      <c r="EP365">
        <v>1960.03392857143</v>
      </c>
      <c r="EQ365">
        <v>39.99</v>
      </c>
      <c r="ER365">
        <v>0</v>
      </c>
      <c r="ES365">
        <v>1678818764</v>
      </c>
      <c r="ET365">
        <v>0</v>
      </c>
      <c r="EU365">
        <v>2.188588</v>
      </c>
      <c r="EV365">
        <v>0.260376931414296</v>
      </c>
      <c r="EW365">
        <v>39.5315383643469</v>
      </c>
      <c r="EX365">
        <v>3966.2364</v>
      </c>
      <c r="EY365">
        <v>15</v>
      </c>
      <c r="EZ365">
        <v>0</v>
      </c>
      <c r="FA365" t="s">
        <v>409</v>
      </c>
      <c r="FB365">
        <v>1510781724.6</v>
      </c>
      <c r="FC365">
        <v>1510781718.6</v>
      </c>
      <c r="FD365">
        <v>0</v>
      </c>
      <c r="FE365">
        <v>0.193</v>
      </c>
      <c r="FF365">
        <v>0.167</v>
      </c>
      <c r="FG365">
        <v>6.707</v>
      </c>
      <c r="FH365">
        <v>0.869</v>
      </c>
      <c r="FI365">
        <v>420</v>
      </c>
      <c r="FJ365">
        <v>32</v>
      </c>
      <c r="FK365">
        <v>0.3</v>
      </c>
      <c r="FL365">
        <v>0.13</v>
      </c>
      <c r="FM365">
        <v>1.85072775</v>
      </c>
      <c r="FN365">
        <v>-0.0409635647279598</v>
      </c>
      <c r="FO365">
        <v>0.00408948070511405</v>
      </c>
      <c r="FP365">
        <v>1</v>
      </c>
      <c r="FQ365">
        <v>1</v>
      </c>
      <c r="FR365">
        <v>1</v>
      </c>
      <c r="FS365" t="s">
        <v>410</v>
      </c>
      <c r="FT365">
        <v>2.97134</v>
      </c>
      <c r="FU365">
        <v>2.75375</v>
      </c>
      <c r="FV365">
        <v>0.0643288</v>
      </c>
      <c r="FW365">
        <v>0.0620007</v>
      </c>
      <c r="FX365">
        <v>0.121775</v>
      </c>
      <c r="FY365">
        <v>0.117752</v>
      </c>
      <c r="FZ365">
        <v>36304.9</v>
      </c>
      <c r="GA365">
        <v>39643.1</v>
      </c>
      <c r="GB365">
        <v>35173.1</v>
      </c>
      <c r="GC365">
        <v>38342</v>
      </c>
      <c r="GD365">
        <v>43772.7</v>
      </c>
      <c r="GE365">
        <v>48848.7</v>
      </c>
      <c r="GF365">
        <v>54962.9</v>
      </c>
      <c r="GG365">
        <v>61493.8</v>
      </c>
      <c r="GH365">
        <v>1.9615</v>
      </c>
      <c r="GI365">
        <v>1.81492</v>
      </c>
      <c r="GJ365">
        <v>0.182863</v>
      </c>
      <c r="GK365">
        <v>0</v>
      </c>
      <c r="GL365">
        <v>32.0443</v>
      </c>
      <c r="GM365">
        <v>999.9</v>
      </c>
      <c r="GN365">
        <v>53.321</v>
      </c>
      <c r="GO365">
        <v>32.589</v>
      </c>
      <c r="GP365">
        <v>29.001</v>
      </c>
      <c r="GQ365">
        <v>56.4386</v>
      </c>
      <c r="GR365">
        <v>48.2572</v>
      </c>
      <c r="GS365">
        <v>1</v>
      </c>
      <c r="GT365">
        <v>0.118181</v>
      </c>
      <c r="GU365">
        <v>-2.10459</v>
      </c>
      <c r="GV365">
        <v>20.1033</v>
      </c>
      <c r="GW365">
        <v>5.19752</v>
      </c>
      <c r="GX365">
        <v>12.0043</v>
      </c>
      <c r="GY365">
        <v>4.9753</v>
      </c>
      <c r="GZ365">
        <v>3.29375</v>
      </c>
      <c r="HA365">
        <v>9999</v>
      </c>
      <c r="HB365">
        <v>9999</v>
      </c>
      <c r="HC365">
        <v>9999</v>
      </c>
      <c r="HD365">
        <v>999.9</v>
      </c>
      <c r="HE365">
        <v>1.86325</v>
      </c>
      <c r="HF365">
        <v>1.86813</v>
      </c>
      <c r="HG365">
        <v>1.86789</v>
      </c>
      <c r="HH365">
        <v>1.86905</v>
      </c>
      <c r="HI365">
        <v>1.86986</v>
      </c>
      <c r="HJ365">
        <v>1.86588</v>
      </c>
      <c r="HK365">
        <v>1.86697</v>
      </c>
      <c r="HL365">
        <v>1.86832</v>
      </c>
      <c r="HM365">
        <v>5</v>
      </c>
      <c r="HN365">
        <v>0</v>
      </c>
      <c r="HO365">
        <v>0</v>
      </c>
      <c r="HP365">
        <v>0</v>
      </c>
      <c r="HQ365" t="s">
        <v>411</v>
      </c>
      <c r="HR365" t="s">
        <v>412</v>
      </c>
      <c r="HS365" t="s">
        <v>413</v>
      </c>
      <c r="HT365" t="s">
        <v>413</v>
      </c>
      <c r="HU365" t="s">
        <v>413</v>
      </c>
      <c r="HV365" t="s">
        <v>413</v>
      </c>
      <c r="HW365">
        <v>0</v>
      </c>
      <c r="HX365">
        <v>100</v>
      </c>
      <c r="HY365">
        <v>100</v>
      </c>
      <c r="HZ365">
        <v>5.626</v>
      </c>
      <c r="IA365">
        <v>0.6617</v>
      </c>
      <c r="IB365">
        <v>4.00718980108695</v>
      </c>
      <c r="IC365">
        <v>0.0057595372652325</v>
      </c>
      <c r="ID365">
        <v>9.86007892650461e-07</v>
      </c>
      <c r="IE365">
        <v>-6.54605500343952e-10</v>
      </c>
      <c r="IF365">
        <v>0.661683471666172</v>
      </c>
      <c r="IG365">
        <v>0</v>
      </c>
      <c r="IH365">
        <v>0</v>
      </c>
      <c r="II365">
        <v>0</v>
      </c>
      <c r="IJ365">
        <v>-3</v>
      </c>
      <c r="IK365">
        <v>1614</v>
      </c>
      <c r="IL365">
        <v>1</v>
      </c>
      <c r="IM365">
        <v>27</v>
      </c>
      <c r="IN365">
        <v>223.9</v>
      </c>
      <c r="IO365">
        <v>224</v>
      </c>
      <c r="IP365">
        <v>0.682373</v>
      </c>
      <c r="IQ365">
        <v>2.64526</v>
      </c>
      <c r="IR365">
        <v>1.54785</v>
      </c>
      <c r="IS365">
        <v>2.30103</v>
      </c>
      <c r="IT365">
        <v>1.34644</v>
      </c>
      <c r="IU365">
        <v>2.4585</v>
      </c>
      <c r="IV365">
        <v>37.0747</v>
      </c>
      <c r="IW365">
        <v>24.2101</v>
      </c>
      <c r="IX365">
        <v>18</v>
      </c>
      <c r="IY365">
        <v>502.64</v>
      </c>
      <c r="IZ365">
        <v>407.438</v>
      </c>
      <c r="JA365">
        <v>34.8089</v>
      </c>
      <c r="JB365">
        <v>28.9012</v>
      </c>
      <c r="JC365">
        <v>30.0003</v>
      </c>
      <c r="JD365">
        <v>28.6312</v>
      </c>
      <c r="JE365">
        <v>28.5464</v>
      </c>
      <c r="JF365">
        <v>13.5719</v>
      </c>
      <c r="JG365">
        <v>0</v>
      </c>
      <c r="JH365">
        <v>100</v>
      </c>
      <c r="JI365">
        <v>34.8095</v>
      </c>
      <c r="JJ365">
        <v>231.52</v>
      </c>
      <c r="JK365">
        <v>30.1699</v>
      </c>
      <c r="JL365">
        <v>101.971</v>
      </c>
      <c r="JM365">
        <v>102.361</v>
      </c>
    </row>
    <row r="366" spans="1:273">
      <c r="A366">
        <v>350</v>
      </c>
      <c r="B366">
        <v>1510795165.6</v>
      </c>
      <c r="C366">
        <v>6445</v>
      </c>
      <c r="D366" t="s">
        <v>1113</v>
      </c>
      <c r="E366" t="s">
        <v>1114</v>
      </c>
      <c r="F366">
        <v>5</v>
      </c>
      <c r="G366" t="s">
        <v>898</v>
      </c>
      <c r="H366" t="s">
        <v>406</v>
      </c>
      <c r="I366">
        <v>1510795157.83214</v>
      </c>
      <c r="J366">
        <f>(K366)/1000</f>
        <v>0</v>
      </c>
      <c r="K366">
        <f>IF(CZ366, AN366, AH366)</f>
        <v>0</v>
      </c>
      <c r="L366">
        <f>IF(CZ366, AI366, AG366)</f>
        <v>0</v>
      </c>
      <c r="M366">
        <f>DB366 - IF(AU366&gt;1, L366*CV366*100.0/(AW366*DP366), 0)</f>
        <v>0</v>
      </c>
      <c r="N366">
        <f>((T366-J366/2)*M366-L366)/(T366+J366/2)</f>
        <v>0</v>
      </c>
      <c r="O366">
        <f>N366*(DI366+DJ366)/1000.0</f>
        <v>0</v>
      </c>
      <c r="P366">
        <f>(DB366 - IF(AU366&gt;1, L366*CV366*100.0/(AW366*DP366), 0))*(DI366+DJ366)/1000.0</f>
        <v>0</v>
      </c>
      <c r="Q366">
        <f>2.0/((1/S366-1/R366)+SIGN(S366)*SQRT((1/S366-1/R366)*(1/S366-1/R366) + 4*CW366/((CW366+1)*(CW366+1))*(2*1/S366*1/R366-1/R366*1/R366)))</f>
        <v>0</v>
      </c>
      <c r="R366">
        <f>IF(LEFT(CX366,1)&lt;&gt;"0",IF(LEFT(CX366,1)="1",3.0,CY366),$D$5+$E$5*(DP366*DI366/($K$5*1000))+$F$5*(DP366*DI366/($K$5*1000))*MAX(MIN(CV366,$J$5),$I$5)*MAX(MIN(CV366,$J$5),$I$5)+$G$5*MAX(MIN(CV366,$J$5),$I$5)*(DP366*DI366/($K$5*1000))+$H$5*(DP366*DI366/($K$5*1000))*(DP366*DI366/($K$5*1000)))</f>
        <v>0</v>
      </c>
      <c r="S366">
        <f>J366*(1000-(1000*0.61365*exp(17.502*W366/(240.97+W366))/(DI366+DJ366)+DD366)/2)/(1000*0.61365*exp(17.502*W366/(240.97+W366))/(DI366+DJ366)-DD366)</f>
        <v>0</v>
      </c>
      <c r="T366">
        <f>1/((CW366+1)/(Q366/1.6)+1/(R366/1.37)) + CW366/((CW366+1)/(Q366/1.6) + CW366/(R366/1.37))</f>
        <v>0</v>
      </c>
      <c r="U366">
        <f>(CR366*CU366)</f>
        <v>0</v>
      </c>
      <c r="V366">
        <f>(DK366+(U366+2*0.95*5.67E-8*(((DK366+$B$7)+273)^4-(DK366+273)^4)-44100*J366)/(1.84*29.3*R366+8*0.95*5.67E-8*(DK366+273)^3))</f>
        <v>0</v>
      </c>
      <c r="W366">
        <f>($C$7*DL366+$D$7*DM366+$E$7*V366)</f>
        <v>0</v>
      </c>
      <c r="X366">
        <f>0.61365*exp(17.502*W366/(240.97+W366))</f>
        <v>0</v>
      </c>
      <c r="Y366">
        <f>(Z366/AA366*100)</f>
        <v>0</v>
      </c>
      <c r="Z366">
        <f>DD366*(DI366+DJ366)/1000</f>
        <v>0</v>
      </c>
      <c r="AA366">
        <f>0.61365*exp(17.502*DK366/(240.97+DK366))</f>
        <v>0</v>
      </c>
      <c r="AB366">
        <f>(X366-DD366*(DI366+DJ366)/1000)</f>
        <v>0</v>
      </c>
      <c r="AC366">
        <f>(-J366*44100)</f>
        <v>0</v>
      </c>
      <c r="AD366">
        <f>2*29.3*R366*0.92*(DK366-W366)</f>
        <v>0</v>
      </c>
      <c r="AE366">
        <f>2*0.95*5.67E-8*(((DK366+$B$7)+273)^4-(W366+273)^4)</f>
        <v>0</v>
      </c>
      <c r="AF366">
        <f>U366+AE366+AC366+AD366</f>
        <v>0</v>
      </c>
      <c r="AG366">
        <f>DH366*AU366*(DC366-DB366*(1000-AU366*DE366)/(1000-AU366*DD366))/(100*CV366)</f>
        <v>0</v>
      </c>
      <c r="AH366">
        <f>1000*DH366*AU366*(DD366-DE366)/(100*CV366*(1000-AU366*DD366))</f>
        <v>0</v>
      </c>
      <c r="AI366">
        <f>(AJ366 - AK366 - DI366*1E3/(8.314*(DK366+273.15)) * AM366/DH366 * AL366) * DH366/(100*CV366) * (1000 - DE366)/1000</f>
        <v>0</v>
      </c>
      <c r="AJ366">
        <v>256.690086437891</v>
      </c>
      <c r="AK366">
        <v>268.605533333333</v>
      </c>
      <c r="AL366">
        <v>-3.26830654764982</v>
      </c>
      <c r="AM366">
        <v>64.2689805173575</v>
      </c>
      <c r="AN366">
        <f>(AP366 - AO366 + DI366*1E3/(8.314*(DK366+273.15)) * AR366/DH366 * AQ366) * DH366/(100*CV366) * 1000/(1000 - AP366)</f>
        <v>0</v>
      </c>
      <c r="AO366">
        <v>28.7135417113362</v>
      </c>
      <c r="AP366">
        <v>30.5577781818182</v>
      </c>
      <c r="AQ366">
        <v>2.83134011738963e-07</v>
      </c>
      <c r="AR366">
        <v>116.423155096258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MAX(0,($B$13+$C$13*DP366)/(1+$D$13*DP366)*DI366/(DK366+273)*$E$13)</f>
        <v>0</v>
      </c>
      <c r="AX366" t="s">
        <v>407</v>
      </c>
      <c r="AY366" t="s">
        <v>407</v>
      </c>
      <c r="AZ366">
        <v>0</v>
      </c>
      <c r="BA366">
        <v>0</v>
      </c>
      <c r="BB366">
        <f>1-AZ366/BA366</f>
        <v>0</v>
      </c>
      <c r="BC366">
        <v>0</v>
      </c>
      <c r="BD366" t="s">
        <v>407</v>
      </c>
      <c r="BE366" t="s">
        <v>407</v>
      </c>
      <c r="BF366">
        <v>0</v>
      </c>
      <c r="BG366">
        <v>0</v>
      </c>
      <c r="BH366">
        <f>1-BF366/BG366</f>
        <v>0</v>
      </c>
      <c r="BI366">
        <v>0.5</v>
      </c>
      <c r="BJ366">
        <f>CS366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407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f>$B$11*DQ366+$C$11*DR366+$F$11*EC366*(1-EF366)</f>
        <v>0</v>
      </c>
      <c r="CS366">
        <f>CR366*CT366</f>
        <v>0</v>
      </c>
      <c r="CT366">
        <f>($B$11*$D$9+$C$11*$D$9+$F$11*((EP366+EH366)/MAX(EP366+EH366+EQ366, 0.1)*$I$9+EQ366/MAX(EP366+EH366+EQ366, 0.1)*$J$9))/($B$11+$C$11+$F$11)</f>
        <v>0</v>
      </c>
      <c r="CU366">
        <f>($B$11*$K$9+$C$11*$K$9+$F$11*((EP366+EH366)/MAX(EP366+EH366+EQ366, 0.1)*$P$9+EQ366/MAX(EP366+EH366+EQ366, 0.1)*$Q$9))/($B$11+$C$11+$F$11)</f>
        <v>0</v>
      </c>
      <c r="CV366">
        <v>2.7</v>
      </c>
      <c r="CW366">
        <v>0.5</v>
      </c>
      <c r="CX366" t="s">
        <v>408</v>
      </c>
      <c r="CY366">
        <v>2</v>
      </c>
      <c r="CZ366" t="b">
        <v>1</v>
      </c>
      <c r="DA366">
        <v>1510795157.83214</v>
      </c>
      <c r="DB366">
        <v>283.730428571429</v>
      </c>
      <c r="DC366">
        <v>265.487428571429</v>
      </c>
      <c r="DD366">
        <v>30.5617178571429</v>
      </c>
      <c r="DE366">
        <v>28.7161714285714</v>
      </c>
      <c r="DF366">
        <v>278.059464285714</v>
      </c>
      <c r="DG366">
        <v>29.9000392857143</v>
      </c>
      <c r="DH366">
        <v>500.106285714286</v>
      </c>
      <c r="DI366">
        <v>90.7662357142857</v>
      </c>
      <c r="DJ366">
        <v>0.0999647857142857</v>
      </c>
      <c r="DK366">
        <v>34.3398892857143</v>
      </c>
      <c r="DL366">
        <v>35.0055178571429</v>
      </c>
      <c r="DM366">
        <v>999.9</v>
      </c>
      <c r="DN366">
        <v>0</v>
      </c>
      <c r="DO366">
        <v>0</v>
      </c>
      <c r="DP366">
        <v>10008.2582142857</v>
      </c>
      <c r="DQ366">
        <v>0</v>
      </c>
      <c r="DR366">
        <v>8.66942321428571</v>
      </c>
      <c r="DS366">
        <v>18.2428214285714</v>
      </c>
      <c r="DT366">
        <v>292.675035714286</v>
      </c>
      <c r="DU366">
        <v>273.336678571429</v>
      </c>
      <c r="DV366">
        <v>1.845535</v>
      </c>
      <c r="DW366">
        <v>265.487428571429</v>
      </c>
      <c r="DX366">
        <v>28.7161714285714</v>
      </c>
      <c r="DY366">
        <v>2.7739725</v>
      </c>
      <c r="DZ366">
        <v>2.60645964285714</v>
      </c>
      <c r="EA366">
        <v>22.7300142857143</v>
      </c>
      <c r="EB366">
        <v>21.707</v>
      </c>
      <c r="EC366">
        <v>1999.99642857143</v>
      </c>
      <c r="ED366">
        <v>0.980006142857143</v>
      </c>
      <c r="EE366">
        <v>0.0199942142857143</v>
      </c>
      <c r="EF366">
        <v>0</v>
      </c>
      <c r="EG366">
        <v>2.23968214285714</v>
      </c>
      <c r="EH366">
        <v>0</v>
      </c>
      <c r="EI366">
        <v>3969.39964285714</v>
      </c>
      <c r="EJ366">
        <v>17300.1464285714</v>
      </c>
      <c r="EK366">
        <v>40.312</v>
      </c>
      <c r="EL366">
        <v>40.321</v>
      </c>
      <c r="EM366">
        <v>39.75</v>
      </c>
      <c r="EN366">
        <v>39.25</v>
      </c>
      <c r="EO366">
        <v>40.071</v>
      </c>
      <c r="EP366">
        <v>1960.00642857143</v>
      </c>
      <c r="EQ366">
        <v>39.99</v>
      </c>
      <c r="ER366">
        <v>0</v>
      </c>
      <c r="ES366">
        <v>1678818768.8</v>
      </c>
      <c r="ET366">
        <v>0</v>
      </c>
      <c r="EU366">
        <v>2.22936</v>
      </c>
      <c r="EV366">
        <v>0.646184618977968</v>
      </c>
      <c r="EW366">
        <v>47.1323077715842</v>
      </c>
      <c r="EX366">
        <v>3969.6672</v>
      </c>
      <c r="EY366">
        <v>15</v>
      </c>
      <c r="EZ366">
        <v>0</v>
      </c>
      <c r="FA366" t="s">
        <v>409</v>
      </c>
      <c r="FB366">
        <v>1510781724.6</v>
      </c>
      <c r="FC366">
        <v>1510781718.6</v>
      </c>
      <c r="FD366">
        <v>0</v>
      </c>
      <c r="FE366">
        <v>0.193</v>
      </c>
      <c r="FF366">
        <v>0.167</v>
      </c>
      <c r="FG366">
        <v>6.707</v>
      </c>
      <c r="FH366">
        <v>0.869</v>
      </c>
      <c r="FI366">
        <v>420</v>
      </c>
      <c r="FJ366">
        <v>32</v>
      </c>
      <c r="FK366">
        <v>0.3</v>
      </c>
      <c r="FL366">
        <v>0.13</v>
      </c>
      <c r="FM366">
        <v>1.84776325</v>
      </c>
      <c r="FN366">
        <v>-0.0371409005628557</v>
      </c>
      <c r="FO366">
        <v>0.00377826970153007</v>
      </c>
      <c r="FP366">
        <v>1</v>
      </c>
      <c r="FQ366">
        <v>1</v>
      </c>
      <c r="FR366">
        <v>1</v>
      </c>
      <c r="FS366" t="s">
        <v>410</v>
      </c>
      <c r="FT366">
        <v>2.97132</v>
      </c>
      <c r="FU366">
        <v>2.75418</v>
      </c>
      <c r="FV366">
        <v>0.0608279</v>
      </c>
      <c r="FW366">
        <v>0.0582676</v>
      </c>
      <c r="FX366">
        <v>0.121772</v>
      </c>
      <c r="FY366">
        <v>0.117747</v>
      </c>
      <c r="FZ366">
        <v>36440.3</v>
      </c>
      <c r="GA366">
        <v>39800.6</v>
      </c>
      <c r="GB366">
        <v>35172.9</v>
      </c>
      <c r="GC366">
        <v>38341.8</v>
      </c>
      <c r="GD366">
        <v>43772.8</v>
      </c>
      <c r="GE366">
        <v>48848.8</v>
      </c>
      <c r="GF366">
        <v>54962.9</v>
      </c>
      <c r="GG366">
        <v>61493.7</v>
      </c>
      <c r="GH366">
        <v>1.9615</v>
      </c>
      <c r="GI366">
        <v>1.81498</v>
      </c>
      <c r="GJ366">
        <v>0.182569</v>
      </c>
      <c r="GK366">
        <v>0</v>
      </c>
      <c r="GL366">
        <v>32.0443</v>
      </c>
      <c r="GM366">
        <v>999.9</v>
      </c>
      <c r="GN366">
        <v>53.321</v>
      </c>
      <c r="GO366">
        <v>32.589</v>
      </c>
      <c r="GP366">
        <v>29.0016</v>
      </c>
      <c r="GQ366">
        <v>56.1486</v>
      </c>
      <c r="GR366">
        <v>48.3053</v>
      </c>
      <c r="GS366">
        <v>1</v>
      </c>
      <c r="GT366">
        <v>0.11846</v>
      </c>
      <c r="GU366">
        <v>-2.14215</v>
      </c>
      <c r="GV366">
        <v>20.1029</v>
      </c>
      <c r="GW366">
        <v>5.19737</v>
      </c>
      <c r="GX366">
        <v>12.004</v>
      </c>
      <c r="GY366">
        <v>4.97515</v>
      </c>
      <c r="GZ366">
        <v>3.29398</v>
      </c>
      <c r="HA366">
        <v>9999</v>
      </c>
      <c r="HB366">
        <v>9999</v>
      </c>
      <c r="HC366">
        <v>9999</v>
      </c>
      <c r="HD366">
        <v>999.9</v>
      </c>
      <c r="HE366">
        <v>1.86325</v>
      </c>
      <c r="HF366">
        <v>1.86813</v>
      </c>
      <c r="HG366">
        <v>1.86787</v>
      </c>
      <c r="HH366">
        <v>1.86905</v>
      </c>
      <c r="HI366">
        <v>1.86984</v>
      </c>
      <c r="HJ366">
        <v>1.8659</v>
      </c>
      <c r="HK366">
        <v>1.86695</v>
      </c>
      <c r="HL366">
        <v>1.86829</v>
      </c>
      <c r="HM366">
        <v>5</v>
      </c>
      <c r="HN366">
        <v>0</v>
      </c>
      <c r="HO366">
        <v>0</v>
      </c>
      <c r="HP366">
        <v>0</v>
      </c>
      <c r="HQ366" t="s">
        <v>411</v>
      </c>
      <c r="HR366" t="s">
        <v>412</v>
      </c>
      <c r="HS366" t="s">
        <v>413</v>
      </c>
      <c r="HT366" t="s">
        <v>413</v>
      </c>
      <c r="HU366" t="s">
        <v>413</v>
      </c>
      <c r="HV366" t="s">
        <v>413</v>
      </c>
      <c r="HW366">
        <v>0</v>
      </c>
      <c r="HX366">
        <v>100</v>
      </c>
      <c r="HY366">
        <v>100</v>
      </c>
      <c r="HZ366">
        <v>5.519</v>
      </c>
      <c r="IA366">
        <v>0.6617</v>
      </c>
      <c r="IB366">
        <v>4.00718980108695</v>
      </c>
      <c r="IC366">
        <v>0.0057595372652325</v>
      </c>
      <c r="ID366">
        <v>9.86007892650461e-07</v>
      </c>
      <c r="IE366">
        <v>-6.54605500343952e-10</v>
      </c>
      <c r="IF366">
        <v>0.661683471666172</v>
      </c>
      <c r="IG366">
        <v>0</v>
      </c>
      <c r="IH366">
        <v>0</v>
      </c>
      <c r="II366">
        <v>0</v>
      </c>
      <c r="IJ366">
        <v>-3</v>
      </c>
      <c r="IK366">
        <v>1614</v>
      </c>
      <c r="IL366">
        <v>1</v>
      </c>
      <c r="IM366">
        <v>27</v>
      </c>
      <c r="IN366">
        <v>224</v>
      </c>
      <c r="IO366">
        <v>224.1</v>
      </c>
      <c r="IP366">
        <v>0.64209</v>
      </c>
      <c r="IQ366">
        <v>2.64648</v>
      </c>
      <c r="IR366">
        <v>1.54785</v>
      </c>
      <c r="IS366">
        <v>2.30103</v>
      </c>
      <c r="IT366">
        <v>1.34644</v>
      </c>
      <c r="IU366">
        <v>2.4646</v>
      </c>
      <c r="IV366">
        <v>37.0747</v>
      </c>
      <c r="IW366">
        <v>24.2101</v>
      </c>
      <c r="IX366">
        <v>18</v>
      </c>
      <c r="IY366">
        <v>502.672</v>
      </c>
      <c r="IZ366">
        <v>407.493</v>
      </c>
      <c r="JA366">
        <v>34.8019</v>
      </c>
      <c r="JB366">
        <v>28.9033</v>
      </c>
      <c r="JC366">
        <v>30.0001</v>
      </c>
      <c r="JD366">
        <v>28.635</v>
      </c>
      <c r="JE366">
        <v>28.5502</v>
      </c>
      <c r="JF366">
        <v>12.8263</v>
      </c>
      <c r="JG366">
        <v>0</v>
      </c>
      <c r="JH366">
        <v>100</v>
      </c>
      <c r="JI366">
        <v>34.8081</v>
      </c>
      <c r="JJ366">
        <v>218.069</v>
      </c>
      <c r="JK366">
        <v>30.1699</v>
      </c>
      <c r="JL366">
        <v>101.971</v>
      </c>
      <c r="JM366">
        <v>102.361</v>
      </c>
    </row>
    <row r="367" spans="1:273">
      <c r="A367">
        <v>351</v>
      </c>
      <c r="B367">
        <v>1510795170.6</v>
      </c>
      <c r="C367">
        <v>6450</v>
      </c>
      <c r="D367" t="s">
        <v>1115</v>
      </c>
      <c r="E367" t="s">
        <v>1116</v>
      </c>
      <c r="F367">
        <v>5</v>
      </c>
      <c r="G367" t="s">
        <v>898</v>
      </c>
      <c r="H367" t="s">
        <v>406</v>
      </c>
      <c r="I367">
        <v>1510795163.11852</v>
      </c>
      <c r="J367">
        <f>(K367)/1000</f>
        <v>0</v>
      </c>
      <c r="K367">
        <f>IF(CZ367, AN367, AH367)</f>
        <v>0</v>
      </c>
      <c r="L367">
        <f>IF(CZ367, AI367, AG367)</f>
        <v>0</v>
      </c>
      <c r="M367">
        <f>DB367 - IF(AU367&gt;1, L367*CV367*100.0/(AW367*DP367), 0)</f>
        <v>0</v>
      </c>
      <c r="N367">
        <f>((T367-J367/2)*M367-L367)/(T367+J367/2)</f>
        <v>0</v>
      </c>
      <c r="O367">
        <f>N367*(DI367+DJ367)/1000.0</f>
        <v>0</v>
      </c>
      <c r="P367">
        <f>(DB367 - IF(AU367&gt;1, L367*CV367*100.0/(AW367*DP367), 0))*(DI367+DJ367)/1000.0</f>
        <v>0</v>
      </c>
      <c r="Q367">
        <f>2.0/((1/S367-1/R367)+SIGN(S367)*SQRT((1/S367-1/R367)*(1/S367-1/R367) + 4*CW367/((CW367+1)*(CW367+1))*(2*1/S367*1/R367-1/R367*1/R367)))</f>
        <v>0</v>
      </c>
      <c r="R367">
        <f>IF(LEFT(CX367,1)&lt;&gt;"0",IF(LEFT(CX367,1)="1",3.0,CY367),$D$5+$E$5*(DP367*DI367/($K$5*1000))+$F$5*(DP367*DI367/($K$5*1000))*MAX(MIN(CV367,$J$5),$I$5)*MAX(MIN(CV367,$J$5),$I$5)+$G$5*MAX(MIN(CV367,$J$5),$I$5)*(DP367*DI367/($K$5*1000))+$H$5*(DP367*DI367/($K$5*1000))*(DP367*DI367/($K$5*1000)))</f>
        <v>0</v>
      </c>
      <c r="S367">
        <f>J367*(1000-(1000*0.61365*exp(17.502*W367/(240.97+W367))/(DI367+DJ367)+DD367)/2)/(1000*0.61365*exp(17.502*W367/(240.97+W367))/(DI367+DJ367)-DD367)</f>
        <v>0</v>
      </c>
      <c r="T367">
        <f>1/((CW367+1)/(Q367/1.6)+1/(R367/1.37)) + CW367/((CW367+1)/(Q367/1.6) + CW367/(R367/1.37))</f>
        <v>0</v>
      </c>
      <c r="U367">
        <f>(CR367*CU367)</f>
        <v>0</v>
      </c>
      <c r="V367">
        <f>(DK367+(U367+2*0.95*5.67E-8*(((DK367+$B$7)+273)^4-(DK367+273)^4)-44100*J367)/(1.84*29.3*R367+8*0.95*5.67E-8*(DK367+273)^3))</f>
        <v>0</v>
      </c>
      <c r="W367">
        <f>($C$7*DL367+$D$7*DM367+$E$7*V367)</f>
        <v>0</v>
      </c>
      <c r="X367">
        <f>0.61365*exp(17.502*W367/(240.97+W367))</f>
        <v>0</v>
      </c>
      <c r="Y367">
        <f>(Z367/AA367*100)</f>
        <v>0</v>
      </c>
      <c r="Z367">
        <f>DD367*(DI367+DJ367)/1000</f>
        <v>0</v>
      </c>
      <c r="AA367">
        <f>0.61365*exp(17.502*DK367/(240.97+DK367))</f>
        <v>0</v>
      </c>
      <c r="AB367">
        <f>(X367-DD367*(DI367+DJ367)/1000)</f>
        <v>0</v>
      </c>
      <c r="AC367">
        <f>(-J367*44100)</f>
        <v>0</v>
      </c>
      <c r="AD367">
        <f>2*29.3*R367*0.92*(DK367-W367)</f>
        <v>0</v>
      </c>
      <c r="AE367">
        <f>2*0.95*5.67E-8*(((DK367+$B$7)+273)^4-(W367+273)^4)</f>
        <v>0</v>
      </c>
      <c r="AF367">
        <f>U367+AE367+AC367+AD367</f>
        <v>0</v>
      </c>
      <c r="AG367">
        <f>DH367*AU367*(DC367-DB367*(1000-AU367*DE367)/(1000-AU367*DD367))/(100*CV367)</f>
        <v>0</v>
      </c>
      <c r="AH367">
        <f>1000*DH367*AU367*(DD367-DE367)/(100*CV367*(1000-AU367*DD367))</f>
        <v>0</v>
      </c>
      <c r="AI367">
        <f>(AJ367 - AK367 - DI367*1E3/(8.314*(DK367+273.15)) * AM367/DH367 * AL367) * DH367/(100*CV367) * (1000 - DE367)/1000</f>
        <v>0</v>
      </c>
      <c r="AJ367">
        <v>238.640640093301</v>
      </c>
      <c r="AK367">
        <v>251.640521212121</v>
      </c>
      <c r="AL367">
        <v>-3.42000595272206</v>
      </c>
      <c r="AM367">
        <v>64.2689805173575</v>
      </c>
      <c r="AN367">
        <f>(AP367 - AO367 + DI367*1E3/(8.314*(DK367+273.15)) * AR367/DH367 * AQ367) * DH367/(100*CV367) * 1000/(1000 - AP367)</f>
        <v>0</v>
      </c>
      <c r="AO367">
        <v>28.7111408002439</v>
      </c>
      <c r="AP367">
        <v>30.552223030303</v>
      </c>
      <c r="AQ367">
        <v>-7.67921868203285e-06</v>
      </c>
      <c r="AR367">
        <v>116.423155096258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MAX(0,($B$13+$C$13*DP367)/(1+$D$13*DP367)*DI367/(DK367+273)*$E$13)</f>
        <v>0</v>
      </c>
      <c r="AX367" t="s">
        <v>407</v>
      </c>
      <c r="AY367" t="s">
        <v>407</v>
      </c>
      <c r="AZ367">
        <v>0</v>
      </c>
      <c r="BA367">
        <v>0</v>
      </c>
      <c r="BB367">
        <f>1-AZ367/BA367</f>
        <v>0</v>
      </c>
      <c r="BC367">
        <v>0</v>
      </c>
      <c r="BD367" t="s">
        <v>407</v>
      </c>
      <c r="BE367" t="s">
        <v>407</v>
      </c>
      <c r="BF367">
        <v>0</v>
      </c>
      <c r="BG367">
        <v>0</v>
      </c>
      <c r="BH367">
        <f>1-BF367/BG367</f>
        <v>0</v>
      </c>
      <c r="BI367">
        <v>0.5</v>
      </c>
      <c r="BJ367">
        <f>CS367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407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f>$B$11*DQ367+$C$11*DR367+$F$11*EC367*(1-EF367)</f>
        <v>0</v>
      </c>
      <c r="CS367">
        <f>CR367*CT367</f>
        <v>0</v>
      </c>
      <c r="CT367">
        <f>($B$11*$D$9+$C$11*$D$9+$F$11*((EP367+EH367)/MAX(EP367+EH367+EQ367, 0.1)*$I$9+EQ367/MAX(EP367+EH367+EQ367, 0.1)*$J$9))/($B$11+$C$11+$F$11)</f>
        <v>0</v>
      </c>
      <c r="CU367">
        <f>($B$11*$K$9+$C$11*$K$9+$F$11*((EP367+EH367)/MAX(EP367+EH367+EQ367, 0.1)*$P$9+EQ367/MAX(EP367+EH367+EQ367, 0.1)*$Q$9))/($B$11+$C$11+$F$11)</f>
        <v>0</v>
      </c>
      <c r="CV367">
        <v>2.7</v>
      </c>
      <c r="CW367">
        <v>0.5</v>
      </c>
      <c r="CX367" t="s">
        <v>408</v>
      </c>
      <c r="CY367">
        <v>2</v>
      </c>
      <c r="CZ367" t="b">
        <v>1</v>
      </c>
      <c r="DA367">
        <v>1510795163.11852</v>
      </c>
      <c r="DB367">
        <v>266.643444444444</v>
      </c>
      <c r="DC367">
        <v>248.015037037037</v>
      </c>
      <c r="DD367">
        <v>30.5581703703704</v>
      </c>
      <c r="DE367">
        <v>28.7141666666667</v>
      </c>
      <c r="DF367">
        <v>261.076962962963</v>
      </c>
      <c r="DG367">
        <v>29.8964925925926</v>
      </c>
      <c r="DH367">
        <v>500.100814814815</v>
      </c>
      <c r="DI367">
        <v>90.7660037037037</v>
      </c>
      <c r="DJ367">
        <v>0.100033425925926</v>
      </c>
      <c r="DK367">
        <v>34.3361592592593</v>
      </c>
      <c r="DL367">
        <v>35.0007962962963</v>
      </c>
      <c r="DM367">
        <v>999.9</v>
      </c>
      <c r="DN367">
        <v>0</v>
      </c>
      <c r="DO367">
        <v>0</v>
      </c>
      <c r="DP367">
        <v>10004.8825925926</v>
      </c>
      <c r="DQ367">
        <v>0</v>
      </c>
      <c r="DR367">
        <v>8.68506925925926</v>
      </c>
      <c r="DS367">
        <v>18.6283592592593</v>
      </c>
      <c r="DT367">
        <v>275.048518518519</v>
      </c>
      <c r="DU367">
        <v>255.347111111111</v>
      </c>
      <c r="DV367">
        <v>1.84400037037037</v>
      </c>
      <c r="DW367">
        <v>248.015037037037</v>
      </c>
      <c r="DX367">
        <v>28.7141666666667</v>
      </c>
      <c r="DY367">
        <v>2.77364296296296</v>
      </c>
      <c r="DZ367">
        <v>2.60627037037037</v>
      </c>
      <c r="EA367">
        <v>22.7280518518518</v>
      </c>
      <c r="EB367">
        <v>21.7058037037037</v>
      </c>
      <c r="EC367">
        <v>2000.01481481481</v>
      </c>
      <c r="ED367">
        <v>0.980006111111111</v>
      </c>
      <c r="EE367">
        <v>0.0199942481481481</v>
      </c>
      <c r="EF367">
        <v>0</v>
      </c>
      <c r="EG367">
        <v>2.26816296296296</v>
      </c>
      <c r="EH367">
        <v>0</v>
      </c>
      <c r="EI367">
        <v>3973.92777777778</v>
      </c>
      <c r="EJ367">
        <v>17300.3037037037</v>
      </c>
      <c r="EK367">
        <v>40.312</v>
      </c>
      <c r="EL367">
        <v>40.3213333333333</v>
      </c>
      <c r="EM367">
        <v>39.75</v>
      </c>
      <c r="EN367">
        <v>39.25</v>
      </c>
      <c r="EO367">
        <v>40.0806666666667</v>
      </c>
      <c r="EP367">
        <v>1960.02481481482</v>
      </c>
      <c r="EQ367">
        <v>39.99</v>
      </c>
      <c r="ER367">
        <v>0</v>
      </c>
      <c r="ES367">
        <v>1678818774.2</v>
      </c>
      <c r="ET367">
        <v>0</v>
      </c>
      <c r="EU367">
        <v>2.25862307692308</v>
      </c>
      <c r="EV367">
        <v>0.470160679733612</v>
      </c>
      <c r="EW367">
        <v>56.5145299907362</v>
      </c>
      <c r="EX367">
        <v>3974.11576923077</v>
      </c>
      <c r="EY367">
        <v>15</v>
      </c>
      <c r="EZ367">
        <v>0</v>
      </c>
      <c r="FA367" t="s">
        <v>409</v>
      </c>
      <c r="FB367">
        <v>1510781724.6</v>
      </c>
      <c r="FC367">
        <v>1510781718.6</v>
      </c>
      <c r="FD367">
        <v>0</v>
      </c>
      <c r="FE367">
        <v>0.193</v>
      </c>
      <c r="FF367">
        <v>0.167</v>
      </c>
      <c r="FG367">
        <v>6.707</v>
      </c>
      <c r="FH367">
        <v>0.869</v>
      </c>
      <c r="FI367">
        <v>420</v>
      </c>
      <c r="FJ367">
        <v>32</v>
      </c>
      <c r="FK367">
        <v>0.3</v>
      </c>
      <c r="FL367">
        <v>0.13</v>
      </c>
      <c r="FM367">
        <v>1.84484375</v>
      </c>
      <c r="FN367">
        <v>-0.0178873170731811</v>
      </c>
      <c r="FO367">
        <v>0.00193602387317409</v>
      </c>
      <c r="FP367">
        <v>1</v>
      </c>
      <c r="FQ367">
        <v>1</v>
      </c>
      <c r="FR367">
        <v>1</v>
      </c>
      <c r="FS367" t="s">
        <v>410</v>
      </c>
      <c r="FT367">
        <v>2.97135</v>
      </c>
      <c r="FU367">
        <v>2.75402</v>
      </c>
      <c r="FV367">
        <v>0.0574582</v>
      </c>
      <c r="FW367">
        <v>0.0547805</v>
      </c>
      <c r="FX367">
        <v>0.121753</v>
      </c>
      <c r="FY367">
        <v>0.117732</v>
      </c>
      <c r="FZ367">
        <v>36571</v>
      </c>
      <c r="GA367">
        <v>39947.8</v>
      </c>
      <c r="GB367">
        <v>35172.9</v>
      </c>
      <c r="GC367">
        <v>38341.7</v>
      </c>
      <c r="GD367">
        <v>43773.5</v>
      </c>
      <c r="GE367">
        <v>48849.2</v>
      </c>
      <c r="GF367">
        <v>54962.5</v>
      </c>
      <c r="GG367">
        <v>61493.4</v>
      </c>
      <c r="GH367">
        <v>1.9615</v>
      </c>
      <c r="GI367">
        <v>1.8147</v>
      </c>
      <c r="GJ367">
        <v>0.181995</v>
      </c>
      <c r="GK367">
        <v>0</v>
      </c>
      <c r="GL367">
        <v>32.0425</v>
      </c>
      <c r="GM367">
        <v>999.9</v>
      </c>
      <c r="GN367">
        <v>53.321</v>
      </c>
      <c r="GO367">
        <v>32.589</v>
      </c>
      <c r="GP367">
        <v>29.0018</v>
      </c>
      <c r="GQ367">
        <v>56.5186</v>
      </c>
      <c r="GR367">
        <v>48.3333</v>
      </c>
      <c r="GS367">
        <v>1</v>
      </c>
      <c r="GT367">
        <v>0.118514</v>
      </c>
      <c r="GU367">
        <v>-2.16154</v>
      </c>
      <c r="GV367">
        <v>20.1024</v>
      </c>
      <c r="GW367">
        <v>5.19707</v>
      </c>
      <c r="GX367">
        <v>12.004</v>
      </c>
      <c r="GY367">
        <v>4.975</v>
      </c>
      <c r="GZ367">
        <v>3.29385</v>
      </c>
      <c r="HA367">
        <v>9999</v>
      </c>
      <c r="HB367">
        <v>9999</v>
      </c>
      <c r="HC367">
        <v>9999</v>
      </c>
      <c r="HD367">
        <v>999.9</v>
      </c>
      <c r="HE367">
        <v>1.86325</v>
      </c>
      <c r="HF367">
        <v>1.86813</v>
      </c>
      <c r="HG367">
        <v>1.86786</v>
      </c>
      <c r="HH367">
        <v>1.86905</v>
      </c>
      <c r="HI367">
        <v>1.86984</v>
      </c>
      <c r="HJ367">
        <v>1.86589</v>
      </c>
      <c r="HK367">
        <v>1.86695</v>
      </c>
      <c r="HL367">
        <v>1.86831</v>
      </c>
      <c r="HM367">
        <v>5</v>
      </c>
      <c r="HN367">
        <v>0</v>
      </c>
      <c r="HO367">
        <v>0</v>
      </c>
      <c r="HP367">
        <v>0</v>
      </c>
      <c r="HQ367" t="s">
        <v>411</v>
      </c>
      <c r="HR367" t="s">
        <v>412</v>
      </c>
      <c r="HS367" t="s">
        <v>413</v>
      </c>
      <c r="HT367" t="s">
        <v>413</v>
      </c>
      <c r="HU367" t="s">
        <v>413</v>
      </c>
      <c r="HV367" t="s">
        <v>413</v>
      </c>
      <c r="HW367">
        <v>0</v>
      </c>
      <c r="HX367">
        <v>100</v>
      </c>
      <c r="HY367">
        <v>100</v>
      </c>
      <c r="HZ367">
        <v>5.418</v>
      </c>
      <c r="IA367">
        <v>0.6617</v>
      </c>
      <c r="IB367">
        <v>4.00718980108695</v>
      </c>
      <c r="IC367">
        <v>0.0057595372652325</v>
      </c>
      <c r="ID367">
        <v>9.86007892650461e-07</v>
      </c>
      <c r="IE367">
        <v>-6.54605500343952e-10</v>
      </c>
      <c r="IF367">
        <v>0.661683471666172</v>
      </c>
      <c r="IG367">
        <v>0</v>
      </c>
      <c r="IH367">
        <v>0</v>
      </c>
      <c r="II367">
        <v>0</v>
      </c>
      <c r="IJ367">
        <v>-3</v>
      </c>
      <c r="IK367">
        <v>1614</v>
      </c>
      <c r="IL367">
        <v>1</v>
      </c>
      <c r="IM367">
        <v>27</v>
      </c>
      <c r="IN367">
        <v>224.1</v>
      </c>
      <c r="IO367">
        <v>224.2</v>
      </c>
      <c r="IP367">
        <v>0.605469</v>
      </c>
      <c r="IQ367">
        <v>2.64893</v>
      </c>
      <c r="IR367">
        <v>1.54785</v>
      </c>
      <c r="IS367">
        <v>2.30103</v>
      </c>
      <c r="IT367">
        <v>1.34644</v>
      </c>
      <c r="IU367">
        <v>2.48047</v>
      </c>
      <c r="IV367">
        <v>37.0747</v>
      </c>
      <c r="IW367">
        <v>24.2101</v>
      </c>
      <c r="IX367">
        <v>18</v>
      </c>
      <c r="IY367">
        <v>502.701</v>
      </c>
      <c r="IZ367">
        <v>407.363</v>
      </c>
      <c r="JA367">
        <v>34.8027</v>
      </c>
      <c r="JB367">
        <v>28.9047</v>
      </c>
      <c r="JC367">
        <v>30.0002</v>
      </c>
      <c r="JD367">
        <v>28.6382</v>
      </c>
      <c r="JE367">
        <v>28.5539</v>
      </c>
      <c r="JF367">
        <v>12.0752</v>
      </c>
      <c r="JG367">
        <v>0</v>
      </c>
      <c r="JH367">
        <v>100</v>
      </c>
      <c r="JI367">
        <v>34.8078</v>
      </c>
      <c r="JJ367">
        <v>197.965</v>
      </c>
      <c r="JK367">
        <v>30.1699</v>
      </c>
      <c r="JL367">
        <v>101.97</v>
      </c>
      <c r="JM367">
        <v>102.36</v>
      </c>
    </row>
    <row r="368" spans="1:273">
      <c r="A368">
        <v>352</v>
      </c>
      <c r="B368">
        <v>1510795175.6</v>
      </c>
      <c r="C368">
        <v>6455</v>
      </c>
      <c r="D368" t="s">
        <v>1117</v>
      </c>
      <c r="E368" t="s">
        <v>1118</v>
      </c>
      <c r="F368">
        <v>5</v>
      </c>
      <c r="G368" t="s">
        <v>898</v>
      </c>
      <c r="H368" t="s">
        <v>406</v>
      </c>
      <c r="I368">
        <v>1510795167.83214</v>
      </c>
      <c r="J368">
        <f>(K368)/1000</f>
        <v>0</v>
      </c>
      <c r="K368">
        <f>IF(CZ368, AN368, AH368)</f>
        <v>0</v>
      </c>
      <c r="L368">
        <f>IF(CZ368, AI368, AG368)</f>
        <v>0</v>
      </c>
      <c r="M368">
        <f>DB368 - IF(AU368&gt;1, L368*CV368*100.0/(AW368*DP368), 0)</f>
        <v>0</v>
      </c>
      <c r="N368">
        <f>((T368-J368/2)*M368-L368)/(T368+J368/2)</f>
        <v>0</v>
      </c>
      <c r="O368">
        <f>N368*(DI368+DJ368)/1000.0</f>
        <v>0</v>
      </c>
      <c r="P368">
        <f>(DB368 - IF(AU368&gt;1, L368*CV368*100.0/(AW368*DP368), 0))*(DI368+DJ368)/1000.0</f>
        <v>0</v>
      </c>
      <c r="Q368">
        <f>2.0/((1/S368-1/R368)+SIGN(S368)*SQRT((1/S368-1/R368)*(1/S368-1/R368) + 4*CW368/((CW368+1)*(CW368+1))*(2*1/S368*1/R368-1/R368*1/R368)))</f>
        <v>0</v>
      </c>
      <c r="R368">
        <f>IF(LEFT(CX368,1)&lt;&gt;"0",IF(LEFT(CX368,1)="1",3.0,CY368),$D$5+$E$5*(DP368*DI368/($K$5*1000))+$F$5*(DP368*DI368/($K$5*1000))*MAX(MIN(CV368,$J$5),$I$5)*MAX(MIN(CV368,$J$5),$I$5)+$G$5*MAX(MIN(CV368,$J$5),$I$5)*(DP368*DI368/($K$5*1000))+$H$5*(DP368*DI368/($K$5*1000))*(DP368*DI368/($K$5*1000)))</f>
        <v>0</v>
      </c>
      <c r="S368">
        <f>J368*(1000-(1000*0.61365*exp(17.502*W368/(240.97+W368))/(DI368+DJ368)+DD368)/2)/(1000*0.61365*exp(17.502*W368/(240.97+W368))/(DI368+DJ368)-DD368)</f>
        <v>0</v>
      </c>
      <c r="T368">
        <f>1/((CW368+1)/(Q368/1.6)+1/(R368/1.37)) + CW368/((CW368+1)/(Q368/1.6) + CW368/(R368/1.37))</f>
        <v>0</v>
      </c>
      <c r="U368">
        <f>(CR368*CU368)</f>
        <v>0</v>
      </c>
      <c r="V368">
        <f>(DK368+(U368+2*0.95*5.67E-8*(((DK368+$B$7)+273)^4-(DK368+273)^4)-44100*J368)/(1.84*29.3*R368+8*0.95*5.67E-8*(DK368+273)^3))</f>
        <v>0</v>
      </c>
      <c r="W368">
        <f>($C$7*DL368+$D$7*DM368+$E$7*V368)</f>
        <v>0</v>
      </c>
      <c r="X368">
        <f>0.61365*exp(17.502*W368/(240.97+W368))</f>
        <v>0</v>
      </c>
      <c r="Y368">
        <f>(Z368/AA368*100)</f>
        <v>0</v>
      </c>
      <c r="Z368">
        <f>DD368*(DI368+DJ368)/1000</f>
        <v>0</v>
      </c>
      <c r="AA368">
        <f>0.61365*exp(17.502*DK368/(240.97+DK368))</f>
        <v>0</v>
      </c>
      <c r="AB368">
        <f>(X368-DD368*(DI368+DJ368)/1000)</f>
        <v>0</v>
      </c>
      <c r="AC368">
        <f>(-J368*44100)</f>
        <v>0</v>
      </c>
      <c r="AD368">
        <f>2*29.3*R368*0.92*(DK368-W368)</f>
        <v>0</v>
      </c>
      <c r="AE368">
        <f>2*0.95*5.67E-8*(((DK368+$B$7)+273)^4-(W368+273)^4)</f>
        <v>0</v>
      </c>
      <c r="AF368">
        <f>U368+AE368+AC368+AD368</f>
        <v>0</v>
      </c>
      <c r="AG368">
        <f>DH368*AU368*(DC368-DB368*(1000-AU368*DE368)/(1000-AU368*DD368))/(100*CV368)</f>
        <v>0</v>
      </c>
      <c r="AH368">
        <f>1000*DH368*AU368*(DD368-DE368)/(100*CV368*(1000-AU368*DD368))</f>
        <v>0</v>
      </c>
      <c r="AI368">
        <f>(AJ368 - AK368 - DI368*1E3/(8.314*(DK368+273.15)) * AM368/DH368 * AL368) * DH368/(100*CV368) * (1000 - DE368)/1000</f>
        <v>0</v>
      </c>
      <c r="AJ368">
        <v>222.169280849964</v>
      </c>
      <c r="AK368">
        <v>234.878957575758</v>
      </c>
      <c r="AL368">
        <v>-3.35534994362727</v>
      </c>
      <c r="AM368">
        <v>64.2689805173575</v>
      </c>
      <c r="AN368">
        <f>(AP368 - AO368 + DI368*1E3/(8.314*(DK368+273.15)) * AR368/DH368 * AQ368) * DH368/(100*CV368) * 1000/(1000 - AP368)</f>
        <v>0</v>
      </c>
      <c r="AO368">
        <v>28.7034635161395</v>
      </c>
      <c r="AP368">
        <v>30.5481254545454</v>
      </c>
      <c r="AQ368">
        <v>-2.32623270150375e-06</v>
      </c>
      <c r="AR368">
        <v>116.423155096258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MAX(0,($B$13+$C$13*DP368)/(1+$D$13*DP368)*DI368/(DK368+273)*$E$13)</f>
        <v>0</v>
      </c>
      <c r="AX368" t="s">
        <v>407</v>
      </c>
      <c r="AY368" t="s">
        <v>407</v>
      </c>
      <c r="AZ368">
        <v>0</v>
      </c>
      <c r="BA368">
        <v>0</v>
      </c>
      <c r="BB368">
        <f>1-AZ368/BA368</f>
        <v>0</v>
      </c>
      <c r="BC368">
        <v>0</v>
      </c>
      <c r="BD368" t="s">
        <v>407</v>
      </c>
      <c r="BE368" t="s">
        <v>407</v>
      </c>
      <c r="BF368">
        <v>0</v>
      </c>
      <c r="BG368">
        <v>0</v>
      </c>
      <c r="BH368">
        <f>1-BF368/BG368</f>
        <v>0</v>
      </c>
      <c r="BI368">
        <v>0.5</v>
      </c>
      <c r="BJ368">
        <f>CS368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407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f>$B$11*DQ368+$C$11*DR368+$F$11*EC368*(1-EF368)</f>
        <v>0</v>
      </c>
      <c r="CS368">
        <f>CR368*CT368</f>
        <v>0</v>
      </c>
      <c r="CT368">
        <f>($B$11*$D$9+$C$11*$D$9+$F$11*((EP368+EH368)/MAX(EP368+EH368+EQ368, 0.1)*$I$9+EQ368/MAX(EP368+EH368+EQ368, 0.1)*$J$9))/($B$11+$C$11+$F$11)</f>
        <v>0</v>
      </c>
      <c r="CU368">
        <f>($B$11*$K$9+$C$11*$K$9+$F$11*((EP368+EH368)/MAX(EP368+EH368+EQ368, 0.1)*$P$9+EQ368/MAX(EP368+EH368+EQ368, 0.1)*$Q$9))/($B$11+$C$11+$F$11)</f>
        <v>0</v>
      </c>
      <c r="CV368">
        <v>2.7</v>
      </c>
      <c r="CW368">
        <v>0.5</v>
      </c>
      <c r="CX368" t="s">
        <v>408</v>
      </c>
      <c r="CY368">
        <v>2</v>
      </c>
      <c r="CZ368" t="b">
        <v>1</v>
      </c>
      <c r="DA368">
        <v>1510795167.83214</v>
      </c>
      <c r="DB368">
        <v>251.377571428571</v>
      </c>
      <c r="DC368">
        <v>232.50425</v>
      </c>
      <c r="DD368">
        <v>30.5543357142857</v>
      </c>
      <c r="DE368">
        <v>28.7107178571429</v>
      </c>
      <c r="DF368">
        <v>245.904107142857</v>
      </c>
      <c r="DG368">
        <v>29.8926607142857</v>
      </c>
      <c r="DH368">
        <v>500.11425</v>
      </c>
      <c r="DI368">
        <v>90.7656</v>
      </c>
      <c r="DJ368">
        <v>0.100067996428571</v>
      </c>
      <c r="DK368">
        <v>34.3309785714286</v>
      </c>
      <c r="DL368">
        <v>34.9943035714286</v>
      </c>
      <c r="DM368">
        <v>999.9</v>
      </c>
      <c r="DN368">
        <v>0</v>
      </c>
      <c r="DO368">
        <v>0</v>
      </c>
      <c r="DP368">
        <v>10009.4389285714</v>
      </c>
      <c r="DQ368">
        <v>0</v>
      </c>
      <c r="DR368">
        <v>8.69942035714286</v>
      </c>
      <c r="DS368">
        <v>18.8733321428571</v>
      </c>
      <c r="DT368">
        <v>259.300428571429</v>
      </c>
      <c r="DU368">
        <v>239.376964285714</v>
      </c>
      <c r="DV368">
        <v>1.84362678571429</v>
      </c>
      <c r="DW368">
        <v>232.50425</v>
      </c>
      <c r="DX368">
        <v>28.7107178571429</v>
      </c>
      <c r="DY368">
        <v>2.77328285714286</v>
      </c>
      <c r="DZ368">
        <v>2.60594571428571</v>
      </c>
      <c r="EA368">
        <v>22.7259142857143</v>
      </c>
      <c r="EB368">
        <v>21.7037678571429</v>
      </c>
      <c r="EC368">
        <v>1999.99571428571</v>
      </c>
      <c r="ED368">
        <v>0.980005928571429</v>
      </c>
      <c r="EE368">
        <v>0.0199944428571429</v>
      </c>
      <c r="EF368">
        <v>0</v>
      </c>
      <c r="EG368">
        <v>2.25297142857143</v>
      </c>
      <c r="EH368">
        <v>0</v>
      </c>
      <c r="EI368">
        <v>3978.57607142857</v>
      </c>
      <c r="EJ368">
        <v>17300.1392857143</v>
      </c>
      <c r="EK368">
        <v>40.312</v>
      </c>
      <c r="EL368">
        <v>40.3165</v>
      </c>
      <c r="EM368">
        <v>39.75</v>
      </c>
      <c r="EN368">
        <v>39.25</v>
      </c>
      <c r="EO368">
        <v>40.089</v>
      </c>
      <c r="EP368">
        <v>1960.00571428571</v>
      </c>
      <c r="EQ368">
        <v>39.99</v>
      </c>
      <c r="ER368">
        <v>0</v>
      </c>
      <c r="ES368">
        <v>1678818779</v>
      </c>
      <c r="ET368">
        <v>0</v>
      </c>
      <c r="EU368">
        <v>2.25636538461538</v>
      </c>
      <c r="EV368">
        <v>-0.378499150576414</v>
      </c>
      <c r="EW368">
        <v>65.0772649184208</v>
      </c>
      <c r="EX368">
        <v>3978.87807692308</v>
      </c>
      <c r="EY368">
        <v>15</v>
      </c>
      <c r="EZ368">
        <v>0</v>
      </c>
      <c r="FA368" t="s">
        <v>409</v>
      </c>
      <c r="FB368">
        <v>1510781724.6</v>
      </c>
      <c r="FC368">
        <v>1510781718.6</v>
      </c>
      <c r="FD368">
        <v>0</v>
      </c>
      <c r="FE368">
        <v>0.193</v>
      </c>
      <c r="FF368">
        <v>0.167</v>
      </c>
      <c r="FG368">
        <v>6.707</v>
      </c>
      <c r="FH368">
        <v>0.869</v>
      </c>
      <c r="FI368">
        <v>420</v>
      </c>
      <c r="FJ368">
        <v>32</v>
      </c>
      <c r="FK368">
        <v>0.3</v>
      </c>
      <c r="FL368">
        <v>0.13</v>
      </c>
      <c r="FM368">
        <v>1.8440715</v>
      </c>
      <c r="FN368">
        <v>-0.00756090056285364</v>
      </c>
      <c r="FO368">
        <v>0.00116827982521311</v>
      </c>
      <c r="FP368">
        <v>1</v>
      </c>
      <c r="FQ368">
        <v>1</v>
      </c>
      <c r="FR368">
        <v>1</v>
      </c>
      <c r="FS368" t="s">
        <v>410</v>
      </c>
      <c r="FT368">
        <v>2.97133</v>
      </c>
      <c r="FU368">
        <v>2.75396</v>
      </c>
      <c r="FV368">
        <v>0.0540441</v>
      </c>
      <c r="FW368">
        <v>0.0510927</v>
      </c>
      <c r="FX368">
        <v>0.121739</v>
      </c>
      <c r="FY368">
        <v>0.117712</v>
      </c>
      <c r="FZ368">
        <v>36703.7</v>
      </c>
      <c r="GA368">
        <v>40103.1</v>
      </c>
      <c r="GB368">
        <v>35173.2</v>
      </c>
      <c r="GC368">
        <v>38341.3</v>
      </c>
      <c r="GD368">
        <v>43774.5</v>
      </c>
      <c r="GE368">
        <v>48849.7</v>
      </c>
      <c r="GF368">
        <v>54963</v>
      </c>
      <c r="GG368">
        <v>61492.7</v>
      </c>
      <c r="GH368">
        <v>1.96165</v>
      </c>
      <c r="GI368">
        <v>1.8148</v>
      </c>
      <c r="GJ368">
        <v>0.182308</v>
      </c>
      <c r="GK368">
        <v>0</v>
      </c>
      <c r="GL368">
        <v>32.0385</v>
      </c>
      <c r="GM368">
        <v>999.9</v>
      </c>
      <c r="GN368">
        <v>53.321</v>
      </c>
      <c r="GO368">
        <v>32.589</v>
      </c>
      <c r="GP368">
        <v>29.0003</v>
      </c>
      <c r="GQ368">
        <v>56.7086</v>
      </c>
      <c r="GR368">
        <v>48.3013</v>
      </c>
      <c r="GS368">
        <v>1</v>
      </c>
      <c r="GT368">
        <v>0.118956</v>
      </c>
      <c r="GU368">
        <v>-2.58322</v>
      </c>
      <c r="GV368">
        <v>20.0964</v>
      </c>
      <c r="GW368">
        <v>5.19737</v>
      </c>
      <c r="GX368">
        <v>12.0041</v>
      </c>
      <c r="GY368">
        <v>4.97535</v>
      </c>
      <c r="GZ368">
        <v>3.29373</v>
      </c>
      <c r="HA368">
        <v>9999</v>
      </c>
      <c r="HB368">
        <v>9999</v>
      </c>
      <c r="HC368">
        <v>9999</v>
      </c>
      <c r="HD368">
        <v>999.9</v>
      </c>
      <c r="HE368">
        <v>1.86325</v>
      </c>
      <c r="HF368">
        <v>1.86813</v>
      </c>
      <c r="HG368">
        <v>1.86787</v>
      </c>
      <c r="HH368">
        <v>1.86905</v>
      </c>
      <c r="HI368">
        <v>1.86986</v>
      </c>
      <c r="HJ368">
        <v>1.86587</v>
      </c>
      <c r="HK368">
        <v>1.86695</v>
      </c>
      <c r="HL368">
        <v>1.86831</v>
      </c>
      <c r="HM368">
        <v>5</v>
      </c>
      <c r="HN368">
        <v>0</v>
      </c>
      <c r="HO368">
        <v>0</v>
      </c>
      <c r="HP368">
        <v>0</v>
      </c>
      <c r="HQ368" t="s">
        <v>411</v>
      </c>
      <c r="HR368" t="s">
        <v>412</v>
      </c>
      <c r="HS368" t="s">
        <v>413</v>
      </c>
      <c r="HT368" t="s">
        <v>413</v>
      </c>
      <c r="HU368" t="s">
        <v>413</v>
      </c>
      <c r="HV368" t="s">
        <v>413</v>
      </c>
      <c r="HW368">
        <v>0</v>
      </c>
      <c r="HX368">
        <v>100</v>
      </c>
      <c r="HY368">
        <v>100</v>
      </c>
      <c r="HZ368">
        <v>5.319</v>
      </c>
      <c r="IA368">
        <v>0.6617</v>
      </c>
      <c r="IB368">
        <v>4.00718980108695</v>
      </c>
      <c r="IC368">
        <v>0.0057595372652325</v>
      </c>
      <c r="ID368">
        <v>9.86007892650461e-07</v>
      </c>
      <c r="IE368">
        <v>-6.54605500343952e-10</v>
      </c>
      <c r="IF368">
        <v>0.661683471666172</v>
      </c>
      <c r="IG368">
        <v>0</v>
      </c>
      <c r="IH368">
        <v>0</v>
      </c>
      <c r="II368">
        <v>0</v>
      </c>
      <c r="IJ368">
        <v>-3</v>
      </c>
      <c r="IK368">
        <v>1614</v>
      </c>
      <c r="IL368">
        <v>1</v>
      </c>
      <c r="IM368">
        <v>27</v>
      </c>
      <c r="IN368">
        <v>224.2</v>
      </c>
      <c r="IO368">
        <v>224.3</v>
      </c>
      <c r="IP368">
        <v>0.568848</v>
      </c>
      <c r="IQ368">
        <v>2.65259</v>
      </c>
      <c r="IR368">
        <v>1.54785</v>
      </c>
      <c r="IS368">
        <v>2.30103</v>
      </c>
      <c r="IT368">
        <v>1.34644</v>
      </c>
      <c r="IU368">
        <v>2.46582</v>
      </c>
      <c r="IV368">
        <v>37.0747</v>
      </c>
      <c r="IW368">
        <v>24.2101</v>
      </c>
      <c r="IX368">
        <v>18</v>
      </c>
      <c r="IY368">
        <v>502.828</v>
      </c>
      <c r="IZ368">
        <v>407.441</v>
      </c>
      <c r="JA368">
        <v>34.8202</v>
      </c>
      <c r="JB368">
        <v>28.9071</v>
      </c>
      <c r="JC368">
        <v>30.0005</v>
      </c>
      <c r="JD368">
        <v>28.6412</v>
      </c>
      <c r="JE368">
        <v>28.5569</v>
      </c>
      <c r="JF368">
        <v>11.3739</v>
      </c>
      <c r="JG368">
        <v>0</v>
      </c>
      <c r="JH368">
        <v>100</v>
      </c>
      <c r="JI368">
        <v>34.9544</v>
      </c>
      <c r="JJ368">
        <v>184.489</v>
      </c>
      <c r="JK368">
        <v>30.1699</v>
      </c>
      <c r="JL368">
        <v>101.971</v>
      </c>
      <c r="JM368">
        <v>102.359</v>
      </c>
    </row>
    <row r="369" spans="1:273">
      <c r="A369">
        <v>353</v>
      </c>
      <c r="B369">
        <v>1510795180.1</v>
      </c>
      <c r="C369">
        <v>6459.5</v>
      </c>
      <c r="D369" t="s">
        <v>1119</v>
      </c>
      <c r="E369" t="s">
        <v>1120</v>
      </c>
      <c r="F369">
        <v>5</v>
      </c>
      <c r="G369" t="s">
        <v>898</v>
      </c>
      <c r="H369" t="s">
        <v>406</v>
      </c>
      <c r="I369">
        <v>1510795172.26071</v>
      </c>
      <c r="J369">
        <f>(K369)/1000</f>
        <v>0</v>
      </c>
      <c r="K369">
        <f>IF(CZ369, AN369, AH369)</f>
        <v>0</v>
      </c>
      <c r="L369">
        <f>IF(CZ369, AI369, AG369)</f>
        <v>0</v>
      </c>
      <c r="M369">
        <f>DB369 - IF(AU369&gt;1, L369*CV369*100.0/(AW369*DP369), 0)</f>
        <v>0</v>
      </c>
      <c r="N369">
        <f>((T369-J369/2)*M369-L369)/(T369+J369/2)</f>
        <v>0</v>
      </c>
      <c r="O369">
        <f>N369*(DI369+DJ369)/1000.0</f>
        <v>0</v>
      </c>
      <c r="P369">
        <f>(DB369 - IF(AU369&gt;1, L369*CV369*100.0/(AW369*DP369), 0))*(DI369+DJ369)/1000.0</f>
        <v>0</v>
      </c>
      <c r="Q369">
        <f>2.0/((1/S369-1/R369)+SIGN(S369)*SQRT((1/S369-1/R369)*(1/S369-1/R369) + 4*CW369/((CW369+1)*(CW369+1))*(2*1/S369*1/R369-1/R369*1/R369)))</f>
        <v>0</v>
      </c>
      <c r="R369">
        <f>IF(LEFT(CX369,1)&lt;&gt;"0",IF(LEFT(CX369,1)="1",3.0,CY369),$D$5+$E$5*(DP369*DI369/($K$5*1000))+$F$5*(DP369*DI369/($K$5*1000))*MAX(MIN(CV369,$J$5),$I$5)*MAX(MIN(CV369,$J$5),$I$5)+$G$5*MAX(MIN(CV369,$J$5),$I$5)*(DP369*DI369/($K$5*1000))+$H$5*(DP369*DI369/($K$5*1000))*(DP369*DI369/($K$5*1000)))</f>
        <v>0</v>
      </c>
      <c r="S369">
        <f>J369*(1000-(1000*0.61365*exp(17.502*W369/(240.97+W369))/(DI369+DJ369)+DD369)/2)/(1000*0.61365*exp(17.502*W369/(240.97+W369))/(DI369+DJ369)-DD369)</f>
        <v>0</v>
      </c>
      <c r="T369">
        <f>1/((CW369+1)/(Q369/1.6)+1/(R369/1.37)) + CW369/((CW369+1)/(Q369/1.6) + CW369/(R369/1.37))</f>
        <v>0</v>
      </c>
      <c r="U369">
        <f>(CR369*CU369)</f>
        <v>0</v>
      </c>
      <c r="V369">
        <f>(DK369+(U369+2*0.95*5.67E-8*(((DK369+$B$7)+273)^4-(DK369+273)^4)-44100*J369)/(1.84*29.3*R369+8*0.95*5.67E-8*(DK369+273)^3))</f>
        <v>0</v>
      </c>
      <c r="W369">
        <f>($C$7*DL369+$D$7*DM369+$E$7*V369)</f>
        <v>0</v>
      </c>
      <c r="X369">
        <f>0.61365*exp(17.502*W369/(240.97+W369))</f>
        <v>0</v>
      </c>
      <c r="Y369">
        <f>(Z369/AA369*100)</f>
        <v>0</v>
      </c>
      <c r="Z369">
        <f>DD369*(DI369+DJ369)/1000</f>
        <v>0</v>
      </c>
      <c r="AA369">
        <f>0.61365*exp(17.502*DK369/(240.97+DK369))</f>
        <v>0</v>
      </c>
      <c r="AB369">
        <f>(X369-DD369*(DI369+DJ369)/1000)</f>
        <v>0</v>
      </c>
      <c r="AC369">
        <f>(-J369*44100)</f>
        <v>0</v>
      </c>
      <c r="AD369">
        <f>2*29.3*R369*0.92*(DK369-W369)</f>
        <v>0</v>
      </c>
      <c r="AE369">
        <f>2*0.95*5.67E-8*(((DK369+$B$7)+273)^4-(W369+273)^4)</f>
        <v>0</v>
      </c>
      <c r="AF369">
        <f>U369+AE369+AC369+AD369</f>
        <v>0</v>
      </c>
      <c r="AG369">
        <f>DH369*AU369*(DC369-DB369*(1000-AU369*DE369)/(1000-AU369*DD369))/(100*CV369)</f>
        <v>0</v>
      </c>
      <c r="AH369">
        <f>1000*DH369*AU369*(DD369-DE369)/(100*CV369*(1000-AU369*DD369))</f>
        <v>0</v>
      </c>
      <c r="AI369">
        <f>(AJ369 - AK369 - DI369*1E3/(8.314*(DK369+273.15)) * AM369/DH369 * AL369) * DH369/(100*CV369) * (1000 - DE369)/1000</f>
        <v>0</v>
      </c>
      <c r="AJ369">
        <v>205.88244211874</v>
      </c>
      <c r="AK369">
        <v>219.298042424242</v>
      </c>
      <c r="AL369">
        <v>-3.46637420643684</v>
      </c>
      <c r="AM369">
        <v>64.2689805173575</v>
      </c>
      <c r="AN369">
        <f>(AP369 - AO369 + DI369*1E3/(8.314*(DK369+273.15)) * AR369/DH369 * AQ369) * DH369/(100*CV369) * 1000/(1000 - AP369)</f>
        <v>0</v>
      </c>
      <c r="AO369">
        <v>28.7009781344277</v>
      </c>
      <c r="AP369">
        <v>30.5460939393939</v>
      </c>
      <c r="AQ369">
        <v>4.23215807712991e-07</v>
      </c>
      <c r="AR369">
        <v>116.423155096258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MAX(0,($B$13+$C$13*DP369)/(1+$D$13*DP369)*DI369/(DK369+273)*$E$13)</f>
        <v>0</v>
      </c>
      <c r="AX369" t="s">
        <v>407</v>
      </c>
      <c r="AY369" t="s">
        <v>407</v>
      </c>
      <c r="AZ369">
        <v>0</v>
      </c>
      <c r="BA369">
        <v>0</v>
      </c>
      <c r="BB369">
        <f>1-AZ369/BA369</f>
        <v>0</v>
      </c>
      <c r="BC369">
        <v>0</v>
      </c>
      <c r="BD369" t="s">
        <v>407</v>
      </c>
      <c r="BE369" t="s">
        <v>407</v>
      </c>
      <c r="BF369">
        <v>0</v>
      </c>
      <c r="BG369">
        <v>0</v>
      </c>
      <c r="BH369">
        <f>1-BF369/BG369</f>
        <v>0</v>
      </c>
      <c r="BI369">
        <v>0.5</v>
      </c>
      <c r="BJ369">
        <f>CS369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407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f>$B$11*DQ369+$C$11*DR369+$F$11*EC369*(1-EF369)</f>
        <v>0</v>
      </c>
      <c r="CS369">
        <f>CR369*CT369</f>
        <v>0</v>
      </c>
      <c r="CT369">
        <f>($B$11*$D$9+$C$11*$D$9+$F$11*((EP369+EH369)/MAX(EP369+EH369+EQ369, 0.1)*$I$9+EQ369/MAX(EP369+EH369+EQ369, 0.1)*$J$9))/($B$11+$C$11+$F$11)</f>
        <v>0</v>
      </c>
      <c r="CU369">
        <f>($B$11*$K$9+$C$11*$K$9+$F$11*((EP369+EH369)/MAX(EP369+EH369+EQ369, 0.1)*$P$9+EQ369/MAX(EP369+EH369+EQ369, 0.1)*$Q$9))/($B$11+$C$11+$F$11)</f>
        <v>0</v>
      </c>
      <c r="CV369">
        <v>2.7</v>
      </c>
      <c r="CW369">
        <v>0.5</v>
      </c>
      <c r="CX369" t="s">
        <v>408</v>
      </c>
      <c r="CY369">
        <v>2</v>
      </c>
      <c r="CZ369" t="b">
        <v>1</v>
      </c>
      <c r="DA369">
        <v>1510795172.26071</v>
      </c>
      <c r="DB369">
        <v>236.911892857143</v>
      </c>
      <c r="DC369">
        <v>217.524857142857</v>
      </c>
      <c r="DD369">
        <v>30.550975</v>
      </c>
      <c r="DE369">
        <v>28.7070392857143</v>
      </c>
      <c r="DF369">
        <v>231.526357142857</v>
      </c>
      <c r="DG369">
        <v>29.8892892857143</v>
      </c>
      <c r="DH369">
        <v>500.1015</v>
      </c>
      <c r="DI369">
        <v>90.7651678571429</v>
      </c>
      <c r="DJ369">
        <v>0.100032307142857</v>
      </c>
      <c r="DK369">
        <v>34.3247357142857</v>
      </c>
      <c r="DL369">
        <v>34.9907392857143</v>
      </c>
      <c r="DM369">
        <v>999.9</v>
      </c>
      <c r="DN369">
        <v>0</v>
      </c>
      <c r="DO369">
        <v>0</v>
      </c>
      <c r="DP369">
        <v>10011.23</v>
      </c>
      <c r="DQ369">
        <v>0</v>
      </c>
      <c r="DR369">
        <v>8.7121275</v>
      </c>
      <c r="DS369">
        <v>19.3871071428571</v>
      </c>
      <c r="DT369">
        <v>244.377964285714</v>
      </c>
      <c r="DU369">
        <v>223.953928571429</v>
      </c>
      <c r="DV369">
        <v>1.84393</v>
      </c>
      <c r="DW369">
        <v>217.524857142857</v>
      </c>
      <c r="DX369">
        <v>28.7070392857143</v>
      </c>
      <c r="DY369">
        <v>2.77296464285714</v>
      </c>
      <c r="DZ369">
        <v>2.60560035714286</v>
      </c>
      <c r="EA369">
        <v>22.7240142857143</v>
      </c>
      <c r="EB369">
        <v>21.7016</v>
      </c>
      <c r="EC369">
        <v>2000.00285714286</v>
      </c>
      <c r="ED369">
        <v>0.980006035714286</v>
      </c>
      <c r="EE369">
        <v>0.0199943285714286</v>
      </c>
      <c r="EF369">
        <v>0</v>
      </c>
      <c r="EG369">
        <v>2.21781071428571</v>
      </c>
      <c r="EH369">
        <v>0</v>
      </c>
      <c r="EI369">
        <v>3983.53785714286</v>
      </c>
      <c r="EJ369">
        <v>17300.2071428571</v>
      </c>
      <c r="EK369">
        <v>40.312</v>
      </c>
      <c r="EL369">
        <v>40.31425</v>
      </c>
      <c r="EM369">
        <v>39.75</v>
      </c>
      <c r="EN369">
        <v>39.25</v>
      </c>
      <c r="EO369">
        <v>40.10025</v>
      </c>
      <c r="EP369">
        <v>1960.01285714286</v>
      </c>
      <c r="EQ369">
        <v>39.99</v>
      </c>
      <c r="ER369">
        <v>0</v>
      </c>
      <c r="ES369">
        <v>1678818783.8</v>
      </c>
      <c r="ET369">
        <v>0</v>
      </c>
      <c r="EU369">
        <v>2.23896538461538</v>
      </c>
      <c r="EV369">
        <v>-0.539326499305724</v>
      </c>
      <c r="EW369">
        <v>68.7524787083694</v>
      </c>
      <c r="EX369">
        <v>3984.26038461538</v>
      </c>
      <c r="EY369">
        <v>15</v>
      </c>
      <c r="EZ369">
        <v>0</v>
      </c>
      <c r="FA369" t="s">
        <v>409</v>
      </c>
      <c r="FB369">
        <v>1510781724.6</v>
      </c>
      <c r="FC369">
        <v>1510781718.6</v>
      </c>
      <c r="FD369">
        <v>0</v>
      </c>
      <c r="FE369">
        <v>0.193</v>
      </c>
      <c r="FF369">
        <v>0.167</v>
      </c>
      <c r="FG369">
        <v>6.707</v>
      </c>
      <c r="FH369">
        <v>0.869</v>
      </c>
      <c r="FI369">
        <v>420</v>
      </c>
      <c r="FJ369">
        <v>32</v>
      </c>
      <c r="FK369">
        <v>0.3</v>
      </c>
      <c r="FL369">
        <v>0.13</v>
      </c>
      <c r="FM369">
        <v>1.8438943902439</v>
      </c>
      <c r="FN369">
        <v>0.0043818815331023</v>
      </c>
      <c r="FO369">
        <v>0.00087989757935155</v>
      </c>
      <c r="FP369">
        <v>1</v>
      </c>
      <c r="FQ369">
        <v>1</v>
      </c>
      <c r="FR369">
        <v>1</v>
      </c>
      <c r="FS369" t="s">
        <v>410</v>
      </c>
      <c r="FT369">
        <v>2.97098</v>
      </c>
      <c r="FU369">
        <v>2.75361</v>
      </c>
      <c r="FV369">
        <v>0.0508162</v>
      </c>
      <c r="FW369">
        <v>0.0478905</v>
      </c>
      <c r="FX369">
        <v>0.121736</v>
      </c>
      <c r="FY369">
        <v>0.117704</v>
      </c>
      <c r="FZ369">
        <v>36828.5</v>
      </c>
      <c r="GA369">
        <v>40238</v>
      </c>
      <c r="GB369">
        <v>35172.9</v>
      </c>
      <c r="GC369">
        <v>38341</v>
      </c>
      <c r="GD369">
        <v>43774.3</v>
      </c>
      <c r="GE369">
        <v>48849.8</v>
      </c>
      <c r="GF369">
        <v>54962.6</v>
      </c>
      <c r="GG369">
        <v>61492.3</v>
      </c>
      <c r="GH369">
        <v>1.96137</v>
      </c>
      <c r="GI369">
        <v>1.815</v>
      </c>
      <c r="GJ369">
        <v>0.182416</v>
      </c>
      <c r="GK369">
        <v>0</v>
      </c>
      <c r="GL369">
        <v>32.0328</v>
      </c>
      <c r="GM369">
        <v>999.9</v>
      </c>
      <c r="GN369">
        <v>53.345</v>
      </c>
      <c r="GO369">
        <v>32.589</v>
      </c>
      <c r="GP369">
        <v>29.0118</v>
      </c>
      <c r="GQ369">
        <v>56.5686</v>
      </c>
      <c r="GR369">
        <v>48.6498</v>
      </c>
      <c r="GS369">
        <v>1</v>
      </c>
      <c r="GT369">
        <v>0.119543</v>
      </c>
      <c r="GU369">
        <v>-2.5313</v>
      </c>
      <c r="GV369">
        <v>20.0973</v>
      </c>
      <c r="GW369">
        <v>5.19767</v>
      </c>
      <c r="GX369">
        <v>12.0041</v>
      </c>
      <c r="GY369">
        <v>4.9743</v>
      </c>
      <c r="GZ369">
        <v>3.29388</v>
      </c>
      <c r="HA369">
        <v>9999</v>
      </c>
      <c r="HB369">
        <v>9999</v>
      </c>
      <c r="HC369">
        <v>9999</v>
      </c>
      <c r="HD369">
        <v>999.9</v>
      </c>
      <c r="HE369">
        <v>1.86325</v>
      </c>
      <c r="HF369">
        <v>1.86813</v>
      </c>
      <c r="HG369">
        <v>1.86789</v>
      </c>
      <c r="HH369">
        <v>1.86905</v>
      </c>
      <c r="HI369">
        <v>1.86987</v>
      </c>
      <c r="HJ369">
        <v>1.8659</v>
      </c>
      <c r="HK369">
        <v>1.86693</v>
      </c>
      <c r="HL369">
        <v>1.86832</v>
      </c>
      <c r="HM369">
        <v>5</v>
      </c>
      <c r="HN369">
        <v>0</v>
      </c>
      <c r="HO369">
        <v>0</v>
      </c>
      <c r="HP369">
        <v>0</v>
      </c>
      <c r="HQ369" t="s">
        <v>411</v>
      </c>
      <c r="HR369" t="s">
        <v>412</v>
      </c>
      <c r="HS369" t="s">
        <v>413</v>
      </c>
      <c r="HT369" t="s">
        <v>413</v>
      </c>
      <c r="HU369" t="s">
        <v>413</v>
      </c>
      <c r="HV369" t="s">
        <v>413</v>
      </c>
      <c r="HW369">
        <v>0</v>
      </c>
      <c r="HX369">
        <v>100</v>
      </c>
      <c r="HY369">
        <v>100</v>
      </c>
      <c r="HZ369">
        <v>5.228</v>
      </c>
      <c r="IA369">
        <v>0.6617</v>
      </c>
      <c r="IB369">
        <v>4.00718980108695</v>
      </c>
      <c r="IC369">
        <v>0.0057595372652325</v>
      </c>
      <c r="ID369">
        <v>9.86007892650461e-07</v>
      </c>
      <c r="IE369">
        <v>-6.54605500343952e-10</v>
      </c>
      <c r="IF369">
        <v>0.661683471666172</v>
      </c>
      <c r="IG369">
        <v>0</v>
      </c>
      <c r="IH369">
        <v>0</v>
      </c>
      <c r="II369">
        <v>0</v>
      </c>
      <c r="IJ369">
        <v>-3</v>
      </c>
      <c r="IK369">
        <v>1614</v>
      </c>
      <c r="IL369">
        <v>1</v>
      </c>
      <c r="IM369">
        <v>27</v>
      </c>
      <c r="IN369">
        <v>224.3</v>
      </c>
      <c r="IO369">
        <v>224.4</v>
      </c>
      <c r="IP369">
        <v>0.540771</v>
      </c>
      <c r="IQ369">
        <v>2.66113</v>
      </c>
      <c r="IR369">
        <v>1.54785</v>
      </c>
      <c r="IS369">
        <v>2.30103</v>
      </c>
      <c r="IT369">
        <v>1.34644</v>
      </c>
      <c r="IU369">
        <v>2.44385</v>
      </c>
      <c r="IV369">
        <v>37.0747</v>
      </c>
      <c r="IW369">
        <v>24.2101</v>
      </c>
      <c r="IX369">
        <v>18</v>
      </c>
      <c r="IY369">
        <v>502.668</v>
      </c>
      <c r="IZ369">
        <v>407.573</v>
      </c>
      <c r="JA369">
        <v>34.9463</v>
      </c>
      <c r="JB369">
        <v>28.908</v>
      </c>
      <c r="JC369">
        <v>30.0005</v>
      </c>
      <c r="JD369">
        <v>28.644</v>
      </c>
      <c r="JE369">
        <v>28.5596</v>
      </c>
      <c r="JF369">
        <v>10.8017</v>
      </c>
      <c r="JG369">
        <v>0</v>
      </c>
      <c r="JH369">
        <v>100</v>
      </c>
      <c r="JI369">
        <v>34.9636</v>
      </c>
      <c r="JJ369">
        <v>164.189</v>
      </c>
      <c r="JK369">
        <v>30.1699</v>
      </c>
      <c r="JL369">
        <v>101.971</v>
      </c>
      <c r="JM369">
        <v>102.358</v>
      </c>
    </row>
    <row r="370" spans="1:273">
      <c r="A370">
        <v>354</v>
      </c>
      <c r="B370">
        <v>1510795185.6</v>
      </c>
      <c r="C370">
        <v>6465</v>
      </c>
      <c r="D370" t="s">
        <v>1121</v>
      </c>
      <c r="E370" t="s">
        <v>1122</v>
      </c>
      <c r="F370">
        <v>5</v>
      </c>
      <c r="G370" t="s">
        <v>898</v>
      </c>
      <c r="H370" t="s">
        <v>406</v>
      </c>
      <c r="I370">
        <v>1510795177.83214</v>
      </c>
      <c r="J370">
        <f>(K370)/1000</f>
        <v>0</v>
      </c>
      <c r="K370">
        <f>IF(CZ370, AN370, AH370)</f>
        <v>0</v>
      </c>
      <c r="L370">
        <f>IF(CZ370, AI370, AG370)</f>
        <v>0</v>
      </c>
      <c r="M370">
        <f>DB370 - IF(AU370&gt;1, L370*CV370*100.0/(AW370*DP370), 0)</f>
        <v>0</v>
      </c>
      <c r="N370">
        <f>((T370-J370/2)*M370-L370)/(T370+J370/2)</f>
        <v>0</v>
      </c>
      <c r="O370">
        <f>N370*(DI370+DJ370)/1000.0</f>
        <v>0</v>
      </c>
      <c r="P370">
        <f>(DB370 - IF(AU370&gt;1, L370*CV370*100.0/(AW370*DP370), 0))*(DI370+DJ370)/1000.0</f>
        <v>0</v>
      </c>
      <c r="Q370">
        <f>2.0/((1/S370-1/R370)+SIGN(S370)*SQRT((1/S370-1/R370)*(1/S370-1/R370) + 4*CW370/((CW370+1)*(CW370+1))*(2*1/S370*1/R370-1/R370*1/R370)))</f>
        <v>0</v>
      </c>
      <c r="R370">
        <f>IF(LEFT(CX370,1)&lt;&gt;"0",IF(LEFT(CX370,1)="1",3.0,CY370),$D$5+$E$5*(DP370*DI370/($K$5*1000))+$F$5*(DP370*DI370/($K$5*1000))*MAX(MIN(CV370,$J$5),$I$5)*MAX(MIN(CV370,$J$5),$I$5)+$G$5*MAX(MIN(CV370,$J$5),$I$5)*(DP370*DI370/($K$5*1000))+$H$5*(DP370*DI370/($K$5*1000))*(DP370*DI370/($K$5*1000)))</f>
        <v>0</v>
      </c>
      <c r="S370">
        <f>J370*(1000-(1000*0.61365*exp(17.502*W370/(240.97+W370))/(DI370+DJ370)+DD370)/2)/(1000*0.61365*exp(17.502*W370/(240.97+W370))/(DI370+DJ370)-DD370)</f>
        <v>0</v>
      </c>
      <c r="T370">
        <f>1/((CW370+1)/(Q370/1.6)+1/(R370/1.37)) + CW370/((CW370+1)/(Q370/1.6) + CW370/(R370/1.37))</f>
        <v>0</v>
      </c>
      <c r="U370">
        <f>(CR370*CU370)</f>
        <v>0</v>
      </c>
      <c r="V370">
        <f>(DK370+(U370+2*0.95*5.67E-8*(((DK370+$B$7)+273)^4-(DK370+273)^4)-44100*J370)/(1.84*29.3*R370+8*0.95*5.67E-8*(DK370+273)^3))</f>
        <v>0</v>
      </c>
      <c r="W370">
        <f>($C$7*DL370+$D$7*DM370+$E$7*V370)</f>
        <v>0</v>
      </c>
      <c r="X370">
        <f>0.61365*exp(17.502*W370/(240.97+W370))</f>
        <v>0</v>
      </c>
      <c r="Y370">
        <f>(Z370/AA370*100)</f>
        <v>0</v>
      </c>
      <c r="Z370">
        <f>DD370*(DI370+DJ370)/1000</f>
        <v>0</v>
      </c>
      <c r="AA370">
        <f>0.61365*exp(17.502*DK370/(240.97+DK370))</f>
        <v>0</v>
      </c>
      <c r="AB370">
        <f>(X370-DD370*(DI370+DJ370)/1000)</f>
        <v>0</v>
      </c>
      <c r="AC370">
        <f>(-J370*44100)</f>
        <v>0</v>
      </c>
      <c r="AD370">
        <f>2*29.3*R370*0.92*(DK370-W370)</f>
        <v>0</v>
      </c>
      <c r="AE370">
        <f>2*0.95*5.67E-8*(((DK370+$B$7)+273)^4-(W370+273)^4)</f>
        <v>0</v>
      </c>
      <c r="AF370">
        <f>U370+AE370+AC370+AD370</f>
        <v>0</v>
      </c>
      <c r="AG370">
        <f>DH370*AU370*(DC370-DB370*(1000-AU370*DE370)/(1000-AU370*DD370))/(100*CV370)</f>
        <v>0</v>
      </c>
      <c r="AH370">
        <f>1000*DH370*AU370*(DD370-DE370)/(100*CV370*(1000-AU370*DD370))</f>
        <v>0</v>
      </c>
      <c r="AI370">
        <f>(AJ370 - AK370 - DI370*1E3/(8.314*(DK370+273.15)) * AM370/DH370 * AL370) * DH370/(100*CV370) * (1000 - DE370)/1000</f>
        <v>0</v>
      </c>
      <c r="AJ370">
        <v>188.698515643748</v>
      </c>
      <c r="AK370">
        <v>201.33343030303</v>
      </c>
      <c r="AL370">
        <v>-3.22081462574012</v>
      </c>
      <c r="AM370">
        <v>64.2689805173575</v>
      </c>
      <c r="AN370">
        <f>(AP370 - AO370 + DI370*1E3/(8.314*(DK370+273.15)) * AR370/DH370 * AQ370) * DH370/(100*CV370) * 1000/(1000 - AP370)</f>
        <v>0</v>
      </c>
      <c r="AO370">
        <v>28.698359122592</v>
      </c>
      <c r="AP370">
        <v>30.54768</v>
      </c>
      <c r="AQ370">
        <v>1.08595324658173e-06</v>
      </c>
      <c r="AR370">
        <v>116.423155096258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MAX(0,($B$13+$C$13*DP370)/(1+$D$13*DP370)*DI370/(DK370+273)*$E$13)</f>
        <v>0</v>
      </c>
      <c r="AX370" t="s">
        <v>407</v>
      </c>
      <c r="AY370" t="s">
        <v>407</v>
      </c>
      <c r="AZ370">
        <v>0</v>
      </c>
      <c r="BA370">
        <v>0</v>
      </c>
      <c r="BB370">
        <f>1-AZ370/BA370</f>
        <v>0</v>
      </c>
      <c r="BC370">
        <v>0</v>
      </c>
      <c r="BD370" t="s">
        <v>407</v>
      </c>
      <c r="BE370" t="s">
        <v>407</v>
      </c>
      <c r="BF370">
        <v>0</v>
      </c>
      <c r="BG370">
        <v>0</v>
      </c>
      <c r="BH370">
        <f>1-BF370/BG370</f>
        <v>0</v>
      </c>
      <c r="BI370">
        <v>0.5</v>
      </c>
      <c r="BJ370">
        <f>CS370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407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f>$B$11*DQ370+$C$11*DR370+$F$11*EC370*(1-EF370)</f>
        <v>0</v>
      </c>
      <c r="CS370">
        <f>CR370*CT370</f>
        <v>0</v>
      </c>
      <c r="CT370">
        <f>($B$11*$D$9+$C$11*$D$9+$F$11*((EP370+EH370)/MAX(EP370+EH370+EQ370, 0.1)*$I$9+EQ370/MAX(EP370+EH370+EQ370, 0.1)*$J$9))/($B$11+$C$11+$F$11)</f>
        <v>0</v>
      </c>
      <c r="CU370">
        <f>($B$11*$K$9+$C$11*$K$9+$F$11*((EP370+EH370)/MAX(EP370+EH370+EQ370, 0.1)*$P$9+EQ370/MAX(EP370+EH370+EQ370, 0.1)*$Q$9))/($B$11+$C$11+$F$11)</f>
        <v>0</v>
      </c>
      <c r="CV370">
        <v>2.7</v>
      </c>
      <c r="CW370">
        <v>0.5</v>
      </c>
      <c r="CX370" t="s">
        <v>408</v>
      </c>
      <c r="CY370">
        <v>2</v>
      </c>
      <c r="CZ370" t="b">
        <v>1</v>
      </c>
      <c r="DA370">
        <v>1510795177.83214</v>
      </c>
      <c r="DB370">
        <v>218.640892857143</v>
      </c>
      <c r="DC370">
        <v>199.325571428571</v>
      </c>
      <c r="DD370">
        <v>30.5478535714286</v>
      </c>
      <c r="DE370">
        <v>28.7020428571429</v>
      </c>
      <c r="DF370">
        <v>213.366142857143</v>
      </c>
      <c r="DG370">
        <v>29.8861714285714</v>
      </c>
      <c r="DH370">
        <v>500.108178571429</v>
      </c>
      <c r="DI370">
        <v>90.7647535714285</v>
      </c>
      <c r="DJ370">
        <v>0.100054046428571</v>
      </c>
      <c r="DK370">
        <v>34.3196285714286</v>
      </c>
      <c r="DL370">
        <v>34.986775</v>
      </c>
      <c r="DM370">
        <v>999.9</v>
      </c>
      <c r="DN370">
        <v>0</v>
      </c>
      <c r="DO370">
        <v>0</v>
      </c>
      <c r="DP370">
        <v>10003.9542857143</v>
      </c>
      <c r="DQ370">
        <v>0</v>
      </c>
      <c r="DR370">
        <v>8.71592</v>
      </c>
      <c r="DS370">
        <v>19.3152892857143</v>
      </c>
      <c r="DT370">
        <v>225.530321428571</v>
      </c>
      <c r="DU370">
        <v>205.21575</v>
      </c>
      <c r="DV370">
        <v>1.84581392857143</v>
      </c>
      <c r="DW370">
        <v>199.325571428571</v>
      </c>
      <c r="DX370">
        <v>28.7020428571429</v>
      </c>
      <c r="DY370">
        <v>2.77266892857143</v>
      </c>
      <c r="DZ370">
        <v>2.60513428571429</v>
      </c>
      <c r="EA370">
        <v>22.7222607142857</v>
      </c>
      <c r="EB370">
        <v>21.6986714285714</v>
      </c>
      <c r="EC370">
        <v>2000.00107142857</v>
      </c>
      <c r="ED370">
        <v>0.980006142857143</v>
      </c>
      <c r="EE370">
        <v>0.0199942142857143</v>
      </c>
      <c r="EF370">
        <v>0</v>
      </c>
      <c r="EG370">
        <v>2.20323928571429</v>
      </c>
      <c r="EH370">
        <v>0</v>
      </c>
      <c r="EI370">
        <v>3990.07428571429</v>
      </c>
      <c r="EJ370">
        <v>17300.1964285714</v>
      </c>
      <c r="EK370">
        <v>40.312</v>
      </c>
      <c r="EL370">
        <v>40.31875</v>
      </c>
      <c r="EM370">
        <v>39.75</v>
      </c>
      <c r="EN370">
        <v>39.25</v>
      </c>
      <c r="EO370">
        <v>40.10025</v>
      </c>
      <c r="EP370">
        <v>1960.01107142857</v>
      </c>
      <c r="EQ370">
        <v>39.99</v>
      </c>
      <c r="ER370">
        <v>0</v>
      </c>
      <c r="ES370">
        <v>1678818789.2</v>
      </c>
      <c r="ET370">
        <v>0</v>
      </c>
      <c r="EU370">
        <v>2.229404</v>
      </c>
      <c r="EV370">
        <v>0.713046153456737</v>
      </c>
      <c r="EW370">
        <v>73.7084615508712</v>
      </c>
      <c r="EX370">
        <v>3991.0144</v>
      </c>
      <c r="EY370">
        <v>15</v>
      </c>
      <c r="EZ370">
        <v>0</v>
      </c>
      <c r="FA370" t="s">
        <v>409</v>
      </c>
      <c r="FB370">
        <v>1510781724.6</v>
      </c>
      <c r="FC370">
        <v>1510781718.6</v>
      </c>
      <c r="FD370">
        <v>0</v>
      </c>
      <c r="FE370">
        <v>0.193</v>
      </c>
      <c r="FF370">
        <v>0.167</v>
      </c>
      <c r="FG370">
        <v>6.707</v>
      </c>
      <c r="FH370">
        <v>0.869</v>
      </c>
      <c r="FI370">
        <v>420</v>
      </c>
      <c r="FJ370">
        <v>32</v>
      </c>
      <c r="FK370">
        <v>0.3</v>
      </c>
      <c r="FL370">
        <v>0.13</v>
      </c>
      <c r="FM370">
        <v>1.845113</v>
      </c>
      <c r="FN370">
        <v>0.0198040525328351</v>
      </c>
      <c r="FO370">
        <v>0.00213613342279923</v>
      </c>
      <c r="FP370">
        <v>1</v>
      </c>
      <c r="FQ370">
        <v>1</v>
      </c>
      <c r="FR370">
        <v>1</v>
      </c>
      <c r="FS370" t="s">
        <v>410</v>
      </c>
      <c r="FT370">
        <v>2.97136</v>
      </c>
      <c r="FU370">
        <v>2.75403</v>
      </c>
      <c r="FV370">
        <v>0.0470169</v>
      </c>
      <c r="FW370">
        <v>0.0439103</v>
      </c>
      <c r="FX370">
        <v>0.121741</v>
      </c>
      <c r="FY370">
        <v>0.117699</v>
      </c>
      <c r="FZ370">
        <v>36975.8</v>
      </c>
      <c r="GA370">
        <v>40405.6</v>
      </c>
      <c r="GB370">
        <v>35172.9</v>
      </c>
      <c r="GC370">
        <v>38340.4</v>
      </c>
      <c r="GD370">
        <v>43773.6</v>
      </c>
      <c r="GE370">
        <v>48849.5</v>
      </c>
      <c r="GF370">
        <v>54962.2</v>
      </c>
      <c r="GG370">
        <v>61491.8</v>
      </c>
      <c r="GH370">
        <v>1.96172</v>
      </c>
      <c r="GI370">
        <v>1.81453</v>
      </c>
      <c r="GJ370">
        <v>0.183068</v>
      </c>
      <c r="GK370">
        <v>0</v>
      </c>
      <c r="GL370">
        <v>32.0272</v>
      </c>
      <c r="GM370">
        <v>999.9</v>
      </c>
      <c r="GN370">
        <v>53.321</v>
      </c>
      <c r="GO370">
        <v>32.579</v>
      </c>
      <c r="GP370">
        <v>28.9836</v>
      </c>
      <c r="GQ370">
        <v>56.0086</v>
      </c>
      <c r="GR370">
        <v>48.3854</v>
      </c>
      <c r="GS370">
        <v>1</v>
      </c>
      <c r="GT370">
        <v>0.119253</v>
      </c>
      <c r="GU370">
        <v>-2.37103</v>
      </c>
      <c r="GV370">
        <v>20.0998</v>
      </c>
      <c r="GW370">
        <v>5.19707</v>
      </c>
      <c r="GX370">
        <v>12.0041</v>
      </c>
      <c r="GY370">
        <v>4.9751</v>
      </c>
      <c r="GZ370">
        <v>3.29375</v>
      </c>
      <c r="HA370">
        <v>9999</v>
      </c>
      <c r="HB370">
        <v>9999</v>
      </c>
      <c r="HC370">
        <v>9999</v>
      </c>
      <c r="HD370">
        <v>999.9</v>
      </c>
      <c r="HE370">
        <v>1.86325</v>
      </c>
      <c r="HF370">
        <v>1.86813</v>
      </c>
      <c r="HG370">
        <v>1.8679</v>
      </c>
      <c r="HH370">
        <v>1.86905</v>
      </c>
      <c r="HI370">
        <v>1.86985</v>
      </c>
      <c r="HJ370">
        <v>1.8659</v>
      </c>
      <c r="HK370">
        <v>1.86695</v>
      </c>
      <c r="HL370">
        <v>1.86832</v>
      </c>
      <c r="HM370">
        <v>5</v>
      </c>
      <c r="HN370">
        <v>0</v>
      </c>
      <c r="HO370">
        <v>0</v>
      </c>
      <c r="HP370">
        <v>0</v>
      </c>
      <c r="HQ370" t="s">
        <v>411</v>
      </c>
      <c r="HR370" t="s">
        <v>412</v>
      </c>
      <c r="HS370" t="s">
        <v>413</v>
      </c>
      <c r="HT370" t="s">
        <v>413</v>
      </c>
      <c r="HU370" t="s">
        <v>413</v>
      </c>
      <c r="HV370" t="s">
        <v>413</v>
      </c>
      <c r="HW370">
        <v>0</v>
      </c>
      <c r="HX370">
        <v>100</v>
      </c>
      <c r="HY370">
        <v>100</v>
      </c>
      <c r="HZ370">
        <v>5.123</v>
      </c>
      <c r="IA370">
        <v>0.6617</v>
      </c>
      <c r="IB370">
        <v>4.00718980108695</v>
      </c>
      <c r="IC370">
        <v>0.0057595372652325</v>
      </c>
      <c r="ID370">
        <v>9.86007892650461e-07</v>
      </c>
      <c r="IE370">
        <v>-6.54605500343952e-10</v>
      </c>
      <c r="IF370">
        <v>0.661683471666172</v>
      </c>
      <c r="IG370">
        <v>0</v>
      </c>
      <c r="IH370">
        <v>0</v>
      </c>
      <c r="II370">
        <v>0</v>
      </c>
      <c r="IJ370">
        <v>-3</v>
      </c>
      <c r="IK370">
        <v>1614</v>
      </c>
      <c r="IL370">
        <v>1</v>
      </c>
      <c r="IM370">
        <v>27</v>
      </c>
      <c r="IN370">
        <v>224.3</v>
      </c>
      <c r="IO370">
        <v>224.4</v>
      </c>
      <c r="IP370">
        <v>0.499268</v>
      </c>
      <c r="IQ370">
        <v>2.65503</v>
      </c>
      <c r="IR370">
        <v>1.54785</v>
      </c>
      <c r="IS370">
        <v>2.30103</v>
      </c>
      <c r="IT370">
        <v>1.34644</v>
      </c>
      <c r="IU370">
        <v>2.45483</v>
      </c>
      <c r="IV370">
        <v>37.0509</v>
      </c>
      <c r="IW370">
        <v>24.2101</v>
      </c>
      <c r="IX370">
        <v>18</v>
      </c>
      <c r="IY370">
        <v>502.928</v>
      </c>
      <c r="IZ370">
        <v>407.328</v>
      </c>
      <c r="JA370">
        <v>34.985</v>
      </c>
      <c r="JB370">
        <v>28.9096</v>
      </c>
      <c r="JC370">
        <v>30.0002</v>
      </c>
      <c r="JD370">
        <v>28.6468</v>
      </c>
      <c r="JE370">
        <v>28.5629</v>
      </c>
      <c r="JF370">
        <v>9.96531</v>
      </c>
      <c r="JG370">
        <v>0</v>
      </c>
      <c r="JH370">
        <v>100</v>
      </c>
      <c r="JI370">
        <v>34.9722</v>
      </c>
      <c r="JJ370">
        <v>150.748</v>
      </c>
      <c r="JK370">
        <v>30.1699</v>
      </c>
      <c r="JL370">
        <v>101.97</v>
      </c>
      <c r="JM370">
        <v>102.357</v>
      </c>
    </row>
    <row r="371" spans="1:273">
      <c r="A371">
        <v>355</v>
      </c>
      <c r="B371">
        <v>1510795190.1</v>
      </c>
      <c r="C371">
        <v>6469.5</v>
      </c>
      <c r="D371" t="s">
        <v>1123</v>
      </c>
      <c r="E371" t="s">
        <v>1124</v>
      </c>
      <c r="F371">
        <v>5</v>
      </c>
      <c r="G371" t="s">
        <v>898</v>
      </c>
      <c r="H371" t="s">
        <v>406</v>
      </c>
      <c r="I371">
        <v>1510795182.27857</v>
      </c>
      <c r="J371">
        <f>(K371)/1000</f>
        <v>0</v>
      </c>
      <c r="K371">
        <f>IF(CZ371, AN371, AH371)</f>
        <v>0</v>
      </c>
      <c r="L371">
        <f>IF(CZ371, AI371, AG371)</f>
        <v>0</v>
      </c>
      <c r="M371">
        <f>DB371 - IF(AU371&gt;1, L371*CV371*100.0/(AW371*DP371), 0)</f>
        <v>0</v>
      </c>
      <c r="N371">
        <f>((T371-J371/2)*M371-L371)/(T371+J371/2)</f>
        <v>0</v>
      </c>
      <c r="O371">
        <f>N371*(DI371+DJ371)/1000.0</f>
        <v>0</v>
      </c>
      <c r="P371">
        <f>(DB371 - IF(AU371&gt;1, L371*CV371*100.0/(AW371*DP371), 0))*(DI371+DJ371)/1000.0</f>
        <v>0</v>
      </c>
      <c r="Q371">
        <f>2.0/((1/S371-1/R371)+SIGN(S371)*SQRT((1/S371-1/R371)*(1/S371-1/R371) + 4*CW371/((CW371+1)*(CW371+1))*(2*1/S371*1/R371-1/R371*1/R371)))</f>
        <v>0</v>
      </c>
      <c r="R371">
        <f>IF(LEFT(CX371,1)&lt;&gt;"0",IF(LEFT(CX371,1)="1",3.0,CY371),$D$5+$E$5*(DP371*DI371/($K$5*1000))+$F$5*(DP371*DI371/($K$5*1000))*MAX(MIN(CV371,$J$5),$I$5)*MAX(MIN(CV371,$J$5),$I$5)+$G$5*MAX(MIN(CV371,$J$5),$I$5)*(DP371*DI371/($K$5*1000))+$H$5*(DP371*DI371/($K$5*1000))*(DP371*DI371/($K$5*1000)))</f>
        <v>0</v>
      </c>
      <c r="S371">
        <f>J371*(1000-(1000*0.61365*exp(17.502*W371/(240.97+W371))/(DI371+DJ371)+DD371)/2)/(1000*0.61365*exp(17.502*W371/(240.97+W371))/(DI371+DJ371)-DD371)</f>
        <v>0</v>
      </c>
      <c r="T371">
        <f>1/((CW371+1)/(Q371/1.6)+1/(R371/1.37)) + CW371/((CW371+1)/(Q371/1.6) + CW371/(R371/1.37))</f>
        <v>0</v>
      </c>
      <c r="U371">
        <f>(CR371*CU371)</f>
        <v>0</v>
      </c>
      <c r="V371">
        <f>(DK371+(U371+2*0.95*5.67E-8*(((DK371+$B$7)+273)^4-(DK371+273)^4)-44100*J371)/(1.84*29.3*R371+8*0.95*5.67E-8*(DK371+273)^3))</f>
        <v>0</v>
      </c>
      <c r="W371">
        <f>($C$7*DL371+$D$7*DM371+$E$7*V371)</f>
        <v>0</v>
      </c>
      <c r="X371">
        <f>0.61365*exp(17.502*W371/(240.97+W371))</f>
        <v>0</v>
      </c>
      <c r="Y371">
        <f>(Z371/AA371*100)</f>
        <v>0</v>
      </c>
      <c r="Z371">
        <f>DD371*(DI371+DJ371)/1000</f>
        <v>0</v>
      </c>
      <c r="AA371">
        <f>0.61365*exp(17.502*DK371/(240.97+DK371))</f>
        <v>0</v>
      </c>
      <c r="AB371">
        <f>(X371-DD371*(DI371+DJ371)/1000)</f>
        <v>0</v>
      </c>
      <c r="AC371">
        <f>(-J371*44100)</f>
        <v>0</v>
      </c>
      <c r="AD371">
        <f>2*29.3*R371*0.92*(DK371-W371)</f>
        <v>0</v>
      </c>
      <c r="AE371">
        <f>2*0.95*5.67E-8*(((DK371+$B$7)+273)^4-(W371+273)^4)</f>
        <v>0</v>
      </c>
      <c r="AF371">
        <f>U371+AE371+AC371+AD371</f>
        <v>0</v>
      </c>
      <c r="AG371">
        <f>DH371*AU371*(DC371-DB371*(1000-AU371*DE371)/(1000-AU371*DD371))/(100*CV371)</f>
        <v>0</v>
      </c>
      <c r="AH371">
        <f>1000*DH371*AU371*(DD371-DE371)/(100*CV371*(1000-AU371*DD371))</f>
        <v>0</v>
      </c>
      <c r="AI371">
        <f>(AJ371 - AK371 - DI371*1E3/(8.314*(DK371+273.15)) * AM371/DH371 * AL371) * DH371/(100*CV371) * (1000 - DE371)/1000</f>
        <v>0</v>
      </c>
      <c r="AJ371">
        <v>172.745193718901</v>
      </c>
      <c r="AK371">
        <v>186.213951515152</v>
      </c>
      <c r="AL371">
        <v>-3.37139778932896</v>
      </c>
      <c r="AM371">
        <v>64.2689805173575</v>
      </c>
      <c r="AN371">
        <f>(AP371 - AO371 + DI371*1E3/(8.314*(DK371+273.15)) * AR371/DH371 * AQ371) * DH371/(100*CV371) * 1000/(1000 - AP371)</f>
        <v>0</v>
      </c>
      <c r="AO371">
        <v>28.6955761157156</v>
      </c>
      <c r="AP371">
        <v>30.5512436363636</v>
      </c>
      <c r="AQ371">
        <v>1.85524801065886e-06</v>
      </c>
      <c r="AR371">
        <v>116.423155096258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MAX(0,($B$13+$C$13*DP371)/(1+$D$13*DP371)*DI371/(DK371+273)*$E$13)</f>
        <v>0</v>
      </c>
      <c r="AX371" t="s">
        <v>407</v>
      </c>
      <c r="AY371" t="s">
        <v>407</v>
      </c>
      <c r="AZ371">
        <v>0</v>
      </c>
      <c r="BA371">
        <v>0</v>
      </c>
      <c r="BB371">
        <f>1-AZ371/BA371</f>
        <v>0</v>
      </c>
      <c r="BC371">
        <v>0</v>
      </c>
      <c r="BD371" t="s">
        <v>407</v>
      </c>
      <c r="BE371" t="s">
        <v>407</v>
      </c>
      <c r="BF371">
        <v>0</v>
      </c>
      <c r="BG371">
        <v>0</v>
      </c>
      <c r="BH371">
        <f>1-BF371/BG371</f>
        <v>0</v>
      </c>
      <c r="BI371">
        <v>0.5</v>
      </c>
      <c r="BJ371">
        <f>CS371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407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f>$B$11*DQ371+$C$11*DR371+$F$11*EC371*(1-EF371)</f>
        <v>0</v>
      </c>
      <c r="CS371">
        <f>CR371*CT371</f>
        <v>0</v>
      </c>
      <c r="CT371">
        <f>($B$11*$D$9+$C$11*$D$9+$F$11*((EP371+EH371)/MAX(EP371+EH371+EQ371, 0.1)*$I$9+EQ371/MAX(EP371+EH371+EQ371, 0.1)*$J$9))/($B$11+$C$11+$F$11)</f>
        <v>0</v>
      </c>
      <c r="CU371">
        <f>($B$11*$K$9+$C$11*$K$9+$F$11*((EP371+EH371)/MAX(EP371+EH371+EQ371, 0.1)*$P$9+EQ371/MAX(EP371+EH371+EQ371, 0.1)*$Q$9))/($B$11+$C$11+$F$11)</f>
        <v>0</v>
      </c>
      <c r="CV371">
        <v>2.7</v>
      </c>
      <c r="CW371">
        <v>0.5</v>
      </c>
      <c r="CX371" t="s">
        <v>408</v>
      </c>
      <c r="CY371">
        <v>2</v>
      </c>
      <c r="CZ371" t="b">
        <v>1</v>
      </c>
      <c r="DA371">
        <v>1510795182.27857</v>
      </c>
      <c r="DB371">
        <v>204.182178571429</v>
      </c>
      <c r="DC371">
        <v>184.631214285714</v>
      </c>
      <c r="DD371">
        <v>30.5479928571429</v>
      </c>
      <c r="DE371">
        <v>28.6992607142857</v>
      </c>
      <c r="DF371">
        <v>198.994821428571</v>
      </c>
      <c r="DG371">
        <v>29.8863142857143</v>
      </c>
      <c r="DH371">
        <v>500.084607142857</v>
      </c>
      <c r="DI371">
        <v>90.7642892857143</v>
      </c>
      <c r="DJ371">
        <v>0.0999571857142857</v>
      </c>
      <c r="DK371">
        <v>34.3187928571429</v>
      </c>
      <c r="DL371">
        <v>34.9897535714286</v>
      </c>
      <c r="DM371">
        <v>999.9</v>
      </c>
      <c r="DN371">
        <v>0</v>
      </c>
      <c r="DO371">
        <v>0</v>
      </c>
      <c r="DP371">
        <v>10011.4557142857</v>
      </c>
      <c r="DQ371">
        <v>0</v>
      </c>
      <c r="DR371">
        <v>8.71592</v>
      </c>
      <c r="DS371">
        <v>19.5509428571429</v>
      </c>
      <c r="DT371">
        <v>210.616</v>
      </c>
      <c r="DU371">
        <v>190.086571428571</v>
      </c>
      <c r="DV371">
        <v>1.84873535714286</v>
      </c>
      <c r="DW371">
        <v>184.631214285714</v>
      </c>
      <c r="DX371">
        <v>28.6992607142857</v>
      </c>
      <c r="DY371">
        <v>2.7726675</v>
      </c>
      <c r="DZ371">
        <v>2.60486821428571</v>
      </c>
      <c r="EA371">
        <v>22.72225</v>
      </c>
      <c r="EB371">
        <v>21.6970035714286</v>
      </c>
      <c r="EC371">
        <v>2000</v>
      </c>
      <c r="ED371">
        <v>0.980006142857143</v>
      </c>
      <c r="EE371">
        <v>0.0199942142857143</v>
      </c>
      <c r="EF371">
        <v>0</v>
      </c>
      <c r="EG371">
        <v>2.22374285714286</v>
      </c>
      <c r="EH371">
        <v>0</v>
      </c>
      <c r="EI371">
        <v>3995.5925</v>
      </c>
      <c r="EJ371">
        <v>17300.1857142857</v>
      </c>
      <c r="EK371">
        <v>40.312</v>
      </c>
      <c r="EL371">
        <v>40.31875</v>
      </c>
      <c r="EM371">
        <v>39.75</v>
      </c>
      <c r="EN371">
        <v>39.25</v>
      </c>
      <c r="EO371">
        <v>40.107</v>
      </c>
      <c r="EP371">
        <v>1960.01</v>
      </c>
      <c r="EQ371">
        <v>39.99</v>
      </c>
      <c r="ER371">
        <v>0</v>
      </c>
      <c r="ES371">
        <v>1678818794</v>
      </c>
      <c r="ET371">
        <v>0</v>
      </c>
      <c r="EU371">
        <v>2.254936</v>
      </c>
      <c r="EV371">
        <v>0.670646156104869</v>
      </c>
      <c r="EW371">
        <v>76.1423075604151</v>
      </c>
      <c r="EX371">
        <v>3997.014</v>
      </c>
      <c r="EY371">
        <v>15</v>
      </c>
      <c r="EZ371">
        <v>0</v>
      </c>
      <c r="FA371" t="s">
        <v>409</v>
      </c>
      <c r="FB371">
        <v>1510781724.6</v>
      </c>
      <c r="FC371">
        <v>1510781718.6</v>
      </c>
      <c r="FD371">
        <v>0</v>
      </c>
      <c r="FE371">
        <v>0.193</v>
      </c>
      <c r="FF371">
        <v>0.167</v>
      </c>
      <c r="FG371">
        <v>6.707</v>
      </c>
      <c r="FH371">
        <v>0.869</v>
      </c>
      <c r="FI371">
        <v>420</v>
      </c>
      <c r="FJ371">
        <v>32</v>
      </c>
      <c r="FK371">
        <v>0.3</v>
      </c>
      <c r="FL371">
        <v>0.13</v>
      </c>
      <c r="FM371">
        <v>1.847164</v>
      </c>
      <c r="FN371">
        <v>0.0360153095684776</v>
      </c>
      <c r="FO371">
        <v>0.00369868003482323</v>
      </c>
      <c r="FP371">
        <v>1</v>
      </c>
      <c r="FQ371">
        <v>1</v>
      </c>
      <c r="FR371">
        <v>1</v>
      </c>
      <c r="FS371" t="s">
        <v>410</v>
      </c>
      <c r="FT371">
        <v>2.97105</v>
      </c>
      <c r="FU371">
        <v>2.75414</v>
      </c>
      <c r="FV371">
        <v>0.0437352</v>
      </c>
      <c r="FW371">
        <v>0.0404863</v>
      </c>
      <c r="FX371">
        <v>0.121744</v>
      </c>
      <c r="FY371">
        <v>0.117688</v>
      </c>
      <c r="FZ371">
        <v>37102.8</v>
      </c>
      <c r="GA371">
        <v>40549.9</v>
      </c>
      <c r="GB371">
        <v>35172.6</v>
      </c>
      <c r="GC371">
        <v>38340.2</v>
      </c>
      <c r="GD371">
        <v>43773.5</v>
      </c>
      <c r="GE371">
        <v>48849.9</v>
      </c>
      <c r="GF371">
        <v>54962.4</v>
      </c>
      <c r="GG371">
        <v>61491.6</v>
      </c>
      <c r="GH371">
        <v>1.96135</v>
      </c>
      <c r="GI371">
        <v>1.8147</v>
      </c>
      <c r="GJ371">
        <v>0.183623</v>
      </c>
      <c r="GK371">
        <v>0</v>
      </c>
      <c r="GL371">
        <v>32.0245</v>
      </c>
      <c r="GM371">
        <v>999.9</v>
      </c>
      <c r="GN371">
        <v>53.321</v>
      </c>
      <c r="GO371">
        <v>32.589</v>
      </c>
      <c r="GP371">
        <v>28.9984</v>
      </c>
      <c r="GQ371">
        <v>56.2886</v>
      </c>
      <c r="GR371">
        <v>48.778</v>
      </c>
      <c r="GS371">
        <v>1</v>
      </c>
      <c r="GT371">
        <v>0.119256</v>
      </c>
      <c r="GU371">
        <v>-2.3082</v>
      </c>
      <c r="GV371">
        <v>20.1006</v>
      </c>
      <c r="GW371">
        <v>5.19767</v>
      </c>
      <c r="GX371">
        <v>12.0047</v>
      </c>
      <c r="GY371">
        <v>4.9752</v>
      </c>
      <c r="GZ371">
        <v>3.29383</v>
      </c>
      <c r="HA371">
        <v>9999</v>
      </c>
      <c r="HB371">
        <v>9999</v>
      </c>
      <c r="HC371">
        <v>9999</v>
      </c>
      <c r="HD371">
        <v>999.9</v>
      </c>
      <c r="HE371">
        <v>1.86325</v>
      </c>
      <c r="HF371">
        <v>1.86813</v>
      </c>
      <c r="HG371">
        <v>1.86789</v>
      </c>
      <c r="HH371">
        <v>1.86905</v>
      </c>
      <c r="HI371">
        <v>1.86986</v>
      </c>
      <c r="HJ371">
        <v>1.8659</v>
      </c>
      <c r="HK371">
        <v>1.86698</v>
      </c>
      <c r="HL371">
        <v>1.86832</v>
      </c>
      <c r="HM371">
        <v>5</v>
      </c>
      <c r="HN371">
        <v>0</v>
      </c>
      <c r="HO371">
        <v>0</v>
      </c>
      <c r="HP371">
        <v>0</v>
      </c>
      <c r="HQ371" t="s">
        <v>411</v>
      </c>
      <c r="HR371" t="s">
        <v>412</v>
      </c>
      <c r="HS371" t="s">
        <v>413</v>
      </c>
      <c r="HT371" t="s">
        <v>413</v>
      </c>
      <c r="HU371" t="s">
        <v>413</v>
      </c>
      <c r="HV371" t="s">
        <v>413</v>
      </c>
      <c r="HW371">
        <v>0</v>
      </c>
      <c r="HX371">
        <v>100</v>
      </c>
      <c r="HY371">
        <v>100</v>
      </c>
      <c r="HZ371">
        <v>5.035</v>
      </c>
      <c r="IA371">
        <v>0.6617</v>
      </c>
      <c r="IB371">
        <v>4.00718980108695</v>
      </c>
      <c r="IC371">
        <v>0.0057595372652325</v>
      </c>
      <c r="ID371">
        <v>9.86007892650461e-07</v>
      </c>
      <c r="IE371">
        <v>-6.54605500343952e-10</v>
      </c>
      <c r="IF371">
        <v>0.661683471666172</v>
      </c>
      <c r="IG371">
        <v>0</v>
      </c>
      <c r="IH371">
        <v>0</v>
      </c>
      <c r="II371">
        <v>0</v>
      </c>
      <c r="IJ371">
        <v>-3</v>
      </c>
      <c r="IK371">
        <v>1614</v>
      </c>
      <c r="IL371">
        <v>1</v>
      </c>
      <c r="IM371">
        <v>27</v>
      </c>
      <c r="IN371">
        <v>224.4</v>
      </c>
      <c r="IO371">
        <v>224.5</v>
      </c>
      <c r="IP371">
        <v>0.465088</v>
      </c>
      <c r="IQ371">
        <v>2.66113</v>
      </c>
      <c r="IR371">
        <v>1.54785</v>
      </c>
      <c r="IS371">
        <v>2.30103</v>
      </c>
      <c r="IT371">
        <v>1.34644</v>
      </c>
      <c r="IU371">
        <v>2.45239</v>
      </c>
      <c r="IV371">
        <v>37.0747</v>
      </c>
      <c r="IW371">
        <v>24.2101</v>
      </c>
      <c r="IX371">
        <v>18</v>
      </c>
      <c r="IY371">
        <v>502.7</v>
      </c>
      <c r="IZ371">
        <v>407.446</v>
      </c>
      <c r="JA371">
        <v>34.9908</v>
      </c>
      <c r="JB371">
        <v>28.9111</v>
      </c>
      <c r="JC371">
        <v>30.0002</v>
      </c>
      <c r="JD371">
        <v>28.6495</v>
      </c>
      <c r="JE371">
        <v>28.5657</v>
      </c>
      <c r="JF371">
        <v>9.33679</v>
      </c>
      <c r="JG371">
        <v>0</v>
      </c>
      <c r="JH371">
        <v>100</v>
      </c>
      <c r="JI371">
        <v>34.9788</v>
      </c>
      <c r="JJ371">
        <v>130.649</v>
      </c>
      <c r="JK371">
        <v>30.1699</v>
      </c>
      <c r="JL371">
        <v>101.97</v>
      </c>
      <c r="JM371">
        <v>102.357</v>
      </c>
    </row>
    <row r="372" spans="1:273">
      <c r="A372">
        <v>356</v>
      </c>
      <c r="B372">
        <v>1510795195.6</v>
      </c>
      <c r="C372">
        <v>6475</v>
      </c>
      <c r="D372" t="s">
        <v>1125</v>
      </c>
      <c r="E372" t="s">
        <v>1126</v>
      </c>
      <c r="F372">
        <v>5</v>
      </c>
      <c r="G372" t="s">
        <v>898</v>
      </c>
      <c r="H372" t="s">
        <v>406</v>
      </c>
      <c r="I372">
        <v>1510795187.85</v>
      </c>
      <c r="J372">
        <f>(K372)/1000</f>
        <v>0</v>
      </c>
      <c r="K372">
        <f>IF(CZ372, AN372, AH372)</f>
        <v>0</v>
      </c>
      <c r="L372">
        <f>IF(CZ372, AI372, AG372)</f>
        <v>0</v>
      </c>
      <c r="M372">
        <f>DB372 - IF(AU372&gt;1, L372*CV372*100.0/(AW372*DP372), 0)</f>
        <v>0</v>
      </c>
      <c r="N372">
        <f>((T372-J372/2)*M372-L372)/(T372+J372/2)</f>
        <v>0</v>
      </c>
      <c r="O372">
        <f>N372*(DI372+DJ372)/1000.0</f>
        <v>0</v>
      </c>
      <c r="P372">
        <f>(DB372 - IF(AU372&gt;1, L372*CV372*100.0/(AW372*DP372), 0))*(DI372+DJ372)/1000.0</f>
        <v>0</v>
      </c>
      <c r="Q372">
        <f>2.0/((1/S372-1/R372)+SIGN(S372)*SQRT((1/S372-1/R372)*(1/S372-1/R372) + 4*CW372/((CW372+1)*(CW372+1))*(2*1/S372*1/R372-1/R372*1/R372)))</f>
        <v>0</v>
      </c>
      <c r="R372">
        <f>IF(LEFT(CX372,1)&lt;&gt;"0",IF(LEFT(CX372,1)="1",3.0,CY372),$D$5+$E$5*(DP372*DI372/($K$5*1000))+$F$5*(DP372*DI372/($K$5*1000))*MAX(MIN(CV372,$J$5),$I$5)*MAX(MIN(CV372,$J$5),$I$5)+$G$5*MAX(MIN(CV372,$J$5),$I$5)*(DP372*DI372/($K$5*1000))+$H$5*(DP372*DI372/($K$5*1000))*(DP372*DI372/($K$5*1000)))</f>
        <v>0</v>
      </c>
      <c r="S372">
        <f>J372*(1000-(1000*0.61365*exp(17.502*W372/(240.97+W372))/(DI372+DJ372)+DD372)/2)/(1000*0.61365*exp(17.502*W372/(240.97+W372))/(DI372+DJ372)-DD372)</f>
        <v>0</v>
      </c>
      <c r="T372">
        <f>1/((CW372+1)/(Q372/1.6)+1/(R372/1.37)) + CW372/((CW372+1)/(Q372/1.6) + CW372/(R372/1.37))</f>
        <v>0</v>
      </c>
      <c r="U372">
        <f>(CR372*CU372)</f>
        <v>0</v>
      </c>
      <c r="V372">
        <f>(DK372+(U372+2*0.95*5.67E-8*(((DK372+$B$7)+273)^4-(DK372+273)^4)-44100*J372)/(1.84*29.3*R372+8*0.95*5.67E-8*(DK372+273)^3))</f>
        <v>0</v>
      </c>
      <c r="W372">
        <f>($C$7*DL372+$D$7*DM372+$E$7*V372)</f>
        <v>0</v>
      </c>
      <c r="X372">
        <f>0.61365*exp(17.502*W372/(240.97+W372))</f>
        <v>0</v>
      </c>
      <c r="Y372">
        <f>(Z372/AA372*100)</f>
        <v>0</v>
      </c>
      <c r="Z372">
        <f>DD372*(DI372+DJ372)/1000</f>
        <v>0</v>
      </c>
      <c r="AA372">
        <f>0.61365*exp(17.502*DK372/(240.97+DK372))</f>
        <v>0</v>
      </c>
      <c r="AB372">
        <f>(X372-DD372*(DI372+DJ372)/1000)</f>
        <v>0</v>
      </c>
      <c r="AC372">
        <f>(-J372*44100)</f>
        <v>0</v>
      </c>
      <c r="AD372">
        <f>2*29.3*R372*0.92*(DK372-W372)</f>
        <v>0</v>
      </c>
      <c r="AE372">
        <f>2*0.95*5.67E-8*(((DK372+$B$7)+273)^4-(W372+273)^4)</f>
        <v>0</v>
      </c>
      <c r="AF372">
        <f>U372+AE372+AC372+AD372</f>
        <v>0</v>
      </c>
      <c r="AG372">
        <f>DH372*AU372*(DC372-DB372*(1000-AU372*DE372)/(1000-AU372*DD372))/(100*CV372)</f>
        <v>0</v>
      </c>
      <c r="AH372">
        <f>1000*DH372*AU372*(DD372-DE372)/(100*CV372*(1000-AU372*DD372))</f>
        <v>0</v>
      </c>
      <c r="AI372">
        <f>(AJ372 - AK372 - DI372*1E3/(8.314*(DK372+273.15)) * AM372/DH372 * AL372) * DH372/(100*CV372) * (1000 - DE372)/1000</f>
        <v>0</v>
      </c>
      <c r="AJ372">
        <v>154.358126901518</v>
      </c>
      <c r="AK372">
        <v>167.836933333333</v>
      </c>
      <c r="AL372">
        <v>-3.34641839586006</v>
      </c>
      <c r="AM372">
        <v>64.2689805173575</v>
      </c>
      <c r="AN372">
        <f>(AP372 - AO372 + DI372*1E3/(8.314*(DK372+273.15)) * AR372/DH372 * AQ372) * DH372/(100*CV372) * 1000/(1000 - AP372)</f>
        <v>0</v>
      </c>
      <c r="AO372">
        <v>28.693414433696</v>
      </c>
      <c r="AP372">
        <v>30.5499581818182</v>
      </c>
      <c r="AQ372">
        <v>5.38422631589639e-06</v>
      </c>
      <c r="AR372">
        <v>116.423155096258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MAX(0,($B$13+$C$13*DP372)/(1+$D$13*DP372)*DI372/(DK372+273)*$E$13)</f>
        <v>0</v>
      </c>
      <c r="AX372" t="s">
        <v>407</v>
      </c>
      <c r="AY372" t="s">
        <v>407</v>
      </c>
      <c r="AZ372">
        <v>0</v>
      </c>
      <c r="BA372">
        <v>0</v>
      </c>
      <c r="BB372">
        <f>1-AZ372/BA372</f>
        <v>0</v>
      </c>
      <c r="BC372">
        <v>0</v>
      </c>
      <c r="BD372" t="s">
        <v>407</v>
      </c>
      <c r="BE372" t="s">
        <v>407</v>
      </c>
      <c r="BF372">
        <v>0</v>
      </c>
      <c r="BG372">
        <v>0</v>
      </c>
      <c r="BH372">
        <f>1-BF372/BG372</f>
        <v>0</v>
      </c>
      <c r="BI372">
        <v>0.5</v>
      </c>
      <c r="BJ372">
        <f>CS372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407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f>$B$11*DQ372+$C$11*DR372+$F$11*EC372*(1-EF372)</f>
        <v>0</v>
      </c>
      <c r="CS372">
        <f>CR372*CT372</f>
        <v>0</v>
      </c>
      <c r="CT372">
        <f>($B$11*$D$9+$C$11*$D$9+$F$11*((EP372+EH372)/MAX(EP372+EH372+EQ372, 0.1)*$I$9+EQ372/MAX(EP372+EH372+EQ372, 0.1)*$J$9))/($B$11+$C$11+$F$11)</f>
        <v>0</v>
      </c>
      <c r="CU372">
        <f>($B$11*$K$9+$C$11*$K$9+$F$11*((EP372+EH372)/MAX(EP372+EH372+EQ372, 0.1)*$P$9+EQ372/MAX(EP372+EH372+EQ372, 0.1)*$Q$9))/($B$11+$C$11+$F$11)</f>
        <v>0</v>
      </c>
      <c r="CV372">
        <v>2.7</v>
      </c>
      <c r="CW372">
        <v>0.5</v>
      </c>
      <c r="CX372" t="s">
        <v>408</v>
      </c>
      <c r="CY372">
        <v>2</v>
      </c>
      <c r="CZ372" t="b">
        <v>1</v>
      </c>
      <c r="DA372">
        <v>1510795187.85</v>
      </c>
      <c r="DB372">
        <v>186.15325</v>
      </c>
      <c r="DC372">
        <v>166.546964285714</v>
      </c>
      <c r="DD372">
        <v>30.5486857142857</v>
      </c>
      <c r="DE372">
        <v>28.6966428571429</v>
      </c>
      <c r="DF372">
        <v>181.074571428571</v>
      </c>
      <c r="DG372">
        <v>29.8870071428571</v>
      </c>
      <c r="DH372">
        <v>500.098535714286</v>
      </c>
      <c r="DI372">
        <v>90.7640964285714</v>
      </c>
      <c r="DJ372">
        <v>0.100019057142857</v>
      </c>
      <c r="DK372">
        <v>34.3226678571429</v>
      </c>
      <c r="DL372">
        <v>34.9947428571429</v>
      </c>
      <c r="DM372">
        <v>999.9</v>
      </c>
      <c r="DN372">
        <v>0</v>
      </c>
      <c r="DO372">
        <v>0</v>
      </c>
      <c r="DP372">
        <v>10009.7367857143</v>
      </c>
      <c r="DQ372">
        <v>0</v>
      </c>
      <c r="DR372">
        <v>8.71592</v>
      </c>
      <c r="DS372">
        <v>19.6063035714286</v>
      </c>
      <c r="DT372">
        <v>192.019214285714</v>
      </c>
      <c r="DU372">
        <v>171.467535714286</v>
      </c>
      <c r="DV372">
        <v>1.85204071428571</v>
      </c>
      <c r="DW372">
        <v>166.546964285714</v>
      </c>
      <c r="DX372">
        <v>28.6966428571429</v>
      </c>
      <c r="DY372">
        <v>2.77272428571429</v>
      </c>
      <c r="DZ372">
        <v>2.60462535714286</v>
      </c>
      <c r="EA372">
        <v>22.7225928571428</v>
      </c>
      <c r="EB372">
        <v>21.6954785714286</v>
      </c>
      <c r="EC372">
        <v>2000.02357142857</v>
      </c>
      <c r="ED372">
        <v>0.980005928571429</v>
      </c>
      <c r="EE372">
        <v>0.0199944107142857</v>
      </c>
      <c r="EF372">
        <v>0</v>
      </c>
      <c r="EG372">
        <v>2.27518928571429</v>
      </c>
      <c r="EH372">
        <v>0</v>
      </c>
      <c r="EI372">
        <v>4003.06142857143</v>
      </c>
      <c r="EJ372">
        <v>17300.3892857143</v>
      </c>
      <c r="EK372">
        <v>40.312</v>
      </c>
      <c r="EL372">
        <v>40.32325</v>
      </c>
      <c r="EM372">
        <v>39.75</v>
      </c>
      <c r="EN372">
        <v>39.25</v>
      </c>
      <c r="EO372">
        <v>40.11375</v>
      </c>
      <c r="EP372">
        <v>1960.0325</v>
      </c>
      <c r="EQ372">
        <v>39.9910714285714</v>
      </c>
      <c r="ER372">
        <v>0</v>
      </c>
      <c r="ES372">
        <v>1678818798.8</v>
      </c>
      <c r="ET372">
        <v>0</v>
      </c>
      <c r="EU372">
        <v>2.259448</v>
      </c>
      <c r="EV372">
        <v>-0.199215386103406</v>
      </c>
      <c r="EW372">
        <v>84.9376924194462</v>
      </c>
      <c r="EX372">
        <v>4003.5832</v>
      </c>
      <c r="EY372">
        <v>15</v>
      </c>
      <c r="EZ372">
        <v>0</v>
      </c>
      <c r="FA372" t="s">
        <v>409</v>
      </c>
      <c r="FB372">
        <v>1510781724.6</v>
      </c>
      <c r="FC372">
        <v>1510781718.6</v>
      </c>
      <c r="FD372">
        <v>0</v>
      </c>
      <c r="FE372">
        <v>0.193</v>
      </c>
      <c r="FF372">
        <v>0.167</v>
      </c>
      <c r="FG372">
        <v>6.707</v>
      </c>
      <c r="FH372">
        <v>0.869</v>
      </c>
      <c r="FI372">
        <v>420</v>
      </c>
      <c r="FJ372">
        <v>32</v>
      </c>
      <c r="FK372">
        <v>0.3</v>
      </c>
      <c r="FL372">
        <v>0.13</v>
      </c>
      <c r="FM372">
        <v>1.850329</v>
      </c>
      <c r="FN372">
        <v>0.0392983114446518</v>
      </c>
      <c r="FO372">
        <v>0.00402952962515478</v>
      </c>
      <c r="FP372">
        <v>1</v>
      </c>
      <c r="FQ372">
        <v>1</v>
      </c>
      <c r="FR372">
        <v>1</v>
      </c>
      <c r="FS372" t="s">
        <v>410</v>
      </c>
      <c r="FT372">
        <v>2.97119</v>
      </c>
      <c r="FU372">
        <v>2.75391</v>
      </c>
      <c r="FV372">
        <v>0.0396583</v>
      </c>
      <c r="FW372">
        <v>0.0361498</v>
      </c>
      <c r="FX372">
        <v>0.12174</v>
      </c>
      <c r="FY372">
        <v>0.117678</v>
      </c>
      <c r="FZ372">
        <v>37260.6</v>
      </c>
      <c r="GA372">
        <v>40733.1</v>
      </c>
      <c r="GB372">
        <v>35172.3</v>
      </c>
      <c r="GC372">
        <v>38340.2</v>
      </c>
      <c r="GD372">
        <v>43773.3</v>
      </c>
      <c r="GE372">
        <v>48850.1</v>
      </c>
      <c r="GF372">
        <v>54962</v>
      </c>
      <c r="GG372">
        <v>61491.4</v>
      </c>
      <c r="GH372">
        <v>1.9613</v>
      </c>
      <c r="GI372">
        <v>1.8146</v>
      </c>
      <c r="GJ372">
        <v>0.183277</v>
      </c>
      <c r="GK372">
        <v>0</v>
      </c>
      <c r="GL372">
        <v>32.0227</v>
      </c>
      <c r="GM372">
        <v>999.9</v>
      </c>
      <c r="GN372">
        <v>53.321</v>
      </c>
      <c r="GO372">
        <v>32.579</v>
      </c>
      <c r="GP372">
        <v>28.9862</v>
      </c>
      <c r="GQ372">
        <v>56.3286</v>
      </c>
      <c r="GR372">
        <v>48.3373</v>
      </c>
      <c r="GS372">
        <v>1</v>
      </c>
      <c r="GT372">
        <v>0.119215</v>
      </c>
      <c r="GU372">
        <v>-2.27115</v>
      </c>
      <c r="GV372">
        <v>20.1006</v>
      </c>
      <c r="GW372">
        <v>5.19752</v>
      </c>
      <c r="GX372">
        <v>12.0043</v>
      </c>
      <c r="GY372">
        <v>4.97515</v>
      </c>
      <c r="GZ372">
        <v>3.29383</v>
      </c>
      <c r="HA372">
        <v>9999</v>
      </c>
      <c r="HB372">
        <v>9999</v>
      </c>
      <c r="HC372">
        <v>9999</v>
      </c>
      <c r="HD372">
        <v>999.9</v>
      </c>
      <c r="HE372">
        <v>1.86325</v>
      </c>
      <c r="HF372">
        <v>1.86813</v>
      </c>
      <c r="HG372">
        <v>1.86789</v>
      </c>
      <c r="HH372">
        <v>1.86905</v>
      </c>
      <c r="HI372">
        <v>1.86984</v>
      </c>
      <c r="HJ372">
        <v>1.86596</v>
      </c>
      <c r="HK372">
        <v>1.86695</v>
      </c>
      <c r="HL372">
        <v>1.86834</v>
      </c>
      <c r="HM372">
        <v>5</v>
      </c>
      <c r="HN372">
        <v>0</v>
      </c>
      <c r="HO372">
        <v>0</v>
      </c>
      <c r="HP372">
        <v>0</v>
      </c>
      <c r="HQ372" t="s">
        <v>411</v>
      </c>
      <c r="HR372" t="s">
        <v>412</v>
      </c>
      <c r="HS372" t="s">
        <v>413</v>
      </c>
      <c r="HT372" t="s">
        <v>413</v>
      </c>
      <c r="HU372" t="s">
        <v>413</v>
      </c>
      <c r="HV372" t="s">
        <v>413</v>
      </c>
      <c r="HW372">
        <v>0</v>
      </c>
      <c r="HX372">
        <v>100</v>
      </c>
      <c r="HY372">
        <v>100</v>
      </c>
      <c r="HZ372">
        <v>4.928</v>
      </c>
      <c r="IA372">
        <v>0.6617</v>
      </c>
      <c r="IB372">
        <v>4.00718980108695</v>
      </c>
      <c r="IC372">
        <v>0.0057595372652325</v>
      </c>
      <c r="ID372">
        <v>9.86007892650461e-07</v>
      </c>
      <c r="IE372">
        <v>-6.54605500343952e-10</v>
      </c>
      <c r="IF372">
        <v>0.661683471666172</v>
      </c>
      <c r="IG372">
        <v>0</v>
      </c>
      <c r="IH372">
        <v>0</v>
      </c>
      <c r="II372">
        <v>0</v>
      </c>
      <c r="IJ372">
        <v>-3</v>
      </c>
      <c r="IK372">
        <v>1614</v>
      </c>
      <c r="IL372">
        <v>1</v>
      </c>
      <c r="IM372">
        <v>27</v>
      </c>
      <c r="IN372">
        <v>224.5</v>
      </c>
      <c r="IO372">
        <v>224.6</v>
      </c>
      <c r="IP372">
        <v>0.424805</v>
      </c>
      <c r="IQ372">
        <v>2.66235</v>
      </c>
      <c r="IR372">
        <v>1.54785</v>
      </c>
      <c r="IS372">
        <v>2.30103</v>
      </c>
      <c r="IT372">
        <v>1.34644</v>
      </c>
      <c r="IU372">
        <v>2.48535</v>
      </c>
      <c r="IV372">
        <v>37.0509</v>
      </c>
      <c r="IW372">
        <v>24.2101</v>
      </c>
      <c r="IX372">
        <v>18</v>
      </c>
      <c r="IY372">
        <v>502.696</v>
      </c>
      <c r="IZ372">
        <v>407.408</v>
      </c>
      <c r="JA372">
        <v>34.9897</v>
      </c>
      <c r="JB372">
        <v>28.9121</v>
      </c>
      <c r="JC372">
        <v>30.0002</v>
      </c>
      <c r="JD372">
        <v>28.6528</v>
      </c>
      <c r="JE372">
        <v>28.5684</v>
      </c>
      <c r="JF372">
        <v>8.49184</v>
      </c>
      <c r="JG372">
        <v>0</v>
      </c>
      <c r="JH372">
        <v>100</v>
      </c>
      <c r="JI372">
        <v>34.979</v>
      </c>
      <c r="JJ372">
        <v>117.253</v>
      </c>
      <c r="JK372">
        <v>30.1699</v>
      </c>
      <c r="JL372">
        <v>101.969</v>
      </c>
      <c r="JM372">
        <v>102.356</v>
      </c>
    </row>
    <row r="373" spans="1:273">
      <c r="A373">
        <v>357</v>
      </c>
      <c r="B373">
        <v>1510795200.6</v>
      </c>
      <c r="C373">
        <v>6480</v>
      </c>
      <c r="D373" t="s">
        <v>1127</v>
      </c>
      <c r="E373" t="s">
        <v>1128</v>
      </c>
      <c r="F373">
        <v>5</v>
      </c>
      <c r="G373" t="s">
        <v>898</v>
      </c>
      <c r="H373" t="s">
        <v>406</v>
      </c>
      <c r="I373">
        <v>1510795193.11852</v>
      </c>
      <c r="J373">
        <f>(K373)/1000</f>
        <v>0</v>
      </c>
      <c r="K373">
        <f>IF(CZ373, AN373, AH373)</f>
        <v>0</v>
      </c>
      <c r="L373">
        <f>IF(CZ373, AI373, AG373)</f>
        <v>0</v>
      </c>
      <c r="M373">
        <f>DB373 - IF(AU373&gt;1, L373*CV373*100.0/(AW373*DP373), 0)</f>
        <v>0</v>
      </c>
      <c r="N373">
        <f>((T373-J373/2)*M373-L373)/(T373+J373/2)</f>
        <v>0</v>
      </c>
      <c r="O373">
        <f>N373*(DI373+DJ373)/1000.0</f>
        <v>0</v>
      </c>
      <c r="P373">
        <f>(DB373 - IF(AU373&gt;1, L373*CV373*100.0/(AW373*DP373), 0))*(DI373+DJ373)/1000.0</f>
        <v>0</v>
      </c>
      <c r="Q373">
        <f>2.0/((1/S373-1/R373)+SIGN(S373)*SQRT((1/S373-1/R373)*(1/S373-1/R373) + 4*CW373/((CW373+1)*(CW373+1))*(2*1/S373*1/R373-1/R373*1/R373)))</f>
        <v>0</v>
      </c>
      <c r="R373">
        <f>IF(LEFT(CX373,1)&lt;&gt;"0",IF(LEFT(CX373,1)="1",3.0,CY373),$D$5+$E$5*(DP373*DI373/($K$5*1000))+$F$5*(DP373*DI373/($K$5*1000))*MAX(MIN(CV373,$J$5),$I$5)*MAX(MIN(CV373,$J$5),$I$5)+$G$5*MAX(MIN(CV373,$J$5),$I$5)*(DP373*DI373/($K$5*1000))+$H$5*(DP373*DI373/($K$5*1000))*(DP373*DI373/($K$5*1000)))</f>
        <v>0</v>
      </c>
      <c r="S373">
        <f>J373*(1000-(1000*0.61365*exp(17.502*W373/(240.97+W373))/(DI373+DJ373)+DD373)/2)/(1000*0.61365*exp(17.502*W373/(240.97+W373))/(DI373+DJ373)-DD373)</f>
        <v>0</v>
      </c>
      <c r="T373">
        <f>1/((CW373+1)/(Q373/1.6)+1/(R373/1.37)) + CW373/((CW373+1)/(Q373/1.6) + CW373/(R373/1.37))</f>
        <v>0</v>
      </c>
      <c r="U373">
        <f>(CR373*CU373)</f>
        <v>0</v>
      </c>
      <c r="V373">
        <f>(DK373+(U373+2*0.95*5.67E-8*(((DK373+$B$7)+273)^4-(DK373+273)^4)-44100*J373)/(1.84*29.3*R373+8*0.95*5.67E-8*(DK373+273)^3))</f>
        <v>0</v>
      </c>
      <c r="W373">
        <f>($C$7*DL373+$D$7*DM373+$E$7*V373)</f>
        <v>0</v>
      </c>
      <c r="X373">
        <f>0.61365*exp(17.502*W373/(240.97+W373))</f>
        <v>0</v>
      </c>
      <c r="Y373">
        <f>(Z373/AA373*100)</f>
        <v>0</v>
      </c>
      <c r="Z373">
        <f>DD373*(DI373+DJ373)/1000</f>
        <v>0</v>
      </c>
      <c r="AA373">
        <f>0.61365*exp(17.502*DK373/(240.97+DK373))</f>
        <v>0</v>
      </c>
      <c r="AB373">
        <f>(X373-DD373*(DI373+DJ373)/1000)</f>
        <v>0</v>
      </c>
      <c r="AC373">
        <f>(-J373*44100)</f>
        <v>0</v>
      </c>
      <c r="AD373">
        <f>2*29.3*R373*0.92*(DK373-W373)</f>
        <v>0</v>
      </c>
      <c r="AE373">
        <f>2*0.95*5.67E-8*(((DK373+$B$7)+273)^4-(W373+273)^4)</f>
        <v>0</v>
      </c>
      <c r="AF373">
        <f>U373+AE373+AC373+AD373</f>
        <v>0</v>
      </c>
      <c r="AG373">
        <f>DH373*AU373*(DC373-DB373*(1000-AU373*DE373)/(1000-AU373*DD373))/(100*CV373)</f>
        <v>0</v>
      </c>
      <c r="AH373">
        <f>1000*DH373*AU373*(DD373-DE373)/(100*CV373*(1000-AU373*DD373))</f>
        <v>0</v>
      </c>
      <c r="AI373">
        <f>(AJ373 - AK373 - DI373*1E3/(8.314*(DK373+273.15)) * AM373/DH373 * AL373) * DH373/(100*CV373) * (1000 - DE373)/1000</f>
        <v>0</v>
      </c>
      <c r="AJ373">
        <v>136.740120403973</v>
      </c>
      <c r="AK373">
        <v>150.775248484848</v>
      </c>
      <c r="AL373">
        <v>-3.41720711450863</v>
      </c>
      <c r="AM373">
        <v>64.2689805173575</v>
      </c>
      <c r="AN373">
        <f>(AP373 - AO373 + DI373*1E3/(8.314*(DK373+273.15)) * AR373/DH373 * AQ373) * DH373/(100*CV373) * 1000/(1000 - AP373)</f>
        <v>0</v>
      </c>
      <c r="AO373">
        <v>28.6860860810345</v>
      </c>
      <c r="AP373">
        <v>30.546383030303</v>
      </c>
      <c r="AQ373">
        <v>-2.99647719388669e-06</v>
      </c>
      <c r="AR373">
        <v>116.423155096258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MAX(0,($B$13+$C$13*DP373)/(1+$D$13*DP373)*DI373/(DK373+273)*$E$13)</f>
        <v>0</v>
      </c>
      <c r="AX373" t="s">
        <v>407</v>
      </c>
      <c r="AY373" t="s">
        <v>407</v>
      </c>
      <c r="AZ373">
        <v>0</v>
      </c>
      <c r="BA373">
        <v>0</v>
      </c>
      <c r="BB373">
        <f>1-AZ373/BA373</f>
        <v>0</v>
      </c>
      <c r="BC373">
        <v>0</v>
      </c>
      <c r="BD373" t="s">
        <v>407</v>
      </c>
      <c r="BE373" t="s">
        <v>407</v>
      </c>
      <c r="BF373">
        <v>0</v>
      </c>
      <c r="BG373">
        <v>0</v>
      </c>
      <c r="BH373">
        <f>1-BF373/BG373</f>
        <v>0</v>
      </c>
      <c r="BI373">
        <v>0.5</v>
      </c>
      <c r="BJ373">
        <f>CS373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407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f>$B$11*DQ373+$C$11*DR373+$F$11*EC373*(1-EF373)</f>
        <v>0</v>
      </c>
      <c r="CS373">
        <f>CR373*CT373</f>
        <v>0</v>
      </c>
      <c r="CT373">
        <f>($B$11*$D$9+$C$11*$D$9+$F$11*((EP373+EH373)/MAX(EP373+EH373+EQ373, 0.1)*$I$9+EQ373/MAX(EP373+EH373+EQ373, 0.1)*$J$9))/($B$11+$C$11+$F$11)</f>
        <v>0</v>
      </c>
      <c r="CU373">
        <f>($B$11*$K$9+$C$11*$K$9+$F$11*((EP373+EH373)/MAX(EP373+EH373+EQ373, 0.1)*$P$9+EQ373/MAX(EP373+EH373+EQ373, 0.1)*$Q$9))/($B$11+$C$11+$F$11)</f>
        <v>0</v>
      </c>
      <c r="CV373">
        <v>2.7</v>
      </c>
      <c r="CW373">
        <v>0.5</v>
      </c>
      <c r="CX373" t="s">
        <v>408</v>
      </c>
      <c r="CY373">
        <v>2</v>
      </c>
      <c r="CZ373" t="b">
        <v>1</v>
      </c>
      <c r="DA373">
        <v>1510795193.11852</v>
      </c>
      <c r="DB373">
        <v>169.085111111111</v>
      </c>
      <c r="DC373">
        <v>148.931333333333</v>
      </c>
      <c r="DD373">
        <v>30.548862962963</v>
      </c>
      <c r="DE373">
        <v>28.6929222222222</v>
      </c>
      <c r="DF373">
        <v>164.108851851852</v>
      </c>
      <c r="DG373">
        <v>29.8871740740741</v>
      </c>
      <c r="DH373">
        <v>500.084740740741</v>
      </c>
      <c r="DI373">
        <v>90.7638111111111</v>
      </c>
      <c r="DJ373">
        <v>0.0999023259259259</v>
      </c>
      <c r="DK373">
        <v>34.3246740740741</v>
      </c>
      <c r="DL373">
        <v>34.9936296296296</v>
      </c>
      <c r="DM373">
        <v>999.9</v>
      </c>
      <c r="DN373">
        <v>0</v>
      </c>
      <c r="DO373">
        <v>0</v>
      </c>
      <c r="DP373">
        <v>10020.7862962963</v>
      </c>
      <c r="DQ373">
        <v>0</v>
      </c>
      <c r="DR373">
        <v>8.71592</v>
      </c>
      <c r="DS373">
        <v>20.1538407407407</v>
      </c>
      <c r="DT373">
        <v>174.413333333333</v>
      </c>
      <c r="DU373">
        <v>153.330851851852</v>
      </c>
      <c r="DV373">
        <v>1.85592777777778</v>
      </c>
      <c r="DW373">
        <v>148.931333333333</v>
      </c>
      <c r="DX373">
        <v>28.6929222222222</v>
      </c>
      <c r="DY373">
        <v>2.77273037037037</v>
      </c>
      <c r="DZ373">
        <v>2.60428</v>
      </c>
      <c r="EA373">
        <v>22.7226296296296</v>
      </c>
      <c r="EB373">
        <v>21.6933148148148</v>
      </c>
      <c r="EC373">
        <v>1999.99962962963</v>
      </c>
      <c r="ED373">
        <v>0.980005777777778</v>
      </c>
      <c r="EE373">
        <v>0.0199945703703704</v>
      </c>
      <c r="EF373">
        <v>0</v>
      </c>
      <c r="EG373">
        <v>2.23187407407407</v>
      </c>
      <c r="EH373">
        <v>0</v>
      </c>
      <c r="EI373">
        <v>4010.33592592593</v>
      </c>
      <c r="EJ373">
        <v>17300.1814814815</v>
      </c>
      <c r="EK373">
        <v>40.312</v>
      </c>
      <c r="EL373">
        <v>40.3166666666667</v>
      </c>
      <c r="EM373">
        <v>39.75</v>
      </c>
      <c r="EN373">
        <v>39.25</v>
      </c>
      <c r="EO373">
        <v>40.1203333333333</v>
      </c>
      <c r="EP373">
        <v>1960.00851851852</v>
      </c>
      <c r="EQ373">
        <v>39.9911111111111</v>
      </c>
      <c r="ER373">
        <v>0</v>
      </c>
      <c r="ES373">
        <v>1678818804.2</v>
      </c>
      <c r="ET373">
        <v>0</v>
      </c>
      <c r="EU373">
        <v>2.21497307692308</v>
      </c>
      <c r="EV373">
        <v>-1.28612307101412</v>
      </c>
      <c r="EW373">
        <v>86.5083761290252</v>
      </c>
      <c r="EX373">
        <v>4010.65807692308</v>
      </c>
      <c r="EY373">
        <v>15</v>
      </c>
      <c r="EZ373">
        <v>0</v>
      </c>
      <c r="FA373" t="s">
        <v>409</v>
      </c>
      <c r="FB373">
        <v>1510781724.6</v>
      </c>
      <c r="FC373">
        <v>1510781718.6</v>
      </c>
      <c r="FD373">
        <v>0</v>
      </c>
      <c r="FE373">
        <v>0.193</v>
      </c>
      <c r="FF373">
        <v>0.167</v>
      </c>
      <c r="FG373">
        <v>6.707</v>
      </c>
      <c r="FH373">
        <v>0.869</v>
      </c>
      <c r="FI373">
        <v>420</v>
      </c>
      <c r="FJ373">
        <v>32</v>
      </c>
      <c r="FK373">
        <v>0.3</v>
      </c>
      <c r="FL373">
        <v>0.13</v>
      </c>
      <c r="FM373">
        <v>1.85316925</v>
      </c>
      <c r="FN373">
        <v>0.0404398874296397</v>
      </c>
      <c r="FO373">
        <v>0.00412081022828036</v>
      </c>
      <c r="FP373">
        <v>1</v>
      </c>
      <c r="FQ373">
        <v>1</v>
      </c>
      <c r="FR373">
        <v>1</v>
      </c>
      <c r="FS373" t="s">
        <v>410</v>
      </c>
      <c r="FT373">
        <v>2.9713</v>
      </c>
      <c r="FU373">
        <v>2.75397</v>
      </c>
      <c r="FV373">
        <v>0.0357946</v>
      </c>
      <c r="FW373">
        <v>0.0321922</v>
      </c>
      <c r="FX373">
        <v>0.121733</v>
      </c>
      <c r="FY373">
        <v>0.11766</v>
      </c>
      <c r="FZ373">
        <v>37410.2</v>
      </c>
      <c r="GA373">
        <v>40900.3</v>
      </c>
      <c r="GB373">
        <v>35172.1</v>
      </c>
      <c r="GC373">
        <v>38340.3</v>
      </c>
      <c r="GD373">
        <v>43773.4</v>
      </c>
      <c r="GE373">
        <v>48851.2</v>
      </c>
      <c r="GF373">
        <v>54961.8</v>
      </c>
      <c r="GG373">
        <v>61491.5</v>
      </c>
      <c r="GH373">
        <v>1.96135</v>
      </c>
      <c r="GI373">
        <v>1.81455</v>
      </c>
      <c r="GJ373">
        <v>0.182979</v>
      </c>
      <c r="GK373">
        <v>0</v>
      </c>
      <c r="GL373">
        <v>32.0217</v>
      </c>
      <c r="GM373">
        <v>999.9</v>
      </c>
      <c r="GN373">
        <v>53.321</v>
      </c>
      <c r="GO373">
        <v>32.579</v>
      </c>
      <c r="GP373">
        <v>28.9825</v>
      </c>
      <c r="GQ373">
        <v>55.8586</v>
      </c>
      <c r="GR373">
        <v>48.4495</v>
      </c>
      <c r="GS373">
        <v>1</v>
      </c>
      <c r="GT373">
        <v>0.119256</v>
      </c>
      <c r="GU373">
        <v>-2.27504</v>
      </c>
      <c r="GV373">
        <v>20.1008</v>
      </c>
      <c r="GW373">
        <v>5.19722</v>
      </c>
      <c r="GX373">
        <v>12.004</v>
      </c>
      <c r="GY373">
        <v>4.9751</v>
      </c>
      <c r="GZ373">
        <v>3.29383</v>
      </c>
      <c r="HA373">
        <v>9999</v>
      </c>
      <c r="HB373">
        <v>9999</v>
      </c>
      <c r="HC373">
        <v>9999</v>
      </c>
      <c r="HD373">
        <v>999.9</v>
      </c>
      <c r="HE373">
        <v>1.86325</v>
      </c>
      <c r="HF373">
        <v>1.86813</v>
      </c>
      <c r="HG373">
        <v>1.86791</v>
      </c>
      <c r="HH373">
        <v>1.86905</v>
      </c>
      <c r="HI373">
        <v>1.86985</v>
      </c>
      <c r="HJ373">
        <v>1.86596</v>
      </c>
      <c r="HK373">
        <v>1.86698</v>
      </c>
      <c r="HL373">
        <v>1.86834</v>
      </c>
      <c r="HM373">
        <v>5</v>
      </c>
      <c r="HN373">
        <v>0</v>
      </c>
      <c r="HO373">
        <v>0</v>
      </c>
      <c r="HP373">
        <v>0</v>
      </c>
      <c r="HQ373" t="s">
        <v>411</v>
      </c>
      <c r="HR373" t="s">
        <v>412</v>
      </c>
      <c r="HS373" t="s">
        <v>413</v>
      </c>
      <c r="HT373" t="s">
        <v>413</v>
      </c>
      <c r="HU373" t="s">
        <v>413</v>
      </c>
      <c r="HV373" t="s">
        <v>413</v>
      </c>
      <c r="HW373">
        <v>0</v>
      </c>
      <c r="HX373">
        <v>100</v>
      </c>
      <c r="HY373">
        <v>100</v>
      </c>
      <c r="HZ373">
        <v>4.829</v>
      </c>
      <c r="IA373">
        <v>0.6617</v>
      </c>
      <c r="IB373">
        <v>4.00718980108695</v>
      </c>
      <c r="IC373">
        <v>0.0057595372652325</v>
      </c>
      <c r="ID373">
        <v>9.86007892650461e-07</v>
      </c>
      <c r="IE373">
        <v>-6.54605500343952e-10</v>
      </c>
      <c r="IF373">
        <v>0.661683471666172</v>
      </c>
      <c r="IG373">
        <v>0</v>
      </c>
      <c r="IH373">
        <v>0</v>
      </c>
      <c r="II373">
        <v>0</v>
      </c>
      <c r="IJ373">
        <v>-3</v>
      </c>
      <c r="IK373">
        <v>1614</v>
      </c>
      <c r="IL373">
        <v>1</v>
      </c>
      <c r="IM373">
        <v>27</v>
      </c>
      <c r="IN373">
        <v>224.6</v>
      </c>
      <c r="IO373">
        <v>224.7</v>
      </c>
      <c r="IP373">
        <v>0.390625</v>
      </c>
      <c r="IQ373">
        <v>2.66724</v>
      </c>
      <c r="IR373">
        <v>1.54785</v>
      </c>
      <c r="IS373">
        <v>2.30103</v>
      </c>
      <c r="IT373">
        <v>1.34644</v>
      </c>
      <c r="IU373">
        <v>2.46948</v>
      </c>
      <c r="IV373">
        <v>37.0747</v>
      </c>
      <c r="IW373">
        <v>24.2101</v>
      </c>
      <c r="IX373">
        <v>18</v>
      </c>
      <c r="IY373">
        <v>502.751</v>
      </c>
      <c r="IZ373">
        <v>407.401</v>
      </c>
      <c r="JA373">
        <v>34.9852</v>
      </c>
      <c r="JB373">
        <v>28.9138</v>
      </c>
      <c r="JC373">
        <v>30</v>
      </c>
      <c r="JD373">
        <v>28.6553</v>
      </c>
      <c r="JE373">
        <v>28.5714</v>
      </c>
      <c r="JF373">
        <v>7.72562</v>
      </c>
      <c r="JG373">
        <v>0</v>
      </c>
      <c r="JH373">
        <v>100</v>
      </c>
      <c r="JI373">
        <v>34.9849</v>
      </c>
      <c r="JJ373">
        <v>96.9951</v>
      </c>
      <c r="JK373">
        <v>30.1699</v>
      </c>
      <c r="JL373">
        <v>101.969</v>
      </c>
      <c r="JM373">
        <v>102.357</v>
      </c>
    </row>
    <row r="374" spans="1:273">
      <c r="A374">
        <v>358</v>
      </c>
      <c r="B374">
        <v>1510795205.6</v>
      </c>
      <c r="C374">
        <v>6485</v>
      </c>
      <c r="D374" t="s">
        <v>1129</v>
      </c>
      <c r="E374" t="s">
        <v>1130</v>
      </c>
      <c r="F374">
        <v>5</v>
      </c>
      <c r="G374" t="s">
        <v>898</v>
      </c>
      <c r="H374" t="s">
        <v>406</v>
      </c>
      <c r="I374">
        <v>1510795197.83214</v>
      </c>
      <c r="J374">
        <f>(K374)/1000</f>
        <v>0</v>
      </c>
      <c r="K374">
        <f>IF(CZ374, AN374, AH374)</f>
        <v>0</v>
      </c>
      <c r="L374">
        <f>IF(CZ374, AI374, AG374)</f>
        <v>0</v>
      </c>
      <c r="M374">
        <f>DB374 - IF(AU374&gt;1, L374*CV374*100.0/(AW374*DP374), 0)</f>
        <v>0</v>
      </c>
      <c r="N374">
        <f>((T374-J374/2)*M374-L374)/(T374+J374/2)</f>
        <v>0</v>
      </c>
      <c r="O374">
        <f>N374*(DI374+DJ374)/1000.0</f>
        <v>0</v>
      </c>
      <c r="P374">
        <f>(DB374 - IF(AU374&gt;1, L374*CV374*100.0/(AW374*DP374), 0))*(DI374+DJ374)/1000.0</f>
        <v>0</v>
      </c>
      <c r="Q374">
        <f>2.0/((1/S374-1/R374)+SIGN(S374)*SQRT((1/S374-1/R374)*(1/S374-1/R374) + 4*CW374/((CW374+1)*(CW374+1))*(2*1/S374*1/R374-1/R374*1/R374)))</f>
        <v>0</v>
      </c>
      <c r="R374">
        <f>IF(LEFT(CX374,1)&lt;&gt;"0",IF(LEFT(CX374,1)="1",3.0,CY374),$D$5+$E$5*(DP374*DI374/($K$5*1000))+$F$5*(DP374*DI374/($K$5*1000))*MAX(MIN(CV374,$J$5),$I$5)*MAX(MIN(CV374,$J$5),$I$5)+$G$5*MAX(MIN(CV374,$J$5),$I$5)*(DP374*DI374/($K$5*1000))+$H$5*(DP374*DI374/($K$5*1000))*(DP374*DI374/($K$5*1000)))</f>
        <v>0</v>
      </c>
      <c r="S374">
        <f>J374*(1000-(1000*0.61365*exp(17.502*W374/(240.97+W374))/(DI374+DJ374)+DD374)/2)/(1000*0.61365*exp(17.502*W374/(240.97+W374))/(DI374+DJ374)-DD374)</f>
        <v>0</v>
      </c>
      <c r="T374">
        <f>1/((CW374+1)/(Q374/1.6)+1/(R374/1.37)) + CW374/((CW374+1)/(Q374/1.6) + CW374/(R374/1.37))</f>
        <v>0</v>
      </c>
      <c r="U374">
        <f>(CR374*CU374)</f>
        <v>0</v>
      </c>
      <c r="V374">
        <f>(DK374+(U374+2*0.95*5.67E-8*(((DK374+$B$7)+273)^4-(DK374+273)^4)-44100*J374)/(1.84*29.3*R374+8*0.95*5.67E-8*(DK374+273)^3))</f>
        <v>0</v>
      </c>
      <c r="W374">
        <f>($C$7*DL374+$D$7*DM374+$E$7*V374)</f>
        <v>0</v>
      </c>
      <c r="X374">
        <f>0.61365*exp(17.502*W374/(240.97+W374))</f>
        <v>0</v>
      </c>
      <c r="Y374">
        <f>(Z374/AA374*100)</f>
        <v>0</v>
      </c>
      <c r="Z374">
        <f>DD374*(DI374+DJ374)/1000</f>
        <v>0</v>
      </c>
      <c r="AA374">
        <f>0.61365*exp(17.502*DK374/(240.97+DK374))</f>
        <v>0</v>
      </c>
      <c r="AB374">
        <f>(X374-DD374*(DI374+DJ374)/1000)</f>
        <v>0</v>
      </c>
      <c r="AC374">
        <f>(-J374*44100)</f>
        <v>0</v>
      </c>
      <c r="AD374">
        <f>2*29.3*R374*0.92*(DK374-W374)</f>
        <v>0</v>
      </c>
      <c r="AE374">
        <f>2*0.95*5.67E-8*(((DK374+$B$7)+273)^4-(W374+273)^4)</f>
        <v>0</v>
      </c>
      <c r="AF374">
        <f>U374+AE374+AC374+AD374</f>
        <v>0</v>
      </c>
      <c r="AG374">
        <f>DH374*AU374*(DC374-DB374*(1000-AU374*DE374)/(1000-AU374*DD374))/(100*CV374)</f>
        <v>0</v>
      </c>
      <c r="AH374">
        <f>1000*DH374*AU374*(DD374-DE374)/(100*CV374*(1000-AU374*DD374))</f>
        <v>0</v>
      </c>
      <c r="AI374">
        <f>(AJ374 - AK374 - DI374*1E3/(8.314*(DK374+273.15)) * AM374/DH374 * AL374) * DH374/(100*CV374) * (1000 - DE374)/1000</f>
        <v>0</v>
      </c>
      <c r="AJ374">
        <v>120.082435711284</v>
      </c>
      <c r="AK374">
        <v>134.035284848485</v>
      </c>
      <c r="AL374">
        <v>-3.34589503986803</v>
      </c>
      <c r="AM374">
        <v>64.2689805173575</v>
      </c>
      <c r="AN374">
        <f>(AP374 - AO374 + DI374*1E3/(8.314*(DK374+273.15)) * AR374/DH374 * AQ374) * DH374/(100*CV374) * 1000/(1000 - AP374)</f>
        <v>0</v>
      </c>
      <c r="AO374">
        <v>28.6826220744149</v>
      </c>
      <c r="AP374">
        <v>30.5461696969697</v>
      </c>
      <c r="AQ374">
        <v>-1.30475914664909e-06</v>
      </c>
      <c r="AR374">
        <v>116.423155096258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MAX(0,($B$13+$C$13*DP374)/(1+$D$13*DP374)*DI374/(DK374+273)*$E$13)</f>
        <v>0</v>
      </c>
      <c r="AX374" t="s">
        <v>407</v>
      </c>
      <c r="AY374" t="s">
        <v>407</v>
      </c>
      <c r="AZ374">
        <v>0</v>
      </c>
      <c r="BA374">
        <v>0</v>
      </c>
      <c r="BB374">
        <f>1-AZ374/BA374</f>
        <v>0</v>
      </c>
      <c r="BC374">
        <v>0</v>
      </c>
      <c r="BD374" t="s">
        <v>407</v>
      </c>
      <c r="BE374" t="s">
        <v>407</v>
      </c>
      <c r="BF374">
        <v>0</v>
      </c>
      <c r="BG374">
        <v>0</v>
      </c>
      <c r="BH374">
        <f>1-BF374/BG374</f>
        <v>0</v>
      </c>
      <c r="BI374">
        <v>0.5</v>
      </c>
      <c r="BJ374">
        <f>CS374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407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f>$B$11*DQ374+$C$11*DR374+$F$11*EC374*(1-EF374)</f>
        <v>0</v>
      </c>
      <c r="CS374">
        <f>CR374*CT374</f>
        <v>0</v>
      </c>
      <c r="CT374">
        <f>($B$11*$D$9+$C$11*$D$9+$F$11*((EP374+EH374)/MAX(EP374+EH374+EQ374, 0.1)*$I$9+EQ374/MAX(EP374+EH374+EQ374, 0.1)*$J$9))/($B$11+$C$11+$F$11)</f>
        <v>0</v>
      </c>
      <c r="CU374">
        <f>($B$11*$K$9+$C$11*$K$9+$F$11*((EP374+EH374)/MAX(EP374+EH374+EQ374, 0.1)*$P$9+EQ374/MAX(EP374+EH374+EQ374, 0.1)*$Q$9))/($B$11+$C$11+$F$11)</f>
        <v>0</v>
      </c>
      <c r="CV374">
        <v>2.7</v>
      </c>
      <c r="CW374">
        <v>0.5</v>
      </c>
      <c r="CX374" t="s">
        <v>408</v>
      </c>
      <c r="CY374">
        <v>2</v>
      </c>
      <c r="CZ374" t="b">
        <v>1</v>
      </c>
      <c r="DA374">
        <v>1510795197.83214</v>
      </c>
      <c r="DB374">
        <v>153.684428571429</v>
      </c>
      <c r="DC374">
        <v>133.332928571429</v>
      </c>
      <c r="DD374">
        <v>30.547725</v>
      </c>
      <c r="DE374">
        <v>28.6888892857143</v>
      </c>
      <c r="DF374">
        <v>148.800392857143</v>
      </c>
      <c r="DG374">
        <v>29.8860392857143</v>
      </c>
      <c r="DH374">
        <v>500.098</v>
      </c>
      <c r="DI374">
        <v>90.7641571428571</v>
      </c>
      <c r="DJ374">
        <v>0.100018753571429</v>
      </c>
      <c r="DK374">
        <v>34.32415</v>
      </c>
      <c r="DL374">
        <v>34.9913928571429</v>
      </c>
      <c r="DM374">
        <v>999.9</v>
      </c>
      <c r="DN374">
        <v>0</v>
      </c>
      <c r="DO374">
        <v>0</v>
      </c>
      <c r="DP374">
        <v>10006.0025</v>
      </c>
      <c r="DQ374">
        <v>0</v>
      </c>
      <c r="DR374">
        <v>8.71592</v>
      </c>
      <c r="DS374">
        <v>20.35155</v>
      </c>
      <c r="DT374">
        <v>158.527071428571</v>
      </c>
      <c r="DU374">
        <v>137.271178571429</v>
      </c>
      <c r="DV374">
        <v>1.85882428571429</v>
      </c>
      <c r="DW374">
        <v>133.332928571429</v>
      </c>
      <c r="DX374">
        <v>28.6888892857143</v>
      </c>
      <c r="DY374">
        <v>2.77263785714286</v>
      </c>
      <c r="DZ374">
        <v>2.60392357142857</v>
      </c>
      <c r="EA374">
        <v>22.7220785714286</v>
      </c>
      <c r="EB374">
        <v>21.6910785714286</v>
      </c>
      <c r="EC374">
        <v>2000.01428571429</v>
      </c>
      <c r="ED374">
        <v>0.980005714285714</v>
      </c>
      <c r="EE374">
        <v>0.0199946392857143</v>
      </c>
      <c r="EF374">
        <v>0</v>
      </c>
      <c r="EG374">
        <v>2.19205357142857</v>
      </c>
      <c r="EH374">
        <v>0</v>
      </c>
      <c r="EI374">
        <v>4017.18214285714</v>
      </c>
      <c r="EJ374">
        <v>17300.3107142857</v>
      </c>
      <c r="EK374">
        <v>40.312</v>
      </c>
      <c r="EL374">
        <v>40.3165</v>
      </c>
      <c r="EM374">
        <v>39.75</v>
      </c>
      <c r="EN374">
        <v>39.25</v>
      </c>
      <c r="EO374">
        <v>40.1205</v>
      </c>
      <c r="EP374">
        <v>1960.02321428571</v>
      </c>
      <c r="EQ374">
        <v>39.9910714285714</v>
      </c>
      <c r="ER374">
        <v>0</v>
      </c>
      <c r="ES374">
        <v>1678818809</v>
      </c>
      <c r="ET374">
        <v>0</v>
      </c>
      <c r="EU374">
        <v>2.18796923076923</v>
      </c>
      <c r="EV374">
        <v>-0.384841029365942</v>
      </c>
      <c r="EW374">
        <v>86.4054699911347</v>
      </c>
      <c r="EX374">
        <v>4017.66923076923</v>
      </c>
      <c r="EY374">
        <v>15</v>
      </c>
      <c r="EZ374">
        <v>0</v>
      </c>
      <c r="FA374" t="s">
        <v>409</v>
      </c>
      <c r="FB374">
        <v>1510781724.6</v>
      </c>
      <c r="FC374">
        <v>1510781718.6</v>
      </c>
      <c r="FD374">
        <v>0</v>
      </c>
      <c r="FE374">
        <v>0.193</v>
      </c>
      <c r="FF374">
        <v>0.167</v>
      </c>
      <c r="FG374">
        <v>6.707</v>
      </c>
      <c r="FH374">
        <v>0.869</v>
      </c>
      <c r="FI374">
        <v>420</v>
      </c>
      <c r="FJ374">
        <v>32</v>
      </c>
      <c r="FK374">
        <v>0.3</v>
      </c>
      <c r="FL374">
        <v>0.13</v>
      </c>
      <c r="FM374">
        <v>1.857629</v>
      </c>
      <c r="FN374">
        <v>0.0402153095684755</v>
      </c>
      <c r="FO374">
        <v>0.00409634703119742</v>
      </c>
      <c r="FP374">
        <v>1</v>
      </c>
      <c r="FQ374">
        <v>1</v>
      </c>
      <c r="FR374">
        <v>1</v>
      </c>
      <c r="FS374" t="s">
        <v>410</v>
      </c>
      <c r="FT374">
        <v>2.97125</v>
      </c>
      <c r="FU374">
        <v>2.75373</v>
      </c>
      <c r="FV374">
        <v>0.0319101</v>
      </c>
      <c r="FW374">
        <v>0.0280266</v>
      </c>
      <c r="FX374">
        <v>0.121732</v>
      </c>
      <c r="FY374">
        <v>0.11765</v>
      </c>
      <c r="FZ374">
        <v>37560.6</v>
      </c>
      <c r="GA374">
        <v>41075.7</v>
      </c>
      <c r="GB374">
        <v>35172</v>
      </c>
      <c r="GC374">
        <v>38339.8</v>
      </c>
      <c r="GD374">
        <v>43773.2</v>
      </c>
      <c r="GE374">
        <v>48851.4</v>
      </c>
      <c r="GF374">
        <v>54961.6</v>
      </c>
      <c r="GG374">
        <v>61491.3</v>
      </c>
      <c r="GH374">
        <v>1.96148</v>
      </c>
      <c r="GI374">
        <v>1.8144</v>
      </c>
      <c r="GJ374">
        <v>0.182964</v>
      </c>
      <c r="GK374">
        <v>0</v>
      </c>
      <c r="GL374">
        <v>32.0245</v>
      </c>
      <c r="GM374">
        <v>999.9</v>
      </c>
      <c r="GN374">
        <v>53.321</v>
      </c>
      <c r="GO374">
        <v>32.569</v>
      </c>
      <c r="GP374">
        <v>28.9668</v>
      </c>
      <c r="GQ374">
        <v>55.5086</v>
      </c>
      <c r="GR374">
        <v>48.4655</v>
      </c>
      <c r="GS374">
        <v>1</v>
      </c>
      <c r="GT374">
        <v>0.119545</v>
      </c>
      <c r="GU374">
        <v>-2.30228</v>
      </c>
      <c r="GV374">
        <v>20.1005</v>
      </c>
      <c r="GW374">
        <v>5.19722</v>
      </c>
      <c r="GX374">
        <v>12.0041</v>
      </c>
      <c r="GY374">
        <v>4.97515</v>
      </c>
      <c r="GZ374">
        <v>3.29385</v>
      </c>
      <c r="HA374">
        <v>9999</v>
      </c>
      <c r="HB374">
        <v>9999</v>
      </c>
      <c r="HC374">
        <v>9999</v>
      </c>
      <c r="HD374">
        <v>999.9</v>
      </c>
      <c r="HE374">
        <v>1.86325</v>
      </c>
      <c r="HF374">
        <v>1.86813</v>
      </c>
      <c r="HG374">
        <v>1.86791</v>
      </c>
      <c r="HH374">
        <v>1.86905</v>
      </c>
      <c r="HI374">
        <v>1.86983</v>
      </c>
      <c r="HJ374">
        <v>1.86594</v>
      </c>
      <c r="HK374">
        <v>1.86695</v>
      </c>
      <c r="HL374">
        <v>1.86832</v>
      </c>
      <c r="HM374">
        <v>5</v>
      </c>
      <c r="HN374">
        <v>0</v>
      </c>
      <c r="HO374">
        <v>0</v>
      </c>
      <c r="HP374">
        <v>0</v>
      </c>
      <c r="HQ374" t="s">
        <v>411</v>
      </c>
      <c r="HR374" t="s">
        <v>412</v>
      </c>
      <c r="HS374" t="s">
        <v>413</v>
      </c>
      <c r="HT374" t="s">
        <v>413</v>
      </c>
      <c r="HU374" t="s">
        <v>413</v>
      </c>
      <c r="HV374" t="s">
        <v>413</v>
      </c>
      <c r="HW374">
        <v>0</v>
      </c>
      <c r="HX374">
        <v>100</v>
      </c>
      <c r="HY374">
        <v>100</v>
      </c>
      <c r="HZ374">
        <v>4.732</v>
      </c>
      <c r="IA374">
        <v>0.6617</v>
      </c>
      <c r="IB374">
        <v>4.00718980108695</v>
      </c>
      <c r="IC374">
        <v>0.0057595372652325</v>
      </c>
      <c r="ID374">
        <v>9.86007892650461e-07</v>
      </c>
      <c r="IE374">
        <v>-6.54605500343952e-10</v>
      </c>
      <c r="IF374">
        <v>0.661683471666172</v>
      </c>
      <c r="IG374">
        <v>0</v>
      </c>
      <c r="IH374">
        <v>0</v>
      </c>
      <c r="II374">
        <v>0</v>
      </c>
      <c r="IJ374">
        <v>-3</v>
      </c>
      <c r="IK374">
        <v>1614</v>
      </c>
      <c r="IL374">
        <v>1</v>
      </c>
      <c r="IM374">
        <v>27</v>
      </c>
      <c r="IN374">
        <v>224.7</v>
      </c>
      <c r="IO374">
        <v>224.8</v>
      </c>
      <c r="IP374">
        <v>0.350342</v>
      </c>
      <c r="IQ374">
        <v>2.67212</v>
      </c>
      <c r="IR374">
        <v>1.54785</v>
      </c>
      <c r="IS374">
        <v>2.30103</v>
      </c>
      <c r="IT374">
        <v>1.34644</v>
      </c>
      <c r="IU374">
        <v>2.4646</v>
      </c>
      <c r="IV374">
        <v>37.0509</v>
      </c>
      <c r="IW374">
        <v>24.2101</v>
      </c>
      <c r="IX374">
        <v>18</v>
      </c>
      <c r="IY374">
        <v>502.856</v>
      </c>
      <c r="IZ374">
        <v>407.333</v>
      </c>
      <c r="JA374">
        <v>34.9878</v>
      </c>
      <c r="JB374">
        <v>28.9146</v>
      </c>
      <c r="JC374">
        <v>30.0002</v>
      </c>
      <c r="JD374">
        <v>28.6577</v>
      </c>
      <c r="JE374">
        <v>28.5738</v>
      </c>
      <c r="JF374">
        <v>6.9949</v>
      </c>
      <c r="JG374">
        <v>0</v>
      </c>
      <c r="JH374">
        <v>100</v>
      </c>
      <c r="JI374">
        <v>34.9956</v>
      </c>
      <c r="JJ374">
        <v>83.5016</v>
      </c>
      <c r="JK374">
        <v>30.1699</v>
      </c>
      <c r="JL374">
        <v>101.968</v>
      </c>
      <c r="JM374">
        <v>102.356</v>
      </c>
    </row>
    <row r="375" spans="1:273">
      <c r="A375">
        <v>359</v>
      </c>
      <c r="B375">
        <v>1510795210.6</v>
      </c>
      <c r="C375">
        <v>6490</v>
      </c>
      <c r="D375" t="s">
        <v>1131</v>
      </c>
      <c r="E375" t="s">
        <v>1132</v>
      </c>
      <c r="F375">
        <v>5</v>
      </c>
      <c r="G375" t="s">
        <v>898</v>
      </c>
      <c r="H375" t="s">
        <v>406</v>
      </c>
      <c r="I375">
        <v>1510795203.1</v>
      </c>
      <c r="J375">
        <f>(K375)/1000</f>
        <v>0</v>
      </c>
      <c r="K375">
        <f>IF(CZ375, AN375, AH375)</f>
        <v>0</v>
      </c>
      <c r="L375">
        <f>IF(CZ375, AI375, AG375)</f>
        <v>0</v>
      </c>
      <c r="M375">
        <f>DB375 - IF(AU375&gt;1, L375*CV375*100.0/(AW375*DP375), 0)</f>
        <v>0</v>
      </c>
      <c r="N375">
        <f>((T375-J375/2)*M375-L375)/(T375+J375/2)</f>
        <v>0</v>
      </c>
      <c r="O375">
        <f>N375*(DI375+DJ375)/1000.0</f>
        <v>0</v>
      </c>
      <c r="P375">
        <f>(DB375 - IF(AU375&gt;1, L375*CV375*100.0/(AW375*DP375), 0))*(DI375+DJ375)/1000.0</f>
        <v>0</v>
      </c>
      <c r="Q375">
        <f>2.0/((1/S375-1/R375)+SIGN(S375)*SQRT((1/S375-1/R375)*(1/S375-1/R375) + 4*CW375/((CW375+1)*(CW375+1))*(2*1/S375*1/R375-1/R375*1/R375)))</f>
        <v>0</v>
      </c>
      <c r="R375">
        <f>IF(LEFT(CX375,1)&lt;&gt;"0",IF(LEFT(CX375,1)="1",3.0,CY375),$D$5+$E$5*(DP375*DI375/($K$5*1000))+$F$5*(DP375*DI375/($K$5*1000))*MAX(MIN(CV375,$J$5),$I$5)*MAX(MIN(CV375,$J$5),$I$5)+$G$5*MAX(MIN(CV375,$J$5),$I$5)*(DP375*DI375/($K$5*1000))+$H$5*(DP375*DI375/($K$5*1000))*(DP375*DI375/($K$5*1000)))</f>
        <v>0</v>
      </c>
      <c r="S375">
        <f>J375*(1000-(1000*0.61365*exp(17.502*W375/(240.97+W375))/(DI375+DJ375)+DD375)/2)/(1000*0.61365*exp(17.502*W375/(240.97+W375))/(DI375+DJ375)-DD375)</f>
        <v>0</v>
      </c>
      <c r="T375">
        <f>1/((CW375+1)/(Q375/1.6)+1/(R375/1.37)) + CW375/((CW375+1)/(Q375/1.6) + CW375/(R375/1.37))</f>
        <v>0</v>
      </c>
      <c r="U375">
        <f>(CR375*CU375)</f>
        <v>0</v>
      </c>
      <c r="V375">
        <f>(DK375+(U375+2*0.95*5.67E-8*(((DK375+$B$7)+273)^4-(DK375+273)^4)-44100*J375)/(1.84*29.3*R375+8*0.95*5.67E-8*(DK375+273)^3))</f>
        <v>0</v>
      </c>
      <c r="W375">
        <f>($C$7*DL375+$D$7*DM375+$E$7*V375)</f>
        <v>0</v>
      </c>
      <c r="X375">
        <f>0.61365*exp(17.502*W375/(240.97+W375))</f>
        <v>0</v>
      </c>
      <c r="Y375">
        <f>(Z375/AA375*100)</f>
        <v>0</v>
      </c>
      <c r="Z375">
        <f>DD375*(DI375+DJ375)/1000</f>
        <v>0</v>
      </c>
      <c r="AA375">
        <f>0.61365*exp(17.502*DK375/(240.97+DK375))</f>
        <v>0</v>
      </c>
      <c r="AB375">
        <f>(X375-DD375*(DI375+DJ375)/1000)</f>
        <v>0</v>
      </c>
      <c r="AC375">
        <f>(-J375*44100)</f>
        <v>0</v>
      </c>
      <c r="AD375">
        <f>2*29.3*R375*0.92*(DK375-W375)</f>
        <v>0</v>
      </c>
      <c r="AE375">
        <f>2*0.95*5.67E-8*(((DK375+$B$7)+273)^4-(W375+273)^4)</f>
        <v>0</v>
      </c>
      <c r="AF375">
        <f>U375+AE375+AC375+AD375</f>
        <v>0</v>
      </c>
      <c r="AG375">
        <f>DH375*AU375*(DC375-DB375*(1000-AU375*DE375)/(1000-AU375*DD375))/(100*CV375)</f>
        <v>0</v>
      </c>
      <c r="AH375">
        <f>1000*DH375*AU375*(DD375-DE375)/(100*CV375*(1000-AU375*DD375))</f>
        <v>0</v>
      </c>
      <c r="AI375">
        <f>(AJ375 - AK375 - DI375*1E3/(8.314*(DK375+273.15)) * AM375/DH375 * AL375) * DH375/(100*CV375) * (1000 - DE375)/1000</f>
        <v>0</v>
      </c>
      <c r="AJ375">
        <v>102.338787712565</v>
      </c>
      <c r="AK375">
        <v>116.906393939394</v>
      </c>
      <c r="AL375">
        <v>-3.42907023811203</v>
      </c>
      <c r="AM375">
        <v>64.2689805173575</v>
      </c>
      <c r="AN375">
        <f>(AP375 - AO375 + DI375*1E3/(8.314*(DK375+273.15)) * AR375/DH375 * AQ375) * DH375/(100*CV375) * 1000/(1000 - AP375)</f>
        <v>0</v>
      </c>
      <c r="AO375">
        <v>28.6783906321442</v>
      </c>
      <c r="AP375">
        <v>30.5458890909091</v>
      </c>
      <c r="AQ375">
        <v>-1.7158273592194e-07</v>
      </c>
      <c r="AR375">
        <v>116.423155096258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MAX(0,($B$13+$C$13*DP375)/(1+$D$13*DP375)*DI375/(DK375+273)*$E$13)</f>
        <v>0</v>
      </c>
      <c r="AX375" t="s">
        <v>407</v>
      </c>
      <c r="AY375" t="s">
        <v>407</v>
      </c>
      <c r="AZ375">
        <v>0</v>
      </c>
      <c r="BA375">
        <v>0</v>
      </c>
      <c r="BB375">
        <f>1-AZ375/BA375</f>
        <v>0</v>
      </c>
      <c r="BC375">
        <v>0</v>
      </c>
      <c r="BD375" t="s">
        <v>407</v>
      </c>
      <c r="BE375" t="s">
        <v>407</v>
      </c>
      <c r="BF375">
        <v>0</v>
      </c>
      <c r="BG375">
        <v>0</v>
      </c>
      <c r="BH375">
        <f>1-BF375/BG375</f>
        <v>0</v>
      </c>
      <c r="BI375">
        <v>0.5</v>
      </c>
      <c r="BJ375">
        <f>CS375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407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f>$B$11*DQ375+$C$11*DR375+$F$11*EC375*(1-EF375)</f>
        <v>0</v>
      </c>
      <c r="CS375">
        <f>CR375*CT375</f>
        <v>0</v>
      </c>
      <c r="CT375">
        <f>($B$11*$D$9+$C$11*$D$9+$F$11*((EP375+EH375)/MAX(EP375+EH375+EQ375, 0.1)*$I$9+EQ375/MAX(EP375+EH375+EQ375, 0.1)*$J$9))/($B$11+$C$11+$F$11)</f>
        <v>0</v>
      </c>
      <c r="CU375">
        <f>($B$11*$K$9+$C$11*$K$9+$F$11*((EP375+EH375)/MAX(EP375+EH375+EQ375, 0.1)*$P$9+EQ375/MAX(EP375+EH375+EQ375, 0.1)*$Q$9))/($B$11+$C$11+$F$11)</f>
        <v>0</v>
      </c>
      <c r="CV375">
        <v>2.7</v>
      </c>
      <c r="CW375">
        <v>0.5</v>
      </c>
      <c r="CX375" t="s">
        <v>408</v>
      </c>
      <c r="CY375">
        <v>2</v>
      </c>
      <c r="CZ375" t="b">
        <v>1</v>
      </c>
      <c r="DA375">
        <v>1510795203.1</v>
      </c>
      <c r="DB375">
        <v>136.404296296296</v>
      </c>
      <c r="DC375">
        <v>115.640788888889</v>
      </c>
      <c r="DD375">
        <v>30.5468407407407</v>
      </c>
      <c r="DE375">
        <v>28.6837111111111</v>
      </c>
      <c r="DF375">
        <v>131.623296296296</v>
      </c>
      <c r="DG375">
        <v>29.8851666666667</v>
      </c>
      <c r="DH375">
        <v>500.085407407407</v>
      </c>
      <c r="DI375">
        <v>90.7644185185185</v>
      </c>
      <c r="DJ375">
        <v>0.0999977111111111</v>
      </c>
      <c r="DK375">
        <v>34.3213185185185</v>
      </c>
      <c r="DL375">
        <v>34.9842296296296</v>
      </c>
      <c r="DM375">
        <v>999.9</v>
      </c>
      <c r="DN375">
        <v>0</v>
      </c>
      <c r="DO375">
        <v>0</v>
      </c>
      <c r="DP375">
        <v>10002.8162962963</v>
      </c>
      <c r="DQ375">
        <v>0</v>
      </c>
      <c r="DR375">
        <v>8.71592</v>
      </c>
      <c r="DS375">
        <v>20.7635592592593</v>
      </c>
      <c r="DT375">
        <v>140.702259259259</v>
      </c>
      <c r="DU375">
        <v>119.055762962963</v>
      </c>
      <c r="DV375">
        <v>1.86312888888889</v>
      </c>
      <c r="DW375">
        <v>115.640788888889</v>
      </c>
      <c r="DX375">
        <v>28.6837111111111</v>
      </c>
      <c r="DY375">
        <v>2.77256592592593</v>
      </c>
      <c r="DZ375">
        <v>2.60346074074074</v>
      </c>
      <c r="EA375">
        <v>22.7216518518519</v>
      </c>
      <c r="EB375">
        <v>21.6881666666667</v>
      </c>
      <c r="EC375">
        <v>2000.01037037037</v>
      </c>
      <c r="ED375">
        <v>0.980006222222222</v>
      </c>
      <c r="EE375">
        <v>0.0199941296296296</v>
      </c>
      <c r="EF375">
        <v>0</v>
      </c>
      <c r="EG375">
        <v>2.15853703703704</v>
      </c>
      <c r="EH375">
        <v>0</v>
      </c>
      <c r="EI375">
        <v>4024.83888888889</v>
      </c>
      <c r="EJ375">
        <v>17300.2777777778</v>
      </c>
      <c r="EK375">
        <v>40.312</v>
      </c>
      <c r="EL375">
        <v>40.312</v>
      </c>
      <c r="EM375">
        <v>39.75</v>
      </c>
      <c r="EN375">
        <v>39.25</v>
      </c>
      <c r="EO375">
        <v>40.1203333333333</v>
      </c>
      <c r="EP375">
        <v>1960.02037037037</v>
      </c>
      <c r="EQ375">
        <v>39.99</v>
      </c>
      <c r="ER375">
        <v>0</v>
      </c>
      <c r="ES375">
        <v>1678818813.8</v>
      </c>
      <c r="ET375">
        <v>0</v>
      </c>
      <c r="EU375">
        <v>2.17031153846154</v>
      </c>
      <c r="EV375">
        <v>0.715442735873443</v>
      </c>
      <c r="EW375">
        <v>89.7490599157295</v>
      </c>
      <c r="EX375">
        <v>4024.66307692308</v>
      </c>
      <c r="EY375">
        <v>15</v>
      </c>
      <c r="EZ375">
        <v>0</v>
      </c>
      <c r="FA375" t="s">
        <v>409</v>
      </c>
      <c r="FB375">
        <v>1510781724.6</v>
      </c>
      <c r="FC375">
        <v>1510781718.6</v>
      </c>
      <c r="FD375">
        <v>0</v>
      </c>
      <c r="FE375">
        <v>0.193</v>
      </c>
      <c r="FF375">
        <v>0.167</v>
      </c>
      <c r="FG375">
        <v>6.707</v>
      </c>
      <c r="FH375">
        <v>0.869</v>
      </c>
      <c r="FI375">
        <v>420</v>
      </c>
      <c r="FJ375">
        <v>32</v>
      </c>
      <c r="FK375">
        <v>0.3</v>
      </c>
      <c r="FL375">
        <v>0.13</v>
      </c>
      <c r="FM375">
        <v>1.86013975</v>
      </c>
      <c r="FN375">
        <v>0.045261726078796</v>
      </c>
      <c r="FO375">
        <v>0.00447965204424407</v>
      </c>
      <c r="FP375">
        <v>1</v>
      </c>
      <c r="FQ375">
        <v>1</v>
      </c>
      <c r="FR375">
        <v>1</v>
      </c>
      <c r="FS375" t="s">
        <v>410</v>
      </c>
      <c r="FT375">
        <v>2.97125</v>
      </c>
      <c r="FU375">
        <v>2.75378</v>
      </c>
      <c r="FV375">
        <v>0.0278624</v>
      </c>
      <c r="FW375">
        <v>0.0238362</v>
      </c>
      <c r="FX375">
        <v>0.12173</v>
      </c>
      <c r="FY375">
        <v>0.117635</v>
      </c>
      <c r="FZ375">
        <v>37717.5</v>
      </c>
      <c r="GA375">
        <v>41252.7</v>
      </c>
      <c r="GB375">
        <v>35172</v>
      </c>
      <c r="GC375">
        <v>38339.8</v>
      </c>
      <c r="GD375">
        <v>43773.6</v>
      </c>
      <c r="GE375">
        <v>48851.9</v>
      </c>
      <c r="GF375">
        <v>54962</v>
      </c>
      <c r="GG375">
        <v>61491</v>
      </c>
      <c r="GH375">
        <v>1.9616</v>
      </c>
      <c r="GI375">
        <v>1.81437</v>
      </c>
      <c r="GJ375">
        <v>0.182495</v>
      </c>
      <c r="GK375">
        <v>0</v>
      </c>
      <c r="GL375">
        <v>32.0242</v>
      </c>
      <c r="GM375">
        <v>999.9</v>
      </c>
      <c r="GN375">
        <v>53.321</v>
      </c>
      <c r="GO375">
        <v>32.579</v>
      </c>
      <c r="GP375">
        <v>28.9829</v>
      </c>
      <c r="GQ375">
        <v>56.1486</v>
      </c>
      <c r="GR375">
        <v>48.3974</v>
      </c>
      <c r="GS375">
        <v>1</v>
      </c>
      <c r="GT375">
        <v>0.119337</v>
      </c>
      <c r="GU375">
        <v>-2.32528</v>
      </c>
      <c r="GV375">
        <v>20.1003</v>
      </c>
      <c r="GW375">
        <v>5.19737</v>
      </c>
      <c r="GX375">
        <v>12.0043</v>
      </c>
      <c r="GY375">
        <v>4.97525</v>
      </c>
      <c r="GZ375">
        <v>3.29383</v>
      </c>
      <c r="HA375">
        <v>9999</v>
      </c>
      <c r="HB375">
        <v>9999</v>
      </c>
      <c r="HC375">
        <v>9999</v>
      </c>
      <c r="HD375">
        <v>999.9</v>
      </c>
      <c r="HE375">
        <v>1.86325</v>
      </c>
      <c r="HF375">
        <v>1.86813</v>
      </c>
      <c r="HG375">
        <v>1.86788</v>
      </c>
      <c r="HH375">
        <v>1.86905</v>
      </c>
      <c r="HI375">
        <v>1.86982</v>
      </c>
      <c r="HJ375">
        <v>1.86595</v>
      </c>
      <c r="HK375">
        <v>1.86696</v>
      </c>
      <c r="HL375">
        <v>1.86833</v>
      </c>
      <c r="HM375">
        <v>5</v>
      </c>
      <c r="HN375">
        <v>0</v>
      </c>
      <c r="HO375">
        <v>0</v>
      </c>
      <c r="HP375">
        <v>0</v>
      </c>
      <c r="HQ375" t="s">
        <v>411</v>
      </c>
      <c r="HR375" t="s">
        <v>412</v>
      </c>
      <c r="HS375" t="s">
        <v>413</v>
      </c>
      <c r="HT375" t="s">
        <v>413</v>
      </c>
      <c r="HU375" t="s">
        <v>413</v>
      </c>
      <c r="HV375" t="s">
        <v>413</v>
      </c>
      <c r="HW375">
        <v>0</v>
      </c>
      <c r="HX375">
        <v>100</v>
      </c>
      <c r="HY375">
        <v>100</v>
      </c>
      <c r="HZ375">
        <v>4.635</v>
      </c>
      <c r="IA375">
        <v>0.6617</v>
      </c>
      <c r="IB375">
        <v>4.00718980108695</v>
      </c>
      <c r="IC375">
        <v>0.0057595372652325</v>
      </c>
      <c r="ID375">
        <v>9.86007892650461e-07</v>
      </c>
      <c r="IE375">
        <v>-6.54605500343952e-10</v>
      </c>
      <c r="IF375">
        <v>0.661683471666172</v>
      </c>
      <c r="IG375">
        <v>0</v>
      </c>
      <c r="IH375">
        <v>0</v>
      </c>
      <c r="II375">
        <v>0</v>
      </c>
      <c r="IJ375">
        <v>-3</v>
      </c>
      <c r="IK375">
        <v>1614</v>
      </c>
      <c r="IL375">
        <v>1</v>
      </c>
      <c r="IM375">
        <v>27</v>
      </c>
      <c r="IN375">
        <v>224.8</v>
      </c>
      <c r="IO375">
        <v>224.9</v>
      </c>
      <c r="IP375">
        <v>0.314941</v>
      </c>
      <c r="IQ375">
        <v>2.67456</v>
      </c>
      <c r="IR375">
        <v>1.54785</v>
      </c>
      <c r="IS375">
        <v>2.30103</v>
      </c>
      <c r="IT375">
        <v>1.34644</v>
      </c>
      <c r="IU375">
        <v>2.4646</v>
      </c>
      <c r="IV375">
        <v>37.0509</v>
      </c>
      <c r="IW375">
        <v>24.2101</v>
      </c>
      <c r="IX375">
        <v>18</v>
      </c>
      <c r="IY375">
        <v>502.954</v>
      </c>
      <c r="IZ375">
        <v>407.335</v>
      </c>
      <c r="JA375">
        <v>34.9963</v>
      </c>
      <c r="JB375">
        <v>28.915</v>
      </c>
      <c r="JC375">
        <v>30</v>
      </c>
      <c r="JD375">
        <v>28.6594</v>
      </c>
      <c r="JE375">
        <v>28.5761</v>
      </c>
      <c r="JF375">
        <v>6.22287</v>
      </c>
      <c r="JG375">
        <v>0</v>
      </c>
      <c r="JH375">
        <v>100</v>
      </c>
      <c r="JI375">
        <v>35.0058</v>
      </c>
      <c r="JJ375">
        <v>63.3169</v>
      </c>
      <c r="JK375">
        <v>30.1699</v>
      </c>
      <c r="JL375">
        <v>101.969</v>
      </c>
      <c r="JM375">
        <v>102.356</v>
      </c>
    </row>
    <row r="376" spans="1:273">
      <c r="A376">
        <v>360</v>
      </c>
      <c r="B376">
        <v>1510795215.6</v>
      </c>
      <c r="C376">
        <v>6495</v>
      </c>
      <c r="D376" t="s">
        <v>1133</v>
      </c>
      <c r="E376" t="s">
        <v>1134</v>
      </c>
      <c r="F376">
        <v>5</v>
      </c>
      <c r="G376" t="s">
        <v>898</v>
      </c>
      <c r="H376" t="s">
        <v>406</v>
      </c>
      <c r="I376">
        <v>1510795207.81429</v>
      </c>
      <c r="J376">
        <f>(K376)/1000</f>
        <v>0</v>
      </c>
      <c r="K376">
        <f>IF(CZ376, AN376, AH376)</f>
        <v>0</v>
      </c>
      <c r="L376">
        <f>IF(CZ376, AI376, AG376)</f>
        <v>0</v>
      </c>
      <c r="M376">
        <f>DB376 - IF(AU376&gt;1, L376*CV376*100.0/(AW376*DP376), 0)</f>
        <v>0</v>
      </c>
      <c r="N376">
        <f>((T376-J376/2)*M376-L376)/(T376+J376/2)</f>
        <v>0</v>
      </c>
      <c r="O376">
        <f>N376*(DI376+DJ376)/1000.0</f>
        <v>0</v>
      </c>
      <c r="P376">
        <f>(DB376 - IF(AU376&gt;1, L376*CV376*100.0/(AW376*DP376), 0))*(DI376+DJ376)/1000.0</f>
        <v>0</v>
      </c>
      <c r="Q376">
        <f>2.0/((1/S376-1/R376)+SIGN(S376)*SQRT((1/S376-1/R376)*(1/S376-1/R376) + 4*CW376/((CW376+1)*(CW376+1))*(2*1/S376*1/R376-1/R376*1/R376)))</f>
        <v>0</v>
      </c>
      <c r="R376">
        <f>IF(LEFT(CX376,1)&lt;&gt;"0",IF(LEFT(CX376,1)="1",3.0,CY376),$D$5+$E$5*(DP376*DI376/($K$5*1000))+$F$5*(DP376*DI376/($K$5*1000))*MAX(MIN(CV376,$J$5),$I$5)*MAX(MIN(CV376,$J$5),$I$5)+$G$5*MAX(MIN(CV376,$J$5),$I$5)*(DP376*DI376/($K$5*1000))+$H$5*(DP376*DI376/($K$5*1000))*(DP376*DI376/($K$5*1000)))</f>
        <v>0</v>
      </c>
      <c r="S376">
        <f>J376*(1000-(1000*0.61365*exp(17.502*W376/(240.97+W376))/(DI376+DJ376)+DD376)/2)/(1000*0.61365*exp(17.502*W376/(240.97+W376))/(DI376+DJ376)-DD376)</f>
        <v>0</v>
      </c>
      <c r="T376">
        <f>1/((CW376+1)/(Q376/1.6)+1/(R376/1.37)) + CW376/((CW376+1)/(Q376/1.6) + CW376/(R376/1.37))</f>
        <v>0</v>
      </c>
      <c r="U376">
        <f>(CR376*CU376)</f>
        <v>0</v>
      </c>
      <c r="V376">
        <f>(DK376+(U376+2*0.95*5.67E-8*(((DK376+$B$7)+273)^4-(DK376+273)^4)-44100*J376)/(1.84*29.3*R376+8*0.95*5.67E-8*(DK376+273)^3))</f>
        <v>0</v>
      </c>
      <c r="W376">
        <f>($C$7*DL376+$D$7*DM376+$E$7*V376)</f>
        <v>0</v>
      </c>
      <c r="X376">
        <f>0.61365*exp(17.502*W376/(240.97+W376))</f>
        <v>0</v>
      </c>
      <c r="Y376">
        <f>(Z376/AA376*100)</f>
        <v>0</v>
      </c>
      <c r="Z376">
        <f>DD376*(DI376+DJ376)/1000</f>
        <v>0</v>
      </c>
      <c r="AA376">
        <f>0.61365*exp(17.502*DK376/(240.97+DK376))</f>
        <v>0</v>
      </c>
      <c r="AB376">
        <f>(X376-DD376*(DI376+DJ376)/1000)</f>
        <v>0</v>
      </c>
      <c r="AC376">
        <f>(-J376*44100)</f>
        <v>0</v>
      </c>
      <c r="AD376">
        <f>2*29.3*R376*0.92*(DK376-W376)</f>
        <v>0</v>
      </c>
      <c r="AE376">
        <f>2*0.95*5.67E-8*(((DK376+$B$7)+273)^4-(W376+273)^4)</f>
        <v>0</v>
      </c>
      <c r="AF376">
        <f>U376+AE376+AC376+AD376</f>
        <v>0</v>
      </c>
      <c r="AG376">
        <f>DH376*AU376*(DC376-DB376*(1000-AU376*DE376)/(1000-AU376*DD376))/(100*CV376)</f>
        <v>0</v>
      </c>
      <c r="AH376">
        <f>1000*DH376*AU376*(DD376-DE376)/(100*CV376*(1000-AU376*DD376))</f>
        <v>0</v>
      </c>
      <c r="AI376">
        <f>(AJ376 - AK376 - DI376*1E3/(8.314*(DK376+273.15)) * AM376/DH376 * AL376) * DH376/(100*CV376) * (1000 - DE376)/1000</f>
        <v>0</v>
      </c>
      <c r="AJ376">
        <v>85.3903516241042</v>
      </c>
      <c r="AK376">
        <v>99.9446690909091</v>
      </c>
      <c r="AL376">
        <v>-3.38747211450078</v>
      </c>
      <c r="AM376">
        <v>64.2689805173575</v>
      </c>
      <c r="AN376">
        <f>(AP376 - AO376 + DI376*1E3/(8.314*(DK376+273.15)) * AR376/DH376 * AQ376) * DH376/(100*CV376) * 1000/(1000 - AP376)</f>
        <v>0</v>
      </c>
      <c r="AO376">
        <v>28.6696296446754</v>
      </c>
      <c r="AP376">
        <v>30.545863030303</v>
      </c>
      <c r="AQ376">
        <v>-1.96636264823755e-06</v>
      </c>
      <c r="AR376">
        <v>116.423155096258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MAX(0,($B$13+$C$13*DP376)/(1+$D$13*DP376)*DI376/(DK376+273)*$E$13)</f>
        <v>0</v>
      </c>
      <c r="AX376" t="s">
        <v>407</v>
      </c>
      <c r="AY376" t="s">
        <v>407</v>
      </c>
      <c r="AZ376">
        <v>0</v>
      </c>
      <c r="BA376">
        <v>0</v>
      </c>
      <c r="BB376">
        <f>1-AZ376/BA376</f>
        <v>0</v>
      </c>
      <c r="BC376">
        <v>0</v>
      </c>
      <c r="BD376" t="s">
        <v>407</v>
      </c>
      <c r="BE376" t="s">
        <v>407</v>
      </c>
      <c r="BF376">
        <v>0</v>
      </c>
      <c r="BG376">
        <v>0</v>
      </c>
      <c r="BH376">
        <f>1-BF376/BG376</f>
        <v>0</v>
      </c>
      <c r="BI376">
        <v>0.5</v>
      </c>
      <c r="BJ376">
        <f>CS376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407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f>$B$11*DQ376+$C$11*DR376+$F$11*EC376*(1-EF376)</f>
        <v>0</v>
      </c>
      <c r="CS376">
        <f>CR376*CT376</f>
        <v>0</v>
      </c>
      <c r="CT376">
        <f>($B$11*$D$9+$C$11*$D$9+$F$11*((EP376+EH376)/MAX(EP376+EH376+EQ376, 0.1)*$I$9+EQ376/MAX(EP376+EH376+EQ376, 0.1)*$J$9))/($B$11+$C$11+$F$11)</f>
        <v>0</v>
      </c>
      <c r="CU376">
        <f>($B$11*$K$9+$C$11*$K$9+$F$11*((EP376+EH376)/MAX(EP376+EH376+EQ376, 0.1)*$P$9+EQ376/MAX(EP376+EH376+EQ376, 0.1)*$Q$9))/($B$11+$C$11+$F$11)</f>
        <v>0</v>
      </c>
      <c r="CV376">
        <v>2.7</v>
      </c>
      <c r="CW376">
        <v>0.5</v>
      </c>
      <c r="CX376" t="s">
        <v>408</v>
      </c>
      <c r="CY376">
        <v>2</v>
      </c>
      <c r="CZ376" t="b">
        <v>1</v>
      </c>
      <c r="DA376">
        <v>1510795207.81429</v>
      </c>
      <c r="DB376">
        <v>120.895539285714</v>
      </c>
      <c r="DC376">
        <v>99.9194214285714</v>
      </c>
      <c r="DD376">
        <v>30.5464</v>
      </c>
      <c r="DE376">
        <v>28.6784607142857</v>
      </c>
      <c r="DF376">
        <v>116.206675</v>
      </c>
      <c r="DG376">
        <v>29.884725</v>
      </c>
      <c r="DH376">
        <v>500.09025</v>
      </c>
      <c r="DI376">
        <v>90.7642357142857</v>
      </c>
      <c r="DJ376">
        <v>0.100095353571429</v>
      </c>
      <c r="DK376">
        <v>34.3170785714286</v>
      </c>
      <c r="DL376">
        <v>34.9823464285714</v>
      </c>
      <c r="DM376">
        <v>999.9</v>
      </c>
      <c r="DN376">
        <v>0</v>
      </c>
      <c r="DO376">
        <v>0</v>
      </c>
      <c r="DP376">
        <v>9979.90821428571</v>
      </c>
      <c r="DQ376">
        <v>0</v>
      </c>
      <c r="DR376">
        <v>8.71592</v>
      </c>
      <c r="DS376">
        <v>20.9761607142857</v>
      </c>
      <c r="DT376">
        <v>124.704771428571</v>
      </c>
      <c r="DU376">
        <v>102.869607142857</v>
      </c>
      <c r="DV376">
        <v>1.86794178571429</v>
      </c>
      <c r="DW376">
        <v>99.9194214285714</v>
      </c>
      <c r="DX376">
        <v>28.6784607142857</v>
      </c>
      <c r="DY376">
        <v>2.77252107142857</v>
      </c>
      <c r="DZ376">
        <v>2.60297857142857</v>
      </c>
      <c r="EA376">
        <v>22.7213892857143</v>
      </c>
      <c r="EB376">
        <v>21.6851392857143</v>
      </c>
      <c r="EC376">
        <v>2000.0025</v>
      </c>
      <c r="ED376">
        <v>0.980006142857143</v>
      </c>
      <c r="EE376">
        <v>0.0199942142857143</v>
      </c>
      <c r="EF376">
        <v>0</v>
      </c>
      <c r="EG376">
        <v>2.16646071428571</v>
      </c>
      <c r="EH376">
        <v>0</v>
      </c>
      <c r="EI376">
        <v>4031.975</v>
      </c>
      <c r="EJ376">
        <v>17300.2071428571</v>
      </c>
      <c r="EK376">
        <v>40.312</v>
      </c>
      <c r="EL376">
        <v>40.312</v>
      </c>
      <c r="EM376">
        <v>39.75</v>
      </c>
      <c r="EN376">
        <v>39.25</v>
      </c>
      <c r="EO376">
        <v>40.125</v>
      </c>
      <c r="EP376">
        <v>1960.0125</v>
      </c>
      <c r="EQ376">
        <v>39.99</v>
      </c>
      <c r="ER376">
        <v>0</v>
      </c>
      <c r="ES376">
        <v>1678818819.2</v>
      </c>
      <c r="ET376">
        <v>0</v>
      </c>
      <c r="EU376">
        <v>2.211212</v>
      </c>
      <c r="EV376">
        <v>-0.0825538567060086</v>
      </c>
      <c r="EW376">
        <v>91.9192307619003</v>
      </c>
      <c r="EX376">
        <v>4033.2668</v>
      </c>
      <c r="EY376">
        <v>15</v>
      </c>
      <c r="EZ376">
        <v>0</v>
      </c>
      <c r="FA376" t="s">
        <v>409</v>
      </c>
      <c r="FB376">
        <v>1510781724.6</v>
      </c>
      <c r="FC376">
        <v>1510781718.6</v>
      </c>
      <c r="FD376">
        <v>0</v>
      </c>
      <c r="FE376">
        <v>0.193</v>
      </c>
      <c r="FF376">
        <v>0.167</v>
      </c>
      <c r="FG376">
        <v>6.707</v>
      </c>
      <c r="FH376">
        <v>0.869</v>
      </c>
      <c r="FI376">
        <v>420</v>
      </c>
      <c r="FJ376">
        <v>32</v>
      </c>
      <c r="FK376">
        <v>0.3</v>
      </c>
      <c r="FL376">
        <v>0.13</v>
      </c>
      <c r="FM376">
        <v>1.86475</v>
      </c>
      <c r="FN376">
        <v>0.0543910694183799</v>
      </c>
      <c r="FO376">
        <v>0.00538953476656383</v>
      </c>
      <c r="FP376">
        <v>1</v>
      </c>
      <c r="FQ376">
        <v>1</v>
      </c>
      <c r="FR376">
        <v>1</v>
      </c>
      <c r="FS376" t="s">
        <v>410</v>
      </c>
      <c r="FT376">
        <v>2.97134</v>
      </c>
      <c r="FU376">
        <v>2.75361</v>
      </c>
      <c r="FV376">
        <v>0.0237725</v>
      </c>
      <c r="FW376">
        <v>0.0194969</v>
      </c>
      <c r="FX376">
        <v>0.121728</v>
      </c>
      <c r="FY376">
        <v>0.11761</v>
      </c>
      <c r="FZ376">
        <v>37876.4</v>
      </c>
      <c r="GA376">
        <v>41435.8</v>
      </c>
      <c r="GB376">
        <v>35172.3</v>
      </c>
      <c r="GC376">
        <v>38339.7</v>
      </c>
      <c r="GD376">
        <v>43773.8</v>
      </c>
      <c r="GE376">
        <v>48853</v>
      </c>
      <c r="GF376">
        <v>54962.4</v>
      </c>
      <c r="GG376">
        <v>61490.8</v>
      </c>
      <c r="GH376">
        <v>1.9615</v>
      </c>
      <c r="GI376">
        <v>1.81448</v>
      </c>
      <c r="GJ376">
        <v>0.182822</v>
      </c>
      <c r="GK376">
        <v>0</v>
      </c>
      <c r="GL376">
        <v>32.0213</v>
      </c>
      <c r="GM376">
        <v>999.9</v>
      </c>
      <c r="GN376">
        <v>53.321</v>
      </c>
      <c r="GO376">
        <v>32.579</v>
      </c>
      <c r="GP376">
        <v>28.9875</v>
      </c>
      <c r="GQ376">
        <v>56.1586</v>
      </c>
      <c r="GR376">
        <v>48.3454</v>
      </c>
      <c r="GS376">
        <v>1</v>
      </c>
      <c r="GT376">
        <v>0.119713</v>
      </c>
      <c r="GU376">
        <v>-2.3492</v>
      </c>
      <c r="GV376">
        <v>20.0999</v>
      </c>
      <c r="GW376">
        <v>5.19722</v>
      </c>
      <c r="GX376">
        <v>12.0047</v>
      </c>
      <c r="GY376">
        <v>4.97535</v>
      </c>
      <c r="GZ376">
        <v>3.29395</v>
      </c>
      <c r="HA376">
        <v>9999</v>
      </c>
      <c r="HB376">
        <v>9999</v>
      </c>
      <c r="HC376">
        <v>9999</v>
      </c>
      <c r="HD376">
        <v>999.9</v>
      </c>
      <c r="HE376">
        <v>1.86325</v>
      </c>
      <c r="HF376">
        <v>1.86813</v>
      </c>
      <c r="HG376">
        <v>1.8679</v>
      </c>
      <c r="HH376">
        <v>1.86905</v>
      </c>
      <c r="HI376">
        <v>1.86984</v>
      </c>
      <c r="HJ376">
        <v>1.86594</v>
      </c>
      <c r="HK376">
        <v>1.86696</v>
      </c>
      <c r="HL376">
        <v>1.86831</v>
      </c>
      <c r="HM376">
        <v>5</v>
      </c>
      <c r="HN376">
        <v>0</v>
      </c>
      <c r="HO376">
        <v>0</v>
      </c>
      <c r="HP376">
        <v>0</v>
      </c>
      <c r="HQ376" t="s">
        <v>411</v>
      </c>
      <c r="HR376" t="s">
        <v>412</v>
      </c>
      <c r="HS376" t="s">
        <v>413</v>
      </c>
      <c r="HT376" t="s">
        <v>413</v>
      </c>
      <c r="HU376" t="s">
        <v>413</v>
      </c>
      <c r="HV376" t="s">
        <v>413</v>
      </c>
      <c r="HW376">
        <v>0</v>
      </c>
      <c r="HX376">
        <v>100</v>
      </c>
      <c r="HY376">
        <v>100</v>
      </c>
      <c r="HZ376">
        <v>4.537</v>
      </c>
      <c r="IA376">
        <v>0.6617</v>
      </c>
      <c r="IB376">
        <v>4.00718980108695</v>
      </c>
      <c r="IC376">
        <v>0.0057595372652325</v>
      </c>
      <c r="ID376">
        <v>9.86007892650461e-07</v>
      </c>
      <c r="IE376">
        <v>-6.54605500343952e-10</v>
      </c>
      <c r="IF376">
        <v>0.661683471666172</v>
      </c>
      <c r="IG376">
        <v>0</v>
      </c>
      <c r="IH376">
        <v>0</v>
      </c>
      <c r="II376">
        <v>0</v>
      </c>
      <c r="IJ376">
        <v>-3</v>
      </c>
      <c r="IK376">
        <v>1614</v>
      </c>
      <c r="IL376">
        <v>1</v>
      </c>
      <c r="IM376">
        <v>27</v>
      </c>
      <c r="IN376">
        <v>224.8</v>
      </c>
      <c r="IO376">
        <v>224.9</v>
      </c>
      <c r="IP376">
        <v>0.274658</v>
      </c>
      <c r="IQ376">
        <v>2.68311</v>
      </c>
      <c r="IR376">
        <v>1.54785</v>
      </c>
      <c r="IS376">
        <v>2.30103</v>
      </c>
      <c r="IT376">
        <v>1.34644</v>
      </c>
      <c r="IU376">
        <v>2.49512</v>
      </c>
      <c r="IV376">
        <v>37.0509</v>
      </c>
      <c r="IW376">
        <v>24.2101</v>
      </c>
      <c r="IX376">
        <v>18</v>
      </c>
      <c r="IY376">
        <v>502.91</v>
      </c>
      <c r="IZ376">
        <v>407.41</v>
      </c>
      <c r="JA376">
        <v>35.009</v>
      </c>
      <c r="JB376">
        <v>28.9171</v>
      </c>
      <c r="JC376">
        <v>30.0002</v>
      </c>
      <c r="JD376">
        <v>28.662</v>
      </c>
      <c r="JE376">
        <v>28.5787</v>
      </c>
      <c r="JF376">
        <v>5.491</v>
      </c>
      <c r="JG376">
        <v>0</v>
      </c>
      <c r="JH376">
        <v>100</v>
      </c>
      <c r="JI376">
        <v>35.0203</v>
      </c>
      <c r="JJ376">
        <v>49.7698</v>
      </c>
      <c r="JK376">
        <v>30.1699</v>
      </c>
      <c r="JL376">
        <v>101.97</v>
      </c>
      <c r="JM376">
        <v>102.355</v>
      </c>
    </row>
    <row r="377" spans="1:273">
      <c r="A377">
        <v>361</v>
      </c>
      <c r="B377">
        <v>1510795220.6</v>
      </c>
      <c r="C377">
        <v>6500</v>
      </c>
      <c r="D377" t="s">
        <v>1135</v>
      </c>
      <c r="E377" t="s">
        <v>1136</v>
      </c>
      <c r="F377">
        <v>5</v>
      </c>
      <c r="G377" t="s">
        <v>898</v>
      </c>
      <c r="H377" t="s">
        <v>406</v>
      </c>
      <c r="I377">
        <v>1510795213.1</v>
      </c>
      <c r="J377">
        <f>(K377)/1000</f>
        <v>0</v>
      </c>
      <c r="K377">
        <f>IF(CZ377, AN377, AH377)</f>
        <v>0</v>
      </c>
      <c r="L377">
        <f>IF(CZ377, AI377, AG377)</f>
        <v>0</v>
      </c>
      <c r="M377">
        <f>DB377 - IF(AU377&gt;1, L377*CV377*100.0/(AW377*DP377), 0)</f>
        <v>0</v>
      </c>
      <c r="N377">
        <f>((T377-J377/2)*M377-L377)/(T377+J377/2)</f>
        <v>0</v>
      </c>
      <c r="O377">
        <f>N377*(DI377+DJ377)/1000.0</f>
        <v>0</v>
      </c>
      <c r="P377">
        <f>(DB377 - IF(AU377&gt;1, L377*CV377*100.0/(AW377*DP377), 0))*(DI377+DJ377)/1000.0</f>
        <v>0</v>
      </c>
      <c r="Q377">
        <f>2.0/((1/S377-1/R377)+SIGN(S377)*SQRT((1/S377-1/R377)*(1/S377-1/R377) + 4*CW377/((CW377+1)*(CW377+1))*(2*1/S377*1/R377-1/R377*1/R377)))</f>
        <v>0</v>
      </c>
      <c r="R377">
        <f>IF(LEFT(CX377,1)&lt;&gt;"0",IF(LEFT(CX377,1)="1",3.0,CY377),$D$5+$E$5*(DP377*DI377/($K$5*1000))+$F$5*(DP377*DI377/($K$5*1000))*MAX(MIN(CV377,$J$5),$I$5)*MAX(MIN(CV377,$J$5),$I$5)+$G$5*MAX(MIN(CV377,$J$5),$I$5)*(DP377*DI377/($K$5*1000))+$H$5*(DP377*DI377/($K$5*1000))*(DP377*DI377/($K$5*1000)))</f>
        <v>0</v>
      </c>
      <c r="S377">
        <f>J377*(1000-(1000*0.61365*exp(17.502*W377/(240.97+W377))/(DI377+DJ377)+DD377)/2)/(1000*0.61365*exp(17.502*W377/(240.97+W377))/(DI377+DJ377)-DD377)</f>
        <v>0</v>
      </c>
      <c r="T377">
        <f>1/((CW377+1)/(Q377/1.6)+1/(R377/1.37)) + CW377/((CW377+1)/(Q377/1.6) + CW377/(R377/1.37))</f>
        <v>0</v>
      </c>
      <c r="U377">
        <f>(CR377*CU377)</f>
        <v>0</v>
      </c>
      <c r="V377">
        <f>(DK377+(U377+2*0.95*5.67E-8*(((DK377+$B$7)+273)^4-(DK377+273)^4)-44100*J377)/(1.84*29.3*R377+8*0.95*5.67E-8*(DK377+273)^3))</f>
        <v>0</v>
      </c>
      <c r="W377">
        <f>($C$7*DL377+$D$7*DM377+$E$7*V377)</f>
        <v>0</v>
      </c>
      <c r="X377">
        <f>0.61365*exp(17.502*W377/(240.97+W377))</f>
        <v>0</v>
      </c>
      <c r="Y377">
        <f>(Z377/AA377*100)</f>
        <v>0</v>
      </c>
      <c r="Z377">
        <f>DD377*(DI377+DJ377)/1000</f>
        <v>0</v>
      </c>
      <c r="AA377">
        <f>0.61365*exp(17.502*DK377/(240.97+DK377))</f>
        <v>0</v>
      </c>
      <c r="AB377">
        <f>(X377-DD377*(DI377+DJ377)/1000)</f>
        <v>0</v>
      </c>
      <c r="AC377">
        <f>(-J377*44100)</f>
        <v>0</v>
      </c>
      <c r="AD377">
        <f>2*29.3*R377*0.92*(DK377-W377)</f>
        <v>0</v>
      </c>
      <c r="AE377">
        <f>2*0.95*5.67E-8*(((DK377+$B$7)+273)^4-(W377+273)^4)</f>
        <v>0</v>
      </c>
      <c r="AF377">
        <f>U377+AE377+AC377+AD377</f>
        <v>0</v>
      </c>
      <c r="AG377">
        <f>DH377*AU377*(DC377-DB377*(1000-AU377*DE377)/(1000-AU377*DD377))/(100*CV377)</f>
        <v>0</v>
      </c>
      <c r="AH377">
        <f>1000*DH377*AU377*(DD377-DE377)/(100*CV377*(1000-AU377*DD377))</f>
        <v>0</v>
      </c>
      <c r="AI377">
        <f>(AJ377 - AK377 - DI377*1E3/(8.314*(DK377+273.15)) * AM377/DH377 * AL377) * DH377/(100*CV377) * (1000 - DE377)/1000</f>
        <v>0</v>
      </c>
      <c r="AJ377">
        <v>67.5393294157054</v>
      </c>
      <c r="AK377">
        <v>82.6922096969697</v>
      </c>
      <c r="AL377">
        <v>-3.46216907326806</v>
      </c>
      <c r="AM377">
        <v>64.2689805173575</v>
      </c>
      <c r="AN377">
        <f>(AP377 - AO377 + DI377*1E3/(8.314*(DK377+273.15)) * AR377/DH377 * AQ377) * DH377/(100*CV377) * 1000/(1000 - AP377)</f>
        <v>0</v>
      </c>
      <c r="AO377">
        <v>28.6653455906536</v>
      </c>
      <c r="AP377">
        <v>30.54894</v>
      </c>
      <c r="AQ377">
        <v>2.67980341123431e-06</v>
      </c>
      <c r="AR377">
        <v>116.423155096258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MAX(0,($B$13+$C$13*DP377)/(1+$D$13*DP377)*DI377/(DK377+273)*$E$13)</f>
        <v>0</v>
      </c>
      <c r="AX377" t="s">
        <v>407</v>
      </c>
      <c r="AY377" t="s">
        <v>407</v>
      </c>
      <c r="AZ377">
        <v>0</v>
      </c>
      <c r="BA377">
        <v>0</v>
      </c>
      <c r="BB377">
        <f>1-AZ377/BA377</f>
        <v>0</v>
      </c>
      <c r="BC377">
        <v>0</v>
      </c>
      <c r="BD377" t="s">
        <v>407</v>
      </c>
      <c r="BE377" t="s">
        <v>407</v>
      </c>
      <c r="BF377">
        <v>0</v>
      </c>
      <c r="BG377">
        <v>0</v>
      </c>
      <c r="BH377">
        <f>1-BF377/BG377</f>
        <v>0</v>
      </c>
      <c r="BI377">
        <v>0.5</v>
      </c>
      <c r="BJ377">
        <f>CS377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407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f>$B$11*DQ377+$C$11*DR377+$F$11*EC377*(1-EF377)</f>
        <v>0</v>
      </c>
      <c r="CS377">
        <f>CR377*CT377</f>
        <v>0</v>
      </c>
      <c r="CT377">
        <f>($B$11*$D$9+$C$11*$D$9+$F$11*((EP377+EH377)/MAX(EP377+EH377+EQ377, 0.1)*$I$9+EQ377/MAX(EP377+EH377+EQ377, 0.1)*$J$9))/($B$11+$C$11+$F$11)</f>
        <v>0</v>
      </c>
      <c r="CU377">
        <f>($B$11*$K$9+$C$11*$K$9+$F$11*((EP377+EH377)/MAX(EP377+EH377+EQ377, 0.1)*$P$9+EQ377/MAX(EP377+EH377+EQ377, 0.1)*$Q$9))/($B$11+$C$11+$F$11)</f>
        <v>0</v>
      </c>
      <c r="CV377">
        <v>2.7</v>
      </c>
      <c r="CW377">
        <v>0.5</v>
      </c>
      <c r="CX377" t="s">
        <v>408</v>
      </c>
      <c r="CY377">
        <v>2</v>
      </c>
      <c r="CZ377" t="b">
        <v>1</v>
      </c>
      <c r="DA377">
        <v>1510795213.1</v>
      </c>
      <c r="DB377">
        <v>103.442166666667</v>
      </c>
      <c r="DC377">
        <v>81.9918333333333</v>
      </c>
      <c r="DD377">
        <v>30.5467481481482</v>
      </c>
      <c r="DE377">
        <v>28.672537037037</v>
      </c>
      <c r="DF377">
        <v>98.8564555555556</v>
      </c>
      <c r="DG377">
        <v>29.8850777777778</v>
      </c>
      <c r="DH377">
        <v>500.075814814815</v>
      </c>
      <c r="DI377">
        <v>90.7631296296296</v>
      </c>
      <c r="DJ377">
        <v>0.0999414074074074</v>
      </c>
      <c r="DK377">
        <v>34.311262962963</v>
      </c>
      <c r="DL377">
        <v>34.9810962962963</v>
      </c>
      <c r="DM377">
        <v>999.9</v>
      </c>
      <c r="DN377">
        <v>0</v>
      </c>
      <c r="DO377">
        <v>0</v>
      </c>
      <c r="DP377">
        <v>9988.55888888889</v>
      </c>
      <c r="DQ377">
        <v>0</v>
      </c>
      <c r="DR377">
        <v>8.71592</v>
      </c>
      <c r="DS377">
        <v>21.4503518518519</v>
      </c>
      <c r="DT377">
        <v>106.701562962963</v>
      </c>
      <c r="DU377">
        <v>84.4121814814815</v>
      </c>
      <c r="DV377">
        <v>1.87421518518519</v>
      </c>
      <c r="DW377">
        <v>81.9918333333333</v>
      </c>
      <c r="DX377">
        <v>28.672537037037</v>
      </c>
      <c r="DY377">
        <v>2.77251925925926</v>
      </c>
      <c r="DZ377">
        <v>2.60240962962963</v>
      </c>
      <c r="EA377">
        <v>22.7213814814815</v>
      </c>
      <c r="EB377">
        <v>21.6815555555556</v>
      </c>
      <c r="EC377">
        <v>2000.01111111111</v>
      </c>
      <c r="ED377">
        <v>0.980006333333333</v>
      </c>
      <c r="EE377">
        <v>0.0199940111111111</v>
      </c>
      <c r="EF377">
        <v>0</v>
      </c>
      <c r="EG377">
        <v>2.21966666666667</v>
      </c>
      <c r="EH377">
        <v>0</v>
      </c>
      <c r="EI377">
        <v>4040.23888888889</v>
      </c>
      <c r="EJ377">
        <v>17300.2814814815</v>
      </c>
      <c r="EK377">
        <v>40.312</v>
      </c>
      <c r="EL377">
        <v>40.3166666666667</v>
      </c>
      <c r="EM377">
        <v>39.75</v>
      </c>
      <c r="EN377">
        <v>39.25</v>
      </c>
      <c r="EO377">
        <v>40.125</v>
      </c>
      <c r="EP377">
        <v>1960.02111111111</v>
      </c>
      <c r="EQ377">
        <v>39.99</v>
      </c>
      <c r="ER377">
        <v>0</v>
      </c>
      <c r="ES377">
        <v>1678818824</v>
      </c>
      <c r="ET377">
        <v>0</v>
      </c>
      <c r="EU377">
        <v>2.236116</v>
      </c>
      <c r="EV377">
        <v>0.606130757301482</v>
      </c>
      <c r="EW377">
        <v>96.0153844462224</v>
      </c>
      <c r="EX377">
        <v>4040.8024</v>
      </c>
      <c r="EY377">
        <v>15</v>
      </c>
      <c r="EZ377">
        <v>0</v>
      </c>
      <c r="FA377" t="s">
        <v>409</v>
      </c>
      <c r="FB377">
        <v>1510781724.6</v>
      </c>
      <c r="FC377">
        <v>1510781718.6</v>
      </c>
      <c r="FD377">
        <v>0</v>
      </c>
      <c r="FE377">
        <v>0.193</v>
      </c>
      <c r="FF377">
        <v>0.167</v>
      </c>
      <c r="FG377">
        <v>6.707</v>
      </c>
      <c r="FH377">
        <v>0.869</v>
      </c>
      <c r="FI377">
        <v>420</v>
      </c>
      <c r="FJ377">
        <v>32</v>
      </c>
      <c r="FK377">
        <v>0.3</v>
      </c>
      <c r="FL377">
        <v>0.13</v>
      </c>
      <c r="FM377">
        <v>1.871189</v>
      </c>
      <c r="FN377">
        <v>0.0731371857410858</v>
      </c>
      <c r="FO377">
        <v>0.00716901590178177</v>
      </c>
      <c r="FP377">
        <v>1</v>
      </c>
      <c r="FQ377">
        <v>1</v>
      </c>
      <c r="FR377">
        <v>1</v>
      </c>
      <c r="FS377" t="s">
        <v>410</v>
      </c>
      <c r="FT377">
        <v>2.97109</v>
      </c>
      <c r="FU377">
        <v>2.75402</v>
      </c>
      <c r="FV377">
        <v>0.0195368</v>
      </c>
      <c r="FW377">
        <v>0.0150842</v>
      </c>
      <c r="FX377">
        <v>0.121735</v>
      </c>
      <c r="FY377">
        <v>0.117595</v>
      </c>
      <c r="FZ377">
        <v>38040.5</v>
      </c>
      <c r="GA377">
        <v>41622.4</v>
      </c>
      <c r="GB377">
        <v>35172.2</v>
      </c>
      <c r="GC377">
        <v>38339.9</v>
      </c>
      <c r="GD377">
        <v>43773.3</v>
      </c>
      <c r="GE377">
        <v>48854</v>
      </c>
      <c r="GF377">
        <v>54962.2</v>
      </c>
      <c r="GG377">
        <v>61491.2</v>
      </c>
      <c r="GH377">
        <v>1.96122</v>
      </c>
      <c r="GI377">
        <v>1.81432</v>
      </c>
      <c r="GJ377">
        <v>0.182636</v>
      </c>
      <c r="GK377">
        <v>0</v>
      </c>
      <c r="GL377">
        <v>32.0172</v>
      </c>
      <c r="GM377">
        <v>999.9</v>
      </c>
      <c r="GN377">
        <v>53.321</v>
      </c>
      <c r="GO377">
        <v>32.579</v>
      </c>
      <c r="GP377">
        <v>28.9878</v>
      </c>
      <c r="GQ377">
        <v>56.5586</v>
      </c>
      <c r="GR377">
        <v>48.5337</v>
      </c>
      <c r="GS377">
        <v>1</v>
      </c>
      <c r="GT377">
        <v>0.119472</v>
      </c>
      <c r="GU377">
        <v>-2.35629</v>
      </c>
      <c r="GV377">
        <v>20.0997</v>
      </c>
      <c r="GW377">
        <v>5.19692</v>
      </c>
      <c r="GX377">
        <v>12.0041</v>
      </c>
      <c r="GY377">
        <v>4.9752</v>
      </c>
      <c r="GZ377">
        <v>3.2939</v>
      </c>
      <c r="HA377">
        <v>9999</v>
      </c>
      <c r="HB377">
        <v>9999</v>
      </c>
      <c r="HC377">
        <v>9999</v>
      </c>
      <c r="HD377">
        <v>999.9</v>
      </c>
      <c r="HE377">
        <v>1.86325</v>
      </c>
      <c r="HF377">
        <v>1.86813</v>
      </c>
      <c r="HG377">
        <v>1.86792</v>
      </c>
      <c r="HH377">
        <v>1.86905</v>
      </c>
      <c r="HI377">
        <v>1.86983</v>
      </c>
      <c r="HJ377">
        <v>1.86594</v>
      </c>
      <c r="HK377">
        <v>1.86698</v>
      </c>
      <c r="HL377">
        <v>1.86835</v>
      </c>
      <c r="HM377">
        <v>5</v>
      </c>
      <c r="HN377">
        <v>0</v>
      </c>
      <c r="HO377">
        <v>0</v>
      </c>
      <c r="HP377">
        <v>0</v>
      </c>
      <c r="HQ377" t="s">
        <v>411</v>
      </c>
      <c r="HR377" t="s">
        <v>412</v>
      </c>
      <c r="HS377" t="s">
        <v>413</v>
      </c>
      <c r="HT377" t="s">
        <v>413</v>
      </c>
      <c r="HU377" t="s">
        <v>413</v>
      </c>
      <c r="HV377" t="s">
        <v>413</v>
      </c>
      <c r="HW377">
        <v>0</v>
      </c>
      <c r="HX377">
        <v>100</v>
      </c>
      <c r="HY377">
        <v>100</v>
      </c>
      <c r="HZ377">
        <v>4.439</v>
      </c>
      <c r="IA377">
        <v>0.6616</v>
      </c>
      <c r="IB377">
        <v>4.00718980108695</v>
      </c>
      <c r="IC377">
        <v>0.0057595372652325</v>
      </c>
      <c r="ID377">
        <v>9.86007892650461e-07</v>
      </c>
      <c r="IE377">
        <v>-6.54605500343952e-10</v>
      </c>
      <c r="IF377">
        <v>0.661683471666172</v>
      </c>
      <c r="IG377">
        <v>0</v>
      </c>
      <c r="IH377">
        <v>0</v>
      </c>
      <c r="II377">
        <v>0</v>
      </c>
      <c r="IJ377">
        <v>-3</v>
      </c>
      <c r="IK377">
        <v>1614</v>
      </c>
      <c r="IL377">
        <v>1</v>
      </c>
      <c r="IM377">
        <v>27</v>
      </c>
      <c r="IN377">
        <v>224.9</v>
      </c>
      <c r="IO377">
        <v>225</v>
      </c>
      <c r="IP377">
        <v>0.240479</v>
      </c>
      <c r="IQ377">
        <v>2.69653</v>
      </c>
      <c r="IR377">
        <v>1.54785</v>
      </c>
      <c r="IS377">
        <v>2.30103</v>
      </c>
      <c r="IT377">
        <v>1.34644</v>
      </c>
      <c r="IU377">
        <v>2.45728</v>
      </c>
      <c r="IV377">
        <v>37.0509</v>
      </c>
      <c r="IW377">
        <v>24.2101</v>
      </c>
      <c r="IX377">
        <v>18</v>
      </c>
      <c r="IY377">
        <v>502.746</v>
      </c>
      <c r="IZ377">
        <v>407.339</v>
      </c>
      <c r="JA377">
        <v>35.024</v>
      </c>
      <c r="JB377">
        <v>28.9171</v>
      </c>
      <c r="JC377">
        <v>30</v>
      </c>
      <c r="JD377">
        <v>28.6643</v>
      </c>
      <c r="JE377">
        <v>28.5807</v>
      </c>
      <c r="JF377">
        <v>4.73029</v>
      </c>
      <c r="JG377">
        <v>0</v>
      </c>
      <c r="JH377">
        <v>100</v>
      </c>
      <c r="JI377">
        <v>35.0328</v>
      </c>
      <c r="JJ377">
        <v>29.6789</v>
      </c>
      <c r="JK377">
        <v>30.1699</v>
      </c>
      <c r="JL377">
        <v>101.969</v>
      </c>
      <c r="JM377">
        <v>102.356</v>
      </c>
    </row>
    <row r="378" spans="1:273">
      <c r="A378">
        <v>362</v>
      </c>
      <c r="B378">
        <v>1510795317.6</v>
      </c>
      <c r="C378">
        <v>6597</v>
      </c>
      <c r="D378" t="s">
        <v>1137</v>
      </c>
      <c r="E378" t="s">
        <v>1138</v>
      </c>
      <c r="F378">
        <v>5</v>
      </c>
      <c r="G378" t="s">
        <v>898</v>
      </c>
      <c r="H378" t="s">
        <v>406</v>
      </c>
      <c r="I378">
        <v>1510795309.6</v>
      </c>
      <c r="J378">
        <f>(K378)/1000</f>
        <v>0</v>
      </c>
      <c r="K378">
        <f>IF(CZ378, AN378, AH378)</f>
        <v>0</v>
      </c>
      <c r="L378">
        <f>IF(CZ378, AI378, AG378)</f>
        <v>0</v>
      </c>
      <c r="M378">
        <f>DB378 - IF(AU378&gt;1, L378*CV378*100.0/(AW378*DP378), 0)</f>
        <v>0</v>
      </c>
      <c r="N378">
        <f>((T378-J378/2)*M378-L378)/(T378+J378/2)</f>
        <v>0</v>
      </c>
      <c r="O378">
        <f>N378*(DI378+DJ378)/1000.0</f>
        <v>0</v>
      </c>
      <c r="P378">
        <f>(DB378 - IF(AU378&gt;1, L378*CV378*100.0/(AW378*DP378), 0))*(DI378+DJ378)/1000.0</f>
        <v>0</v>
      </c>
      <c r="Q378">
        <f>2.0/((1/S378-1/R378)+SIGN(S378)*SQRT((1/S378-1/R378)*(1/S378-1/R378) + 4*CW378/((CW378+1)*(CW378+1))*(2*1/S378*1/R378-1/R378*1/R378)))</f>
        <v>0</v>
      </c>
      <c r="R378">
        <f>IF(LEFT(CX378,1)&lt;&gt;"0",IF(LEFT(CX378,1)="1",3.0,CY378),$D$5+$E$5*(DP378*DI378/($K$5*1000))+$F$5*(DP378*DI378/($K$5*1000))*MAX(MIN(CV378,$J$5),$I$5)*MAX(MIN(CV378,$J$5),$I$5)+$G$5*MAX(MIN(CV378,$J$5),$I$5)*(DP378*DI378/($K$5*1000))+$H$5*(DP378*DI378/($K$5*1000))*(DP378*DI378/($K$5*1000)))</f>
        <v>0</v>
      </c>
      <c r="S378">
        <f>J378*(1000-(1000*0.61365*exp(17.502*W378/(240.97+W378))/(DI378+DJ378)+DD378)/2)/(1000*0.61365*exp(17.502*W378/(240.97+W378))/(DI378+DJ378)-DD378)</f>
        <v>0</v>
      </c>
      <c r="T378">
        <f>1/((CW378+1)/(Q378/1.6)+1/(R378/1.37)) + CW378/((CW378+1)/(Q378/1.6) + CW378/(R378/1.37))</f>
        <v>0</v>
      </c>
      <c r="U378">
        <f>(CR378*CU378)</f>
        <v>0</v>
      </c>
      <c r="V378">
        <f>(DK378+(U378+2*0.95*5.67E-8*(((DK378+$B$7)+273)^4-(DK378+273)^4)-44100*J378)/(1.84*29.3*R378+8*0.95*5.67E-8*(DK378+273)^3))</f>
        <v>0</v>
      </c>
      <c r="W378">
        <f>($C$7*DL378+$D$7*DM378+$E$7*V378)</f>
        <v>0</v>
      </c>
      <c r="X378">
        <f>0.61365*exp(17.502*W378/(240.97+W378))</f>
        <v>0</v>
      </c>
      <c r="Y378">
        <f>(Z378/AA378*100)</f>
        <v>0</v>
      </c>
      <c r="Z378">
        <f>DD378*(DI378+DJ378)/1000</f>
        <v>0</v>
      </c>
      <c r="AA378">
        <f>0.61365*exp(17.502*DK378/(240.97+DK378))</f>
        <v>0</v>
      </c>
      <c r="AB378">
        <f>(X378-DD378*(DI378+DJ378)/1000)</f>
        <v>0</v>
      </c>
      <c r="AC378">
        <f>(-J378*44100)</f>
        <v>0</v>
      </c>
      <c r="AD378">
        <f>2*29.3*R378*0.92*(DK378-W378)</f>
        <v>0</v>
      </c>
      <c r="AE378">
        <f>2*0.95*5.67E-8*(((DK378+$B$7)+273)^4-(W378+273)^4)</f>
        <v>0</v>
      </c>
      <c r="AF378">
        <f>U378+AE378+AC378+AD378</f>
        <v>0</v>
      </c>
      <c r="AG378">
        <f>DH378*AU378*(DC378-DB378*(1000-AU378*DE378)/(1000-AU378*DD378))/(100*CV378)</f>
        <v>0</v>
      </c>
      <c r="AH378">
        <f>1000*DH378*AU378*(DD378-DE378)/(100*CV378*(1000-AU378*DD378))</f>
        <v>0</v>
      </c>
      <c r="AI378">
        <f>(AJ378 - AK378 - DI378*1E3/(8.314*(DK378+273.15)) * AM378/DH378 * AL378) * DH378/(100*CV378) * (1000 - DE378)/1000</f>
        <v>0</v>
      </c>
      <c r="AJ378">
        <v>432.31839386717</v>
      </c>
      <c r="AK378">
        <v>427.661224242424</v>
      </c>
      <c r="AL378">
        <v>-0.000901788459228094</v>
      </c>
      <c r="AM378">
        <v>64.2689805173575</v>
      </c>
      <c r="AN378">
        <f>(AP378 - AO378 + DI378*1E3/(8.314*(DK378+273.15)) * AR378/DH378 * AQ378) * DH378/(100*CV378) * 1000/(1000 - AP378)</f>
        <v>0</v>
      </c>
      <c r="AO378">
        <v>28.6195722691456</v>
      </c>
      <c r="AP378">
        <v>30.6962327272727</v>
      </c>
      <c r="AQ378">
        <v>5.16650897595266e-06</v>
      </c>
      <c r="AR378">
        <v>116.423155096258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MAX(0,($B$13+$C$13*DP378)/(1+$D$13*DP378)*DI378/(DK378+273)*$E$13)</f>
        <v>0</v>
      </c>
      <c r="AX378" t="s">
        <v>407</v>
      </c>
      <c r="AY378" t="s">
        <v>407</v>
      </c>
      <c r="AZ378">
        <v>0</v>
      </c>
      <c r="BA378">
        <v>0</v>
      </c>
      <c r="BB378">
        <f>1-AZ378/BA378</f>
        <v>0</v>
      </c>
      <c r="BC378">
        <v>0</v>
      </c>
      <c r="BD378" t="s">
        <v>407</v>
      </c>
      <c r="BE378" t="s">
        <v>407</v>
      </c>
      <c r="BF378">
        <v>0</v>
      </c>
      <c r="BG378">
        <v>0</v>
      </c>
      <c r="BH378">
        <f>1-BF378/BG378</f>
        <v>0</v>
      </c>
      <c r="BI378">
        <v>0.5</v>
      </c>
      <c r="BJ378">
        <f>CS378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407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f>$B$11*DQ378+$C$11*DR378+$F$11*EC378*(1-EF378)</f>
        <v>0</v>
      </c>
      <c r="CS378">
        <f>CR378*CT378</f>
        <v>0</v>
      </c>
      <c r="CT378">
        <f>($B$11*$D$9+$C$11*$D$9+$F$11*((EP378+EH378)/MAX(EP378+EH378+EQ378, 0.1)*$I$9+EQ378/MAX(EP378+EH378+EQ378, 0.1)*$J$9))/($B$11+$C$11+$F$11)</f>
        <v>0</v>
      </c>
      <c r="CU378">
        <f>($B$11*$K$9+$C$11*$K$9+$F$11*((EP378+EH378)/MAX(EP378+EH378+EQ378, 0.1)*$P$9+EQ378/MAX(EP378+EH378+EQ378, 0.1)*$Q$9))/($B$11+$C$11+$F$11)</f>
        <v>0</v>
      </c>
      <c r="CV378">
        <v>2.7</v>
      </c>
      <c r="CW378">
        <v>0.5</v>
      </c>
      <c r="CX378" t="s">
        <v>408</v>
      </c>
      <c r="CY378">
        <v>2</v>
      </c>
      <c r="CZ378" t="b">
        <v>1</v>
      </c>
      <c r="DA378">
        <v>1510795309.6</v>
      </c>
      <c r="DB378">
        <v>414.592</v>
      </c>
      <c r="DC378">
        <v>420.012096774193</v>
      </c>
      <c r="DD378">
        <v>30.6825516129032</v>
      </c>
      <c r="DE378">
        <v>28.6225419354839</v>
      </c>
      <c r="DF378">
        <v>408.11464516129</v>
      </c>
      <c r="DG378">
        <v>30.0208709677419</v>
      </c>
      <c r="DH378">
        <v>500.086258064516</v>
      </c>
      <c r="DI378">
        <v>90.7635096774193</v>
      </c>
      <c r="DJ378">
        <v>0.0999308129032258</v>
      </c>
      <c r="DK378">
        <v>34.3130967741935</v>
      </c>
      <c r="DL378">
        <v>34.9739129032258</v>
      </c>
      <c r="DM378">
        <v>999.9</v>
      </c>
      <c r="DN378">
        <v>0</v>
      </c>
      <c r="DO378">
        <v>0</v>
      </c>
      <c r="DP378">
        <v>9998.82870967742</v>
      </c>
      <c r="DQ378">
        <v>0</v>
      </c>
      <c r="DR378">
        <v>8.66075</v>
      </c>
      <c r="DS378">
        <v>-5.41995225806451</v>
      </c>
      <c r="DT378">
        <v>427.715516129032</v>
      </c>
      <c r="DU378">
        <v>432.388</v>
      </c>
      <c r="DV378">
        <v>2.0600164516129</v>
      </c>
      <c r="DW378">
        <v>420.012096774193</v>
      </c>
      <c r="DX378">
        <v>28.6225419354839</v>
      </c>
      <c r="DY378">
        <v>2.78485677419355</v>
      </c>
      <c r="DZ378">
        <v>2.59788258064516</v>
      </c>
      <c r="EA378">
        <v>22.7945903225806</v>
      </c>
      <c r="EB378">
        <v>21.6530870967742</v>
      </c>
      <c r="EC378">
        <v>1999.9935483871</v>
      </c>
      <c r="ED378">
        <v>0.980005451612903</v>
      </c>
      <c r="EE378">
        <v>0.0199949516129032</v>
      </c>
      <c r="EF378">
        <v>0</v>
      </c>
      <c r="EG378">
        <v>2.25131935483871</v>
      </c>
      <c r="EH378">
        <v>0</v>
      </c>
      <c r="EI378">
        <v>3967.65193548387</v>
      </c>
      <c r="EJ378">
        <v>17300.1193548387</v>
      </c>
      <c r="EK378">
        <v>40.25</v>
      </c>
      <c r="EL378">
        <v>40.25</v>
      </c>
      <c r="EM378">
        <v>39.687</v>
      </c>
      <c r="EN378">
        <v>39.254</v>
      </c>
      <c r="EO378">
        <v>40.062</v>
      </c>
      <c r="EP378">
        <v>1960.0035483871</v>
      </c>
      <c r="EQ378">
        <v>39.9906451612903</v>
      </c>
      <c r="ER378">
        <v>0</v>
      </c>
      <c r="ES378">
        <v>1678818921.2</v>
      </c>
      <c r="ET378">
        <v>0</v>
      </c>
      <c r="EU378">
        <v>2.253224</v>
      </c>
      <c r="EV378">
        <v>-0.0138615195598339</v>
      </c>
      <c r="EW378">
        <v>-35.6453846081618</v>
      </c>
      <c r="EX378">
        <v>3966.9932</v>
      </c>
      <c r="EY378">
        <v>15</v>
      </c>
      <c r="EZ378">
        <v>0</v>
      </c>
      <c r="FA378" t="s">
        <v>409</v>
      </c>
      <c r="FB378">
        <v>1510781724.6</v>
      </c>
      <c r="FC378">
        <v>1510781718.6</v>
      </c>
      <c r="FD378">
        <v>0</v>
      </c>
      <c r="FE378">
        <v>0.193</v>
      </c>
      <c r="FF378">
        <v>0.167</v>
      </c>
      <c r="FG378">
        <v>6.707</v>
      </c>
      <c r="FH378">
        <v>0.869</v>
      </c>
      <c r="FI378">
        <v>420</v>
      </c>
      <c r="FJ378">
        <v>32</v>
      </c>
      <c r="FK378">
        <v>0.3</v>
      </c>
      <c r="FL378">
        <v>0.13</v>
      </c>
      <c r="FM378">
        <v>2.0519975</v>
      </c>
      <c r="FN378">
        <v>0.149104615384613</v>
      </c>
      <c r="FO378">
        <v>0.0143618717007916</v>
      </c>
      <c r="FP378">
        <v>1</v>
      </c>
      <c r="FQ378">
        <v>1</v>
      </c>
      <c r="FR378">
        <v>1</v>
      </c>
      <c r="FS378" t="s">
        <v>410</v>
      </c>
      <c r="FT378">
        <v>2.97139</v>
      </c>
      <c r="FU378">
        <v>2.75413</v>
      </c>
      <c r="FV378">
        <v>0.089442</v>
      </c>
      <c r="FW378">
        <v>0.0915815</v>
      </c>
      <c r="FX378">
        <v>0.122146</v>
      </c>
      <c r="FY378">
        <v>0.117469</v>
      </c>
      <c r="FZ378">
        <v>35331.6</v>
      </c>
      <c r="GA378">
        <v>38393.6</v>
      </c>
      <c r="GB378">
        <v>35173.8</v>
      </c>
      <c r="GC378">
        <v>38342.3</v>
      </c>
      <c r="GD378">
        <v>43755.7</v>
      </c>
      <c r="GE378">
        <v>48866.1</v>
      </c>
      <c r="GF378">
        <v>54964.1</v>
      </c>
      <c r="GG378">
        <v>61494.9</v>
      </c>
      <c r="GH378">
        <v>1.96178</v>
      </c>
      <c r="GI378">
        <v>1.8158</v>
      </c>
      <c r="GJ378">
        <v>0.18473</v>
      </c>
      <c r="GK378">
        <v>0</v>
      </c>
      <c r="GL378">
        <v>31.9902</v>
      </c>
      <c r="GM378">
        <v>999.9</v>
      </c>
      <c r="GN378">
        <v>53.272</v>
      </c>
      <c r="GO378">
        <v>32.539</v>
      </c>
      <c r="GP378">
        <v>28.8917</v>
      </c>
      <c r="GQ378">
        <v>56.2786</v>
      </c>
      <c r="GR378">
        <v>48.105</v>
      </c>
      <c r="GS378">
        <v>1</v>
      </c>
      <c r="GT378">
        <v>0.118272</v>
      </c>
      <c r="GU378">
        <v>-2.69498</v>
      </c>
      <c r="GV378">
        <v>20.0955</v>
      </c>
      <c r="GW378">
        <v>5.19662</v>
      </c>
      <c r="GX378">
        <v>12.0058</v>
      </c>
      <c r="GY378">
        <v>4.9756</v>
      </c>
      <c r="GZ378">
        <v>3.29395</v>
      </c>
      <c r="HA378">
        <v>9999</v>
      </c>
      <c r="HB378">
        <v>9999</v>
      </c>
      <c r="HC378">
        <v>9999</v>
      </c>
      <c r="HD378">
        <v>999.9</v>
      </c>
      <c r="HE378">
        <v>1.86325</v>
      </c>
      <c r="HF378">
        <v>1.86813</v>
      </c>
      <c r="HG378">
        <v>1.86786</v>
      </c>
      <c r="HH378">
        <v>1.86905</v>
      </c>
      <c r="HI378">
        <v>1.86984</v>
      </c>
      <c r="HJ378">
        <v>1.86589</v>
      </c>
      <c r="HK378">
        <v>1.86696</v>
      </c>
      <c r="HL378">
        <v>1.86833</v>
      </c>
      <c r="HM378">
        <v>5</v>
      </c>
      <c r="HN378">
        <v>0</v>
      </c>
      <c r="HO378">
        <v>0</v>
      </c>
      <c r="HP378">
        <v>0</v>
      </c>
      <c r="HQ378" t="s">
        <v>411</v>
      </c>
      <c r="HR378" t="s">
        <v>412</v>
      </c>
      <c r="HS378" t="s">
        <v>413</v>
      </c>
      <c r="HT378" t="s">
        <v>413</v>
      </c>
      <c r="HU378" t="s">
        <v>413</v>
      </c>
      <c r="HV378" t="s">
        <v>413</v>
      </c>
      <c r="HW378">
        <v>0</v>
      </c>
      <c r="HX378">
        <v>100</v>
      </c>
      <c r="HY378">
        <v>100</v>
      </c>
      <c r="HZ378">
        <v>6.477</v>
      </c>
      <c r="IA378">
        <v>0.6617</v>
      </c>
      <c r="IB378">
        <v>4.00718980108695</v>
      </c>
      <c r="IC378">
        <v>0.0057595372652325</v>
      </c>
      <c r="ID378">
        <v>9.86007892650461e-07</v>
      </c>
      <c r="IE378">
        <v>-6.54605500343952e-10</v>
      </c>
      <c r="IF378">
        <v>0.661683471666172</v>
      </c>
      <c r="IG378">
        <v>0</v>
      </c>
      <c r="IH378">
        <v>0</v>
      </c>
      <c r="II378">
        <v>0</v>
      </c>
      <c r="IJ378">
        <v>-3</v>
      </c>
      <c r="IK378">
        <v>1614</v>
      </c>
      <c r="IL378">
        <v>1</v>
      </c>
      <c r="IM378">
        <v>27</v>
      </c>
      <c r="IN378">
        <v>226.6</v>
      </c>
      <c r="IO378">
        <v>226.7</v>
      </c>
      <c r="IP378">
        <v>1.04126</v>
      </c>
      <c r="IQ378">
        <v>2.65503</v>
      </c>
      <c r="IR378">
        <v>1.54785</v>
      </c>
      <c r="IS378">
        <v>2.30103</v>
      </c>
      <c r="IT378">
        <v>1.34644</v>
      </c>
      <c r="IU378">
        <v>2.30225</v>
      </c>
      <c r="IV378">
        <v>37.0032</v>
      </c>
      <c r="IW378">
        <v>24.2013</v>
      </c>
      <c r="IX378">
        <v>18</v>
      </c>
      <c r="IY378">
        <v>503.284</v>
      </c>
      <c r="IZ378">
        <v>408.31</v>
      </c>
      <c r="JA378">
        <v>35.5651</v>
      </c>
      <c r="JB378">
        <v>28.9047</v>
      </c>
      <c r="JC378">
        <v>29.9999</v>
      </c>
      <c r="JD378">
        <v>28.6835</v>
      </c>
      <c r="JE378">
        <v>28.6001</v>
      </c>
      <c r="JF378">
        <v>20.9658</v>
      </c>
      <c r="JG378">
        <v>0</v>
      </c>
      <c r="JH378">
        <v>100</v>
      </c>
      <c r="JI378">
        <v>35.5694</v>
      </c>
      <c r="JJ378">
        <v>426.856</v>
      </c>
      <c r="JK378">
        <v>30.1699</v>
      </c>
      <c r="JL378">
        <v>101.973</v>
      </c>
      <c r="JM378">
        <v>102.362</v>
      </c>
    </row>
    <row r="379" spans="1:273">
      <c r="A379">
        <v>363</v>
      </c>
      <c r="B379">
        <v>1510795322.6</v>
      </c>
      <c r="C379">
        <v>6602</v>
      </c>
      <c r="D379" t="s">
        <v>1139</v>
      </c>
      <c r="E379" t="s">
        <v>1140</v>
      </c>
      <c r="F379">
        <v>5</v>
      </c>
      <c r="G379" t="s">
        <v>898</v>
      </c>
      <c r="H379" t="s">
        <v>406</v>
      </c>
      <c r="I379">
        <v>1510795314.75517</v>
      </c>
      <c r="J379">
        <f>(K379)/1000</f>
        <v>0</v>
      </c>
      <c r="K379">
        <f>IF(CZ379, AN379, AH379)</f>
        <v>0</v>
      </c>
      <c r="L379">
        <f>IF(CZ379, AI379, AG379)</f>
        <v>0</v>
      </c>
      <c r="M379">
        <f>DB379 - IF(AU379&gt;1, L379*CV379*100.0/(AW379*DP379), 0)</f>
        <v>0</v>
      </c>
      <c r="N379">
        <f>((T379-J379/2)*M379-L379)/(T379+J379/2)</f>
        <v>0</v>
      </c>
      <c r="O379">
        <f>N379*(DI379+DJ379)/1000.0</f>
        <v>0</v>
      </c>
      <c r="P379">
        <f>(DB379 - IF(AU379&gt;1, L379*CV379*100.0/(AW379*DP379), 0))*(DI379+DJ379)/1000.0</f>
        <v>0</v>
      </c>
      <c r="Q379">
        <f>2.0/((1/S379-1/R379)+SIGN(S379)*SQRT((1/S379-1/R379)*(1/S379-1/R379) + 4*CW379/((CW379+1)*(CW379+1))*(2*1/S379*1/R379-1/R379*1/R379)))</f>
        <v>0</v>
      </c>
      <c r="R379">
        <f>IF(LEFT(CX379,1)&lt;&gt;"0",IF(LEFT(CX379,1)="1",3.0,CY379),$D$5+$E$5*(DP379*DI379/($K$5*1000))+$F$5*(DP379*DI379/($K$5*1000))*MAX(MIN(CV379,$J$5),$I$5)*MAX(MIN(CV379,$J$5),$I$5)+$G$5*MAX(MIN(CV379,$J$5),$I$5)*(DP379*DI379/($K$5*1000))+$H$5*(DP379*DI379/($K$5*1000))*(DP379*DI379/($K$5*1000)))</f>
        <v>0</v>
      </c>
      <c r="S379">
        <f>J379*(1000-(1000*0.61365*exp(17.502*W379/(240.97+W379))/(DI379+DJ379)+DD379)/2)/(1000*0.61365*exp(17.502*W379/(240.97+W379))/(DI379+DJ379)-DD379)</f>
        <v>0</v>
      </c>
      <c r="T379">
        <f>1/((CW379+1)/(Q379/1.6)+1/(R379/1.37)) + CW379/((CW379+1)/(Q379/1.6) + CW379/(R379/1.37))</f>
        <v>0</v>
      </c>
      <c r="U379">
        <f>(CR379*CU379)</f>
        <v>0</v>
      </c>
      <c r="V379">
        <f>(DK379+(U379+2*0.95*5.67E-8*(((DK379+$B$7)+273)^4-(DK379+273)^4)-44100*J379)/(1.84*29.3*R379+8*0.95*5.67E-8*(DK379+273)^3))</f>
        <v>0</v>
      </c>
      <c r="W379">
        <f>($C$7*DL379+$D$7*DM379+$E$7*V379)</f>
        <v>0</v>
      </c>
      <c r="X379">
        <f>0.61365*exp(17.502*W379/(240.97+W379))</f>
        <v>0</v>
      </c>
      <c r="Y379">
        <f>(Z379/AA379*100)</f>
        <v>0</v>
      </c>
      <c r="Z379">
        <f>DD379*(DI379+DJ379)/1000</f>
        <v>0</v>
      </c>
      <c r="AA379">
        <f>0.61365*exp(17.502*DK379/(240.97+DK379))</f>
        <v>0</v>
      </c>
      <c r="AB379">
        <f>(X379-DD379*(DI379+DJ379)/1000)</f>
        <v>0</v>
      </c>
      <c r="AC379">
        <f>(-J379*44100)</f>
        <v>0</v>
      </c>
      <c r="AD379">
        <f>2*29.3*R379*0.92*(DK379-W379)</f>
        <v>0</v>
      </c>
      <c r="AE379">
        <f>2*0.95*5.67E-8*(((DK379+$B$7)+273)^4-(W379+273)^4)</f>
        <v>0</v>
      </c>
      <c r="AF379">
        <f>U379+AE379+AC379+AD379</f>
        <v>0</v>
      </c>
      <c r="AG379">
        <f>DH379*AU379*(DC379-DB379*(1000-AU379*DE379)/(1000-AU379*DD379))/(100*CV379)</f>
        <v>0</v>
      </c>
      <c r="AH379">
        <f>1000*DH379*AU379*(DD379-DE379)/(100*CV379*(1000-AU379*DD379))</f>
        <v>0</v>
      </c>
      <c r="AI379">
        <f>(AJ379 - AK379 - DI379*1E3/(8.314*(DK379+273.15)) * AM379/DH379 * AL379) * DH379/(100*CV379) * (1000 - DE379)/1000</f>
        <v>0</v>
      </c>
      <c r="AJ379">
        <v>432.488400803405</v>
      </c>
      <c r="AK379">
        <v>427.709254545454</v>
      </c>
      <c r="AL379">
        <v>0.00110553983121924</v>
      </c>
      <c r="AM379">
        <v>64.2689805173575</v>
      </c>
      <c r="AN379">
        <f>(AP379 - AO379 + DI379*1E3/(8.314*(DK379+273.15)) * AR379/DH379 * AQ379) * DH379/(100*CV379) * 1000/(1000 - AP379)</f>
        <v>0</v>
      </c>
      <c r="AO379">
        <v>28.6156574721757</v>
      </c>
      <c r="AP379">
        <v>30.7070224242424</v>
      </c>
      <c r="AQ379">
        <v>9.44750250797255e-06</v>
      </c>
      <c r="AR379">
        <v>116.423155096258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MAX(0,($B$13+$C$13*DP379)/(1+$D$13*DP379)*DI379/(DK379+273)*$E$13)</f>
        <v>0</v>
      </c>
      <c r="AX379" t="s">
        <v>407</v>
      </c>
      <c r="AY379" t="s">
        <v>407</v>
      </c>
      <c r="AZ379">
        <v>0</v>
      </c>
      <c r="BA379">
        <v>0</v>
      </c>
      <c r="BB379">
        <f>1-AZ379/BA379</f>
        <v>0</v>
      </c>
      <c r="BC379">
        <v>0</v>
      </c>
      <c r="BD379" t="s">
        <v>407</v>
      </c>
      <c r="BE379" t="s">
        <v>407</v>
      </c>
      <c r="BF379">
        <v>0</v>
      </c>
      <c r="BG379">
        <v>0</v>
      </c>
      <c r="BH379">
        <f>1-BF379/BG379</f>
        <v>0</v>
      </c>
      <c r="BI379">
        <v>0.5</v>
      </c>
      <c r="BJ379">
        <f>CS379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407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f>$B$11*DQ379+$C$11*DR379+$F$11*EC379*(1-EF379)</f>
        <v>0</v>
      </c>
      <c r="CS379">
        <f>CR379*CT379</f>
        <v>0</v>
      </c>
      <c r="CT379">
        <f>($B$11*$D$9+$C$11*$D$9+$F$11*((EP379+EH379)/MAX(EP379+EH379+EQ379, 0.1)*$I$9+EQ379/MAX(EP379+EH379+EQ379, 0.1)*$J$9))/($B$11+$C$11+$F$11)</f>
        <v>0</v>
      </c>
      <c r="CU379">
        <f>($B$11*$K$9+$C$11*$K$9+$F$11*((EP379+EH379)/MAX(EP379+EH379+EQ379, 0.1)*$P$9+EQ379/MAX(EP379+EH379+EQ379, 0.1)*$Q$9))/($B$11+$C$11+$F$11)</f>
        <v>0</v>
      </c>
      <c r="CV379">
        <v>2.7</v>
      </c>
      <c r="CW379">
        <v>0.5</v>
      </c>
      <c r="CX379" t="s">
        <v>408</v>
      </c>
      <c r="CY379">
        <v>2</v>
      </c>
      <c r="CZ379" t="b">
        <v>1</v>
      </c>
      <c r="DA379">
        <v>1510795314.75517</v>
      </c>
      <c r="DB379">
        <v>414.563275862069</v>
      </c>
      <c r="DC379">
        <v>420.165344827586</v>
      </c>
      <c r="DD379">
        <v>30.6923379310345</v>
      </c>
      <c r="DE379">
        <v>28.6199034482759</v>
      </c>
      <c r="DF379">
        <v>408.086172413793</v>
      </c>
      <c r="DG379">
        <v>30.0306620689655</v>
      </c>
      <c r="DH379">
        <v>500.081</v>
      </c>
      <c r="DI379">
        <v>90.7642103448276</v>
      </c>
      <c r="DJ379">
        <v>0.0998696206896552</v>
      </c>
      <c r="DK379">
        <v>34.3203724137931</v>
      </c>
      <c r="DL379">
        <v>34.980024137931</v>
      </c>
      <c r="DM379">
        <v>999.9</v>
      </c>
      <c r="DN379">
        <v>0</v>
      </c>
      <c r="DO379">
        <v>0</v>
      </c>
      <c r="DP379">
        <v>10005.3448275862</v>
      </c>
      <c r="DQ379">
        <v>0</v>
      </c>
      <c r="DR379">
        <v>8.61866448275862</v>
      </c>
      <c r="DS379">
        <v>-5.60189931034483</v>
      </c>
      <c r="DT379">
        <v>427.69024137931</v>
      </c>
      <c r="DU379">
        <v>432.544586206897</v>
      </c>
      <c r="DV379">
        <v>2.07245103448276</v>
      </c>
      <c r="DW379">
        <v>420.165344827586</v>
      </c>
      <c r="DX379">
        <v>28.6199034482759</v>
      </c>
      <c r="DY379">
        <v>2.78576655172414</v>
      </c>
      <c r="DZ379">
        <v>2.5976624137931</v>
      </c>
      <c r="EA379">
        <v>22.7999827586207</v>
      </c>
      <c r="EB379">
        <v>21.6517</v>
      </c>
      <c r="EC379">
        <v>1999.99206896552</v>
      </c>
      <c r="ED379">
        <v>0.980005551724138</v>
      </c>
      <c r="EE379">
        <v>0.0199948448275862</v>
      </c>
      <c r="EF379">
        <v>0</v>
      </c>
      <c r="EG379">
        <v>2.25985172413793</v>
      </c>
      <c r="EH379">
        <v>0</v>
      </c>
      <c r="EI379">
        <v>3964.68172413793</v>
      </c>
      <c r="EJ379">
        <v>17300.1172413793</v>
      </c>
      <c r="EK379">
        <v>40.25</v>
      </c>
      <c r="EL379">
        <v>40.25</v>
      </c>
      <c r="EM379">
        <v>39.687</v>
      </c>
      <c r="EN379">
        <v>39.25</v>
      </c>
      <c r="EO379">
        <v>40.062</v>
      </c>
      <c r="EP379">
        <v>1960.00206896552</v>
      </c>
      <c r="EQ379">
        <v>39.9903448275862</v>
      </c>
      <c r="ER379">
        <v>0</v>
      </c>
      <c r="ES379">
        <v>1678818926</v>
      </c>
      <c r="ET379">
        <v>0</v>
      </c>
      <c r="EU379">
        <v>2.263956</v>
      </c>
      <c r="EV379">
        <v>0.115892313197041</v>
      </c>
      <c r="EW379">
        <v>-31.7992307245568</v>
      </c>
      <c r="EX379">
        <v>3964.2408</v>
      </c>
      <c r="EY379">
        <v>15</v>
      </c>
      <c r="EZ379">
        <v>0</v>
      </c>
      <c r="FA379" t="s">
        <v>409</v>
      </c>
      <c r="FB379">
        <v>1510781724.6</v>
      </c>
      <c r="FC379">
        <v>1510781718.6</v>
      </c>
      <c r="FD379">
        <v>0</v>
      </c>
      <c r="FE379">
        <v>0.193</v>
      </c>
      <c r="FF379">
        <v>0.167</v>
      </c>
      <c r="FG379">
        <v>6.707</v>
      </c>
      <c r="FH379">
        <v>0.869</v>
      </c>
      <c r="FI379">
        <v>420</v>
      </c>
      <c r="FJ379">
        <v>32</v>
      </c>
      <c r="FK379">
        <v>0.3</v>
      </c>
      <c r="FL379">
        <v>0.13</v>
      </c>
      <c r="FM379">
        <v>2.0639895</v>
      </c>
      <c r="FN379">
        <v>0.142489756097554</v>
      </c>
      <c r="FO379">
        <v>0.013739150437709</v>
      </c>
      <c r="FP379">
        <v>1</v>
      </c>
      <c r="FQ379">
        <v>1</v>
      </c>
      <c r="FR379">
        <v>1</v>
      </c>
      <c r="FS379" t="s">
        <v>410</v>
      </c>
      <c r="FT379">
        <v>2.97103</v>
      </c>
      <c r="FU379">
        <v>2.75376</v>
      </c>
      <c r="FV379">
        <v>0.0894698</v>
      </c>
      <c r="FW379">
        <v>0.0920487</v>
      </c>
      <c r="FX379">
        <v>0.122177</v>
      </c>
      <c r="FY379">
        <v>0.117457</v>
      </c>
      <c r="FZ379">
        <v>35330.8</v>
      </c>
      <c r="GA379">
        <v>38374.3</v>
      </c>
      <c r="GB379">
        <v>35174.1</v>
      </c>
      <c r="GC379">
        <v>38342.7</v>
      </c>
      <c r="GD379">
        <v>43754.7</v>
      </c>
      <c r="GE379">
        <v>48867.2</v>
      </c>
      <c r="GF379">
        <v>54965</v>
      </c>
      <c r="GG379">
        <v>61495.5</v>
      </c>
      <c r="GH379">
        <v>1.96187</v>
      </c>
      <c r="GI379">
        <v>1.81615</v>
      </c>
      <c r="GJ379">
        <v>0.186048</v>
      </c>
      <c r="GK379">
        <v>0</v>
      </c>
      <c r="GL379">
        <v>31.9855</v>
      </c>
      <c r="GM379">
        <v>999.9</v>
      </c>
      <c r="GN379">
        <v>53.272</v>
      </c>
      <c r="GO379">
        <v>32.539</v>
      </c>
      <c r="GP379">
        <v>28.894</v>
      </c>
      <c r="GQ379">
        <v>55.8386</v>
      </c>
      <c r="GR379">
        <v>48.7139</v>
      </c>
      <c r="GS379">
        <v>1</v>
      </c>
      <c r="GT379">
        <v>0.118323</v>
      </c>
      <c r="GU379">
        <v>-2.67805</v>
      </c>
      <c r="GV379">
        <v>20.0957</v>
      </c>
      <c r="GW379">
        <v>5.19632</v>
      </c>
      <c r="GX379">
        <v>12.0044</v>
      </c>
      <c r="GY379">
        <v>4.97515</v>
      </c>
      <c r="GZ379">
        <v>3.2939</v>
      </c>
      <c r="HA379">
        <v>9999</v>
      </c>
      <c r="HB379">
        <v>9999</v>
      </c>
      <c r="HC379">
        <v>9999</v>
      </c>
      <c r="HD379">
        <v>999.9</v>
      </c>
      <c r="HE379">
        <v>1.86325</v>
      </c>
      <c r="HF379">
        <v>1.86813</v>
      </c>
      <c r="HG379">
        <v>1.86786</v>
      </c>
      <c r="HH379">
        <v>1.86905</v>
      </c>
      <c r="HI379">
        <v>1.86983</v>
      </c>
      <c r="HJ379">
        <v>1.86587</v>
      </c>
      <c r="HK379">
        <v>1.86694</v>
      </c>
      <c r="HL379">
        <v>1.86829</v>
      </c>
      <c r="HM379">
        <v>5</v>
      </c>
      <c r="HN379">
        <v>0</v>
      </c>
      <c r="HO379">
        <v>0</v>
      </c>
      <c r="HP379">
        <v>0</v>
      </c>
      <c r="HQ379" t="s">
        <v>411</v>
      </c>
      <c r="HR379" t="s">
        <v>412</v>
      </c>
      <c r="HS379" t="s">
        <v>413</v>
      </c>
      <c r="HT379" t="s">
        <v>413</v>
      </c>
      <c r="HU379" t="s">
        <v>413</v>
      </c>
      <c r="HV379" t="s">
        <v>413</v>
      </c>
      <c r="HW379">
        <v>0</v>
      </c>
      <c r="HX379">
        <v>100</v>
      </c>
      <c r="HY379">
        <v>100</v>
      </c>
      <c r="HZ379">
        <v>6.478</v>
      </c>
      <c r="IA379">
        <v>0.6616</v>
      </c>
      <c r="IB379">
        <v>4.00718980108695</v>
      </c>
      <c r="IC379">
        <v>0.0057595372652325</v>
      </c>
      <c r="ID379">
        <v>9.86007892650461e-07</v>
      </c>
      <c r="IE379">
        <v>-6.54605500343952e-10</v>
      </c>
      <c r="IF379">
        <v>0.661683471666172</v>
      </c>
      <c r="IG379">
        <v>0</v>
      </c>
      <c r="IH379">
        <v>0</v>
      </c>
      <c r="II379">
        <v>0</v>
      </c>
      <c r="IJ379">
        <v>-3</v>
      </c>
      <c r="IK379">
        <v>1614</v>
      </c>
      <c r="IL379">
        <v>1</v>
      </c>
      <c r="IM379">
        <v>27</v>
      </c>
      <c r="IN379">
        <v>226.6</v>
      </c>
      <c r="IO379">
        <v>226.7</v>
      </c>
      <c r="IP379">
        <v>1.06934</v>
      </c>
      <c r="IQ379">
        <v>2.65991</v>
      </c>
      <c r="IR379">
        <v>1.54785</v>
      </c>
      <c r="IS379">
        <v>2.30103</v>
      </c>
      <c r="IT379">
        <v>1.34644</v>
      </c>
      <c r="IU379">
        <v>2.28271</v>
      </c>
      <c r="IV379">
        <v>37.0032</v>
      </c>
      <c r="IW379">
        <v>24.2013</v>
      </c>
      <c r="IX379">
        <v>18</v>
      </c>
      <c r="IY379">
        <v>503.351</v>
      </c>
      <c r="IZ379">
        <v>408.509</v>
      </c>
      <c r="JA379">
        <v>35.5825</v>
      </c>
      <c r="JB379">
        <v>28.9022</v>
      </c>
      <c r="JC379">
        <v>29.9999</v>
      </c>
      <c r="JD379">
        <v>28.6835</v>
      </c>
      <c r="JE379">
        <v>28.6001</v>
      </c>
      <c r="JF379">
        <v>21.4796</v>
      </c>
      <c r="JG379">
        <v>0</v>
      </c>
      <c r="JH379">
        <v>100</v>
      </c>
      <c r="JI379">
        <v>35.582</v>
      </c>
      <c r="JJ379">
        <v>440.267</v>
      </c>
      <c r="JK379">
        <v>30.1699</v>
      </c>
      <c r="JL379">
        <v>101.975</v>
      </c>
      <c r="JM379">
        <v>102.363</v>
      </c>
    </row>
    <row r="380" spans="1:273">
      <c r="A380">
        <v>364</v>
      </c>
      <c r="B380">
        <v>1510795327.6</v>
      </c>
      <c r="C380">
        <v>6607</v>
      </c>
      <c r="D380" t="s">
        <v>1141</v>
      </c>
      <c r="E380" t="s">
        <v>1142</v>
      </c>
      <c r="F380">
        <v>5</v>
      </c>
      <c r="G380" t="s">
        <v>898</v>
      </c>
      <c r="H380" t="s">
        <v>406</v>
      </c>
      <c r="I380">
        <v>1510795319.83214</v>
      </c>
      <c r="J380">
        <f>(K380)/1000</f>
        <v>0</v>
      </c>
      <c r="K380">
        <f>IF(CZ380, AN380, AH380)</f>
        <v>0</v>
      </c>
      <c r="L380">
        <f>IF(CZ380, AI380, AG380)</f>
        <v>0</v>
      </c>
      <c r="M380">
        <f>DB380 - IF(AU380&gt;1, L380*CV380*100.0/(AW380*DP380), 0)</f>
        <v>0</v>
      </c>
      <c r="N380">
        <f>((T380-J380/2)*M380-L380)/(T380+J380/2)</f>
        <v>0</v>
      </c>
      <c r="O380">
        <f>N380*(DI380+DJ380)/1000.0</f>
        <v>0</v>
      </c>
      <c r="P380">
        <f>(DB380 - IF(AU380&gt;1, L380*CV380*100.0/(AW380*DP380), 0))*(DI380+DJ380)/1000.0</f>
        <v>0</v>
      </c>
      <c r="Q380">
        <f>2.0/((1/S380-1/R380)+SIGN(S380)*SQRT((1/S380-1/R380)*(1/S380-1/R380) + 4*CW380/((CW380+1)*(CW380+1))*(2*1/S380*1/R380-1/R380*1/R380)))</f>
        <v>0</v>
      </c>
      <c r="R380">
        <f>IF(LEFT(CX380,1)&lt;&gt;"0",IF(LEFT(CX380,1)="1",3.0,CY380),$D$5+$E$5*(DP380*DI380/($K$5*1000))+$F$5*(DP380*DI380/($K$5*1000))*MAX(MIN(CV380,$J$5),$I$5)*MAX(MIN(CV380,$J$5),$I$5)+$G$5*MAX(MIN(CV380,$J$5),$I$5)*(DP380*DI380/($K$5*1000))+$H$5*(DP380*DI380/($K$5*1000))*(DP380*DI380/($K$5*1000)))</f>
        <v>0</v>
      </c>
      <c r="S380">
        <f>J380*(1000-(1000*0.61365*exp(17.502*W380/(240.97+W380))/(DI380+DJ380)+DD380)/2)/(1000*0.61365*exp(17.502*W380/(240.97+W380))/(DI380+DJ380)-DD380)</f>
        <v>0</v>
      </c>
      <c r="T380">
        <f>1/((CW380+1)/(Q380/1.6)+1/(R380/1.37)) + CW380/((CW380+1)/(Q380/1.6) + CW380/(R380/1.37))</f>
        <v>0</v>
      </c>
      <c r="U380">
        <f>(CR380*CU380)</f>
        <v>0</v>
      </c>
      <c r="V380">
        <f>(DK380+(U380+2*0.95*5.67E-8*(((DK380+$B$7)+273)^4-(DK380+273)^4)-44100*J380)/(1.84*29.3*R380+8*0.95*5.67E-8*(DK380+273)^3))</f>
        <v>0</v>
      </c>
      <c r="W380">
        <f>($C$7*DL380+$D$7*DM380+$E$7*V380)</f>
        <v>0</v>
      </c>
      <c r="X380">
        <f>0.61365*exp(17.502*W380/(240.97+W380))</f>
        <v>0</v>
      </c>
      <c r="Y380">
        <f>(Z380/AA380*100)</f>
        <v>0</v>
      </c>
      <c r="Z380">
        <f>DD380*(DI380+DJ380)/1000</f>
        <v>0</v>
      </c>
      <c r="AA380">
        <f>0.61365*exp(17.502*DK380/(240.97+DK380))</f>
        <v>0</v>
      </c>
      <c r="AB380">
        <f>(X380-DD380*(DI380+DJ380)/1000)</f>
        <v>0</v>
      </c>
      <c r="AC380">
        <f>(-J380*44100)</f>
        <v>0</v>
      </c>
      <c r="AD380">
        <f>2*29.3*R380*0.92*(DK380-W380)</f>
        <v>0</v>
      </c>
      <c r="AE380">
        <f>2*0.95*5.67E-8*(((DK380+$B$7)+273)^4-(W380+273)^4)</f>
        <v>0</v>
      </c>
      <c r="AF380">
        <f>U380+AE380+AC380+AD380</f>
        <v>0</v>
      </c>
      <c r="AG380">
        <f>DH380*AU380*(DC380-DB380*(1000-AU380*DE380)/(1000-AU380*DD380))/(100*CV380)</f>
        <v>0</v>
      </c>
      <c r="AH380">
        <f>1000*DH380*AU380*(DD380-DE380)/(100*CV380*(1000-AU380*DD380))</f>
        <v>0</v>
      </c>
      <c r="AI380">
        <f>(AJ380 - AK380 - DI380*1E3/(8.314*(DK380+273.15)) * AM380/DH380 * AL380) * DH380/(100*CV380) * (1000 - DE380)/1000</f>
        <v>0</v>
      </c>
      <c r="AJ380">
        <v>440.953853436098</v>
      </c>
      <c r="AK380">
        <v>431.629921212121</v>
      </c>
      <c r="AL380">
        <v>1.02094331505872</v>
      </c>
      <c r="AM380">
        <v>64.2689805173575</v>
      </c>
      <c r="AN380">
        <f>(AP380 - AO380 + DI380*1E3/(8.314*(DK380+273.15)) * AR380/DH380 * AQ380) * DH380/(100*CV380) * 1000/(1000 - AP380)</f>
        <v>0</v>
      </c>
      <c r="AO380">
        <v>28.6119115097989</v>
      </c>
      <c r="AP380">
        <v>30.7135442424242</v>
      </c>
      <c r="AQ380">
        <v>4.49504910768056e-06</v>
      </c>
      <c r="AR380">
        <v>116.423155096258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MAX(0,($B$13+$C$13*DP380)/(1+$D$13*DP380)*DI380/(DK380+273)*$E$13)</f>
        <v>0</v>
      </c>
      <c r="AX380" t="s">
        <v>407</v>
      </c>
      <c r="AY380" t="s">
        <v>407</v>
      </c>
      <c r="AZ380">
        <v>0</v>
      </c>
      <c r="BA380">
        <v>0</v>
      </c>
      <c r="BB380">
        <f>1-AZ380/BA380</f>
        <v>0</v>
      </c>
      <c r="BC380">
        <v>0</v>
      </c>
      <c r="BD380" t="s">
        <v>407</v>
      </c>
      <c r="BE380" t="s">
        <v>407</v>
      </c>
      <c r="BF380">
        <v>0</v>
      </c>
      <c r="BG380">
        <v>0</v>
      </c>
      <c r="BH380">
        <f>1-BF380/BG380</f>
        <v>0</v>
      </c>
      <c r="BI380">
        <v>0.5</v>
      </c>
      <c r="BJ380">
        <f>CS380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407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f>$B$11*DQ380+$C$11*DR380+$F$11*EC380*(1-EF380)</f>
        <v>0</v>
      </c>
      <c r="CS380">
        <f>CR380*CT380</f>
        <v>0</v>
      </c>
      <c r="CT380">
        <f>($B$11*$D$9+$C$11*$D$9+$F$11*((EP380+EH380)/MAX(EP380+EH380+EQ380, 0.1)*$I$9+EQ380/MAX(EP380+EH380+EQ380, 0.1)*$J$9))/($B$11+$C$11+$F$11)</f>
        <v>0</v>
      </c>
      <c r="CU380">
        <f>($B$11*$K$9+$C$11*$K$9+$F$11*((EP380+EH380)/MAX(EP380+EH380+EQ380, 0.1)*$P$9+EQ380/MAX(EP380+EH380+EQ380, 0.1)*$Q$9))/($B$11+$C$11+$F$11)</f>
        <v>0</v>
      </c>
      <c r="CV380">
        <v>2.7</v>
      </c>
      <c r="CW380">
        <v>0.5</v>
      </c>
      <c r="CX380" t="s">
        <v>408</v>
      </c>
      <c r="CY380">
        <v>2</v>
      </c>
      <c r="CZ380" t="b">
        <v>1</v>
      </c>
      <c r="DA380">
        <v>1510795319.83214</v>
      </c>
      <c r="DB380">
        <v>415.103428571429</v>
      </c>
      <c r="DC380">
        <v>423.061178571429</v>
      </c>
      <c r="DD380">
        <v>30.7015678571429</v>
      </c>
      <c r="DE380">
        <v>28.6168571428571</v>
      </c>
      <c r="DF380">
        <v>408.622928571429</v>
      </c>
      <c r="DG380">
        <v>30.0398928571429</v>
      </c>
      <c r="DH380">
        <v>500.08925</v>
      </c>
      <c r="DI380">
        <v>90.7642357142857</v>
      </c>
      <c r="DJ380">
        <v>0.0999254</v>
      </c>
      <c r="DK380">
        <v>34.3268071428571</v>
      </c>
      <c r="DL380">
        <v>34.9873214285714</v>
      </c>
      <c r="DM380">
        <v>999.9</v>
      </c>
      <c r="DN380">
        <v>0</v>
      </c>
      <c r="DO380">
        <v>0</v>
      </c>
      <c r="DP380">
        <v>10002.8792857143</v>
      </c>
      <c r="DQ380">
        <v>0</v>
      </c>
      <c r="DR380">
        <v>8.14028928571429</v>
      </c>
      <c r="DS380">
        <v>-7.95750642857143</v>
      </c>
      <c r="DT380">
        <v>428.251571428571</v>
      </c>
      <c r="DU380">
        <v>435.524357142857</v>
      </c>
      <c r="DV380">
        <v>2.0847225</v>
      </c>
      <c r="DW380">
        <v>423.061178571429</v>
      </c>
      <c r="DX380">
        <v>28.6168571428571</v>
      </c>
      <c r="DY380">
        <v>2.786605</v>
      </c>
      <c r="DZ380">
        <v>2.59738678571429</v>
      </c>
      <c r="EA380">
        <v>22.8049464285714</v>
      </c>
      <c r="EB380">
        <v>21.6499607142857</v>
      </c>
      <c r="EC380">
        <v>2000.0175</v>
      </c>
      <c r="ED380">
        <v>0.980005607142857</v>
      </c>
      <c r="EE380">
        <v>0.0199947857142857</v>
      </c>
      <c r="EF380">
        <v>0</v>
      </c>
      <c r="EG380">
        <v>2.26256071428571</v>
      </c>
      <c r="EH380">
        <v>0</v>
      </c>
      <c r="EI380">
        <v>3961.97178571429</v>
      </c>
      <c r="EJ380">
        <v>17300.3392857143</v>
      </c>
      <c r="EK380">
        <v>40.25</v>
      </c>
      <c r="EL380">
        <v>40.2455</v>
      </c>
      <c r="EM380">
        <v>39.687</v>
      </c>
      <c r="EN380">
        <v>39.25</v>
      </c>
      <c r="EO380">
        <v>40.062</v>
      </c>
      <c r="EP380">
        <v>1960.0275</v>
      </c>
      <c r="EQ380">
        <v>39.9910714285714</v>
      </c>
      <c r="ER380">
        <v>0</v>
      </c>
      <c r="ES380">
        <v>1678818930.8</v>
      </c>
      <c r="ET380">
        <v>0</v>
      </c>
      <c r="EU380">
        <v>2.271232</v>
      </c>
      <c r="EV380">
        <v>-0.620976915430345</v>
      </c>
      <c r="EW380">
        <v>-31.4000000678578</v>
      </c>
      <c r="EX380">
        <v>3961.734</v>
      </c>
      <c r="EY380">
        <v>15</v>
      </c>
      <c r="EZ380">
        <v>0</v>
      </c>
      <c r="FA380" t="s">
        <v>409</v>
      </c>
      <c r="FB380">
        <v>1510781724.6</v>
      </c>
      <c r="FC380">
        <v>1510781718.6</v>
      </c>
      <c r="FD380">
        <v>0</v>
      </c>
      <c r="FE380">
        <v>0.193</v>
      </c>
      <c r="FF380">
        <v>0.167</v>
      </c>
      <c r="FG380">
        <v>6.707</v>
      </c>
      <c r="FH380">
        <v>0.869</v>
      </c>
      <c r="FI380">
        <v>420</v>
      </c>
      <c r="FJ380">
        <v>32</v>
      </c>
      <c r="FK380">
        <v>0.3</v>
      </c>
      <c r="FL380">
        <v>0.13</v>
      </c>
      <c r="FM380">
        <v>2.078932</v>
      </c>
      <c r="FN380">
        <v>0.145642851782365</v>
      </c>
      <c r="FO380">
        <v>0.014064097944767</v>
      </c>
      <c r="FP380">
        <v>1</v>
      </c>
      <c r="FQ380">
        <v>1</v>
      </c>
      <c r="FR380">
        <v>1</v>
      </c>
      <c r="FS380" t="s">
        <v>410</v>
      </c>
      <c r="FT380">
        <v>2.97131</v>
      </c>
      <c r="FU380">
        <v>2.75378</v>
      </c>
      <c r="FV380">
        <v>0.0902041</v>
      </c>
      <c r="FW380">
        <v>0.0942334</v>
      </c>
      <c r="FX380">
        <v>0.122195</v>
      </c>
      <c r="FY380">
        <v>0.117445</v>
      </c>
      <c r="FZ380">
        <v>35302.5</v>
      </c>
      <c r="GA380">
        <v>38282.3</v>
      </c>
      <c r="GB380">
        <v>35174.3</v>
      </c>
      <c r="GC380">
        <v>38343.1</v>
      </c>
      <c r="GD380">
        <v>43753.9</v>
      </c>
      <c r="GE380">
        <v>48868.1</v>
      </c>
      <c r="GF380">
        <v>54965</v>
      </c>
      <c r="GG380">
        <v>61495.8</v>
      </c>
      <c r="GH380">
        <v>1.96187</v>
      </c>
      <c r="GI380">
        <v>1.81615</v>
      </c>
      <c r="GJ380">
        <v>0.186082</v>
      </c>
      <c r="GK380">
        <v>0</v>
      </c>
      <c r="GL380">
        <v>31.9786</v>
      </c>
      <c r="GM380">
        <v>999.9</v>
      </c>
      <c r="GN380">
        <v>53.272</v>
      </c>
      <c r="GO380">
        <v>32.549</v>
      </c>
      <c r="GP380">
        <v>28.9106</v>
      </c>
      <c r="GQ380">
        <v>55.7586</v>
      </c>
      <c r="GR380">
        <v>48.133</v>
      </c>
      <c r="GS380">
        <v>1</v>
      </c>
      <c r="GT380">
        <v>0.118112</v>
      </c>
      <c r="GU380">
        <v>-2.65891</v>
      </c>
      <c r="GV380">
        <v>20.0961</v>
      </c>
      <c r="GW380">
        <v>5.19677</v>
      </c>
      <c r="GX380">
        <v>12.0062</v>
      </c>
      <c r="GY380">
        <v>4.97525</v>
      </c>
      <c r="GZ380">
        <v>3.2939</v>
      </c>
      <c r="HA380">
        <v>9999</v>
      </c>
      <c r="HB380">
        <v>9999</v>
      </c>
      <c r="HC380">
        <v>9999</v>
      </c>
      <c r="HD380">
        <v>999.9</v>
      </c>
      <c r="HE380">
        <v>1.86325</v>
      </c>
      <c r="HF380">
        <v>1.86813</v>
      </c>
      <c r="HG380">
        <v>1.86787</v>
      </c>
      <c r="HH380">
        <v>1.86905</v>
      </c>
      <c r="HI380">
        <v>1.86985</v>
      </c>
      <c r="HJ380">
        <v>1.86588</v>
      </c>
      <c r="HK380">
        <v>1.86694</v>
      </c>
      <c r="HL380">
        <v>1.8683</v>
      </c>
      <c r="HM380">
        <v>5</v>
      </c>
      <c r="HN380">
        <v>0</v>
      </c>
      <c r="HO380">
        <v>0</v>
      </c>
      <c r="HP380">
        <v>0</v>
      </c>
      <c r="HQ380" t="s">
        <v>411</v>
      </c>
      <c r="HR380" t="s">
        <v>412</v>
      </c>
      <c r="HS380" t="s">
        <v>413</v>
      </c>
      <c r="HT380" t="s">
        <v>413</v>
      </c>
      <c r="HU380" t="s">
        <v>413</v>
      </c>
      <c r="HV380" t="s">
        <v>413</v>
      </c>
      <c r="HW380">
        <v>0</v>
      </c>
      <c r="HX380">
        <v>100</v>
      </c>
      <c r="HY380">
        <v>100</v>
      </c>
      <c r="HZ380">
        <v>6.505</v>
      </c>
      <c r="IA380">
        <v>0.6617</v>
      </c>
      <c r="IB380">
        <v>4.00718980108695</v>
      </c>
      <c r="IC380">
        <v>0.0057595372652325</v>
      </c>
      <c r="ID380">
        <v>9.86007892650461e-07</v>
      </c>
      <c r="IE380">
        <v>-6.54605500343952e-10</v>
      </c>
      <c r="IF380">
        <v>0.661683471666172</v>
      </c>
      <c r="IG380">
        <v>0</v>
      </c>
      <c r="IH380">
        <v>0</v>
      </c>
      <c r="II380">
        <v>0</v>
      </c>
      <c r="IJ380">
        <v>-3</v>
      </c>
      <c r="IK380">
        <v>1614</v>
      </c>
      <c r="IL380">
        <v>1</v>
      </c>
      <c r="IM380">
        <v>27</v>
      </c>
      <c r="IN380">
        <v>226.7</v>
      </c>
      <c r="IO380">
        <v>226.8</v>
      </c>
      <c r="IP380">
        <v>1.09985</v>
      </c>
      <c r="IQ380">
        <v>2.65503</v>
      </c>
      <c r="IR380">
        <v>1.54785</v>
      </c>
      <c r="IS380">
        <v>2.30103</v>
      </c>
      <c r="IT380">
        <v>1.34644</v>
      </c>
      <c r="IU380">
        <v>2.29492</v>
      </c>
      <c r="IV380">
        <v>37.0032</v>
      </c>
      <c r="IW380">
        <v>24.2013</v>
      </c>
      <c r="IX380">
        <v>18</v>
      </c>
      <c r="IY380">
        <v>503.331</v>
      </c>
      <c r="IZ380">
        <v>408.509</v>
      </c>
      <c r="JA380">
        <v>35.591</v>
      </c>
      <c r="JB380">
        <v>28.8999</v>
      </c>
      <c r="JC380">
        <v>29.9998</v>
      </c>
      <c r="JD380">
        <v>28.6812</v>
      </c>
      <c r="JE380">
        <v>28.6001</v>
      </c>
      <c r="JF380">
        <v>22.1445</v>
      </c>
      <c r="JG380">
        <v>0</v>
      </c>
      <c r="JH380">
        <v>100</v>
      </c>
      <c r="JI380">
        <v>35.5885</v>
      </c>
      <c r="JJ380">
        <v>460.533</v>
      </c>
      <c r="JK380">
        <v>30.1699</v>
      </c>
      <c r="JL380">
        <v>101.975</v>
      </c>
      <c r="JM380">
        <v>102.364</v>
      </c>
    </row>
    <row r="381" spans="1:273">
      <c r="A381">
        <v>365</v>
      </c>
      <c r="B381">
        <v>1510795332.6</v>
      </c>
      <c r="C381">
        <v>6612</v>
      </c>
      <c r="D381" t="s">
        <v>1143</v>
      </c>
      <c r="E381" t="s">
        <v>1144</v>
      </c>
      <c r="F381">
        <v>5</v>
      </c>
      <c r="G381" t="s">
        <v>898</v>
      </c>
      <c r="H381" t="s">
        <v>406</v>
      </c>
      <c r="I381">
        <v>1510795325.1</v>
      </c>
      <c r="J381">
        <f>(K381)/1000</f>
        <v>0</v>
      </c>
      <c r="K381">
        <f>IF(CZ381, AN381, AH381)</f>
        <v>0</v>
      </c>
      <c r="L381">
        <f>IF(CZ381, AI381, AG381)</f>
        <v>0</v>
      </c>
      <c r="M381">
        <f>DB381 - IF(AU381&gt;1, L381*CV381*100.0/(AW381*DP381), 0)</f>
        <v>0</v>
      </c>
      <c r="N381">
        <f>((T381-J381/2)*M381-L381)/(T381+J381/2)</f>
        <v>0</v>
      </c>
      <c r="O381">
        <f>N381*(DI381+DJ381)/1000.0</f>
        <v>0</v>
      </c>
      <c r="P381">
        <f>(DB381 - IF(AU381&gt;1, L381*CV381*100.0/(AW381*DP381), 0))*(DI381+DJ381)/1000.0</f>
        <v>0</v>
      </c>
      <c r="Q381">
        <f>2.0/((1/S381-1/R381)+SIGN(S381)*SQRT((1/S381-1/R381)*(1/S381-1/R381) + 4*CW381/((CW381+1)*(CW381+1))*(2*1/S381*1/R381-1/R381*1/R381)))</f>
        <v>0</v>
      </c>
      <c r="R381">
        <f>IF(LEFT(CX381,1)&lt;&gt;"0",IF(LEFT(CX381,1)="1",3.0,CY381),$D$5+$E$5*(DP381*DI381/($K$5*1000))+$F$5*(DP381*DI381/($K$5*1000))*MAX(MIN(CV381,$J$5),$I$5)*MAX(MIN(CV381,$J$5),$I$5)+$G$5*MAX(MIN(CV381,$J$5),$I$5)*(DP381*DI381/($K$5*1000))+$H$5*(DP381*DI381/($K$5*1000))*(DP381*DI381/($K$5*1000)))</f>
        <v>0</v>
      </c>
      <c r="S381">
        <f>J381*(1000-(1000*0.61365*exp(17.502*W381/(240.97+W381))/(DI381+DJ381)+DD381)/2)/(1000*0.61365*exp(17.502*W381/(240.97+W381))/(DI381+DJ381)-DD381)</f>
        <v>0</v>
      </c>
      <c r="T381">
        <f>1/((CW381+1)/(Q381/1.6)+1/(R381/1.37)) + CW381/((CW381+1)/(Q381/1.6) + CW381/(R381/1.37))</f>
        <v>0</v>
      </c>
      <c r="U381">
        <f>(CR381*CU381)</f>
        <v>0</v>
      </c>
      <c r="V381">
        <f>(DK381+(U381+2*0.95*5.67E-8*(((DK381+$B$7)+273)^4-(DK381+273)^4)-44100*J381)/(1.84*29.3*R381+8*0.95*5.67E-8*(DK381+273)^3))</f>
        <v>0</v>
      </c>
      <c r="W381">
        <f>($C$7*DL381+$D$7*DM381+$E$7*V381)</f>
        <v>0</v>
      </c>
      <c r="X381">
        <f>0.61365*exp(17.502*W381/(240.97+W381))</f>
        <v>0</v>
      </c>
      <c r="Y381">
        <f>(Z381/AA381*100)</f>
        <v>0</v>
      </c>
      <c r="Z381">
        <f>DD381*(DI381+DJ381)/1000</f>
        <v>0</v>
      </c>
      <c r="AA381">
        <f>0.61365*exp(17.502*DK381/(240.97+DK381))</f>
        <v>0</v>
      </c>
      <c r="AB381">
        <f>(X381-DD381*(DI381+DJ381)/1000)</f>
        <v>0</v>
      </c>
      <c r="AC381">
        <f>(-J381*44100)</f>
        <v>0</v>
      </c>
      <c r="AD381">
        <f>2*29.3*R381*0.92*(DK381-W381)</f>
        <v>0</v>
      </c>
      <c r="AE381">
        <f>2*0.95*5.67E-8*(((DK381+$B$7)+273)^4-(W381+273)^4)</f>
        <v>0</v>
      </c>
      <c r="AF381">
        <f>U381+AE381+AC381+AD381</f>
        <v>0</v>
      </c>
      <c r="AG381">
        <f>DH381*AU381*(DC381-DB381*(1000-AU381*DE381)/(1000-AU381*DD381))/(100*CV381)</f>
        <v>0</v>
      </c>
      <c r="AH381">
        <f>1000*DH381*AU381*(DD381-DE381)/(100*CV381*(1000-AU381*DD381))</f>
        <v>0</v>
      </c>
      <c r="AI381">
        <f>(AJ381 - AK381 - DI381*1E3/(8.314*(DK381+273.15)) * AM381/DH381 * AL381) * DH381/(100*CV381) * (1000 - DE381)/1000</f>
        <v>0</v>
      </c>
      <c r="AJ381">
        <v>456.297158993816</v>
      </c>
      <c r="AK381">
        <v>441.733472727273</v>
      </c>
      <c r="AL381">
        <v>2.20057287717616</v>
      </c>
      <c r="AM381">
        <v>64.2689805173575</v>
      </c>
      <c r="AN381">
        <f>(AP381 - AO381 + DI381*1E3/(8.314*(DK381+273.15)) * AR381/DH381 * AQ381) * DH381/(100*CV381) * 1000/(1000 - AP381)</f>
        <v>0</v>
      </c>
      <c r="AO381">
        <v>28.6123451771905</v>
      </c>
      <c r="AP381">
        <v>30.7238812121212</v>
      </c>
      <c r="AQ381">
        <v>4.96883621802871e-06</v>
      </c>
      <c r="AR381">
        <v>116.423155096258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MAX(0,($B$13+$C$13*DP381)/(1+$D$13*DP381)*DI381/(DK381+273)*$E$13)</f>
        <v>0</v>
      </c>
      <c r="AX381" t="s">
        <v>407</v>
      </c>
      <c r="AY381" t="s">
        <v>407</v>
      </c>
      <c r="AZ381">
        <v>0</v>
      </c>
      <c r="BA381">
        <v>0</v>
      </c>
      <c r="BB381">
        <f>1-AZ381/BA381</f>
        <v>0</v>
      </c>
      <c r="BC381">
        <v>0</v>
      </c>
      <c r="BD381" t="s">
        <v>407</v>
      </c>
      <c r="BE381" t="s">
        <v>407</v>
      </c>
      <c r="BF381">
        <v>0</v>
      </c>
      <c r="BG381">
        <v>0</v>
      </c>
      <c r="BH381">
        <f>1-BF381/BG381</f>
        <v>0</v>
      </c>
      <c r="BI381">
        <v>0.5</v>
      </c>
      <c r="BJ381">
        <f>CS381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407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f>$B$11*DQ381+$C$11*DR381+$F$11*EC381*(1-EF381)</f>
        <v>0</v>
      </c>
      <c r="CS381">
        <f>CR381*CT381</f>
        <v>0</v>
      </c>
      <c r="CT381">
        <f>($B$11*$D$9+$C$11*$D$9+$F$11*((EP381+EH381)/MAX(EP381+EH381+EQ381, 0.1)*$I$9+EQ381/MAX(EP381+EH381+EQ381, 0.1)*$J$9))/($B$11+$C$11+$F$11)</f>
        <v>0</v>
      </c>
      <c r="CU381">
        <f>($B$11*$K$9+$C$11*$K$9+$F$11*((EP381+EH381)/MAX(EP381+EH381+EQ381, 0.1)*$P$9+EQ381/MAX(EP381+EH381+EQ381, 0.1)*$Q$9))/($B$11+$C$11+$F$11)</f>
        <v>0</v>
      </c>
      <c r="CV381">
        <v>2.7</v>
      </c>
      <c r="CW381">
        <v>0.5</v>
      </c>
      <c r="CX381" t="s">
        <v>408</v>
      </c>
      <c r="CY381">
        <v>2</v>
      </c>
      <c r="CZ381" t="b">
        <v>1</v>
      </c>
      <c r="DA381">
        <v>1510795325.1</v>
      </c>
      <c r="DB381">
        <v>418.206777777778</v>
      </c>
      <c r="DC381">
        <v>431.193703703704</v>
      </c>
      <c r="DD381">
        <v>30.711062962963</v>
      </c>
      <c r="DE381">
        <v>28.6138148148148</v>
      </c>
      <c r="DF381">
        <v>411.706962962963</v>
      </c>
      <c r="DG381">
        <v>30.0493851851852</v>
      </c>
      <c r="DH381">
        <v>500.084777777778</v>
      </c>
      <c r="DI381">
        <v>90.7638296296296</v>
      </c>
      <c r="DJ381">
        <v>0.100064092592593</v>
      </c>
      <c r="DK381">
        <v>34.3319259259259</v>
      </c>
      <c r="DL381">
        <v>34.9940333333333</v>
      </c>
      <c r="DM381">
        <v>999.9</v>
      </c>
      <c r="DN381">
        <v>0</v>
      </c>
      <c r="DO381">
        <v>0</v>
      </c>
      <c r="DP381">
        <v>9988.14925925926</v>
      </c>
      <c r="DQ381">
        <v>0</v>
      </c>
      <c r="DR381">
        <v>7.5215137037037</v>
      </c>
      <c r="DS381">
        <v>-12.9867888888889</v>
      </c>
      <c r="DT381">
        <v>431.457444444444</v>
      </c>
      <c r="DU381">
        <v>443.895074074074</v>
      </c>
      <c r="DV381">
        <v>2.09725740740741</v>
      </c>
      <c r="DW381">
        <v>431.193703703704</v>
      </c>
      <c r="DX381">
        <v>28.6138148148148</v>
      </c>
      <c r="DY381">
        <v>2.7874537037037</v>
      </c>
      <c r="DZ381">
        <v>2.59709925925926</v>
      </c>
      <c r="EA381">
        <v>22.8099703703704</v>
      </c>
      <c r="EB381">
        <v>21.6481407407407</v>
      </c>
      <c r="EC381">
        <v>1999.99666666667</v>
      </c>
      <c r="ED381">
        <v>0.980005555555556</v>
      </c>
      <c r="EE381">
        <v>0.0199948407407407</v>
      </c>
      <c r="EF381">
        <v>0</v>
      </c>
      <c r="EG381">
        <v>2.21535185185185</v>
      </c>
      <c r="EH381">
        <v>0</v>
      </c>
      <c r="EI381">
        <v>3959.49592592593</v>
      </c>
      <c r="EJ381">
        <v>17300.1703703704</v>
      </c>
      <c r="EK381">
        <v>40.25</v>
      </c>
      <c r="EL381">
        <v>40.2453333333333</v>
      </c>
      <c r="EM381">
        <v>39.687</v>
      </c>
      <c r="EN381">
        <v>39.25</v>
      </c>
      <c r="EO381">
        <v>40.062</v>
      </c>
      <c r="EP381">
        <v>1960.00666666667</v>
      </c>
      <c r="EQ381">
        <v>39.9907407407407</v>
      </c>
      <c r="ER381">
        <v>0</v>
      </c>
      <c r="ES381">
        <v>1678818936.2</v>
      </c>
      <c r="ET381">
        <v>0</v>
      </c>
      <c r="EU381">
        <v>2.21761153846154</v>
      </c>
      <c r="EV381">
        <v>-0.897712821387916</v>
      </c>
      <c r="EW381">
        <v>-23.4335042989964</v>
      </c>
      <c r="EX381">
        <v>3959.40346153846</v>
      </c>
      <c r="EY381">
        <v>15</v>
      </c>
      <c r="EZ381">
        <v>0</v>
      </c>
      <c r="FA381" t="s">
        <v>409</v>
      </c>
      <c r="FB381">
        <v>1510781724.6</v>
      </c>
      <c r="FC381">
        <v>1510781718.6</v>
      </c>
      <c r="FD381">
        <v>0</v>
      </c>
      <c r="FE381">
        <v>0.193</v>
      </c>
      <c r="FF381">
        <v>0.167</v>
      </c>
      <c r="FG381">
        <v>6.707</v>
      </c>
      <c r="FH381">
        <v>0.869</v>
      </c>
      <c r="FI381">
        <v>420</v>
      </c>
      <c r="FJ381">
        <v>32</v>
      </c>
      <c r="FK381">
        <v>0.3</v>
      </c>
      <c r="FL381">
        <v>0.13</v>
      </c>
      <c r="FM381">
        <v>2.09058025</v>
      </c>
      <c r="FN381">
        <v>0.144304277673543</v>
      </c>
      <c r="FO381">
        <v>0.0139397195968032</v>
      </c>
      <c r="FP381">
        <v>1</v>
      </c>
      <c r="FQ381">
        <v>1</v>
      </c>
      <c r="FR381">
        <v>1</v>
      </c>
      <c r="FS381" t="s">
        <v>410</v>
      </c>
      <c r="FT381">
        <v>2.97122</v>
      </c>
      <c r="FU381">
        <v>2.75381</v>
      </c>
      <c r="FV381">
        <v>0.091905</v>
      </c>
      <c r="FW381">
        <v>0.0968651</v>
      </c>
      <c r="FX381">
        <v>0.122223</v>
      </c>
      <c r="FY381">
        <v>0.117446</v>
      </c>
      <c r="FZ381">
        <v>35236.9</v>
      </c>
      <c r="GA381">
        <v>38171.3</v>
      </c>
      <c r="GB381">
        <v>35174.6</v>
      </c>
      <c r="GC381">
        <v>38343.2</v>
      </c>
      <c r="GD381">
        <v>43752.8</v>
      </c>
      <c r="GE381">
        <v>48868.3</v>
      </c>
      <c r="GF381">
        <v>54965.4</v>
      </c>
      <c r="GG381">
        <v>61496</v>
      </c>
      <c r="GH381">
        <v>1.9619</v>
      </c>
      <c r="GI381">
        <v>1.81615</v>
      </c>
      <c r="GJ381">
        <v>0.18765</v>
      </c>
      <c r="GK381">
        <v>0</v>
      </c>
      <c r="GL381">
        <v>31.9728</v>
      </c>
      <c r="GM381">
        <v>999.9</v>
      </c>
      <c r="GN381">
        <v>53.272</v>
      </c>
      <c r="GO381">
        <v>32.539</v>
      </c>
      <c r="GP381">
        <v>28.893</v>
      </c>
      <c r="GQ381">
        <v>56.5186</v>
      </c>
      <c r="GR381">
        <v>48.5857</v>
      </c>
      <c r="GS381">
        <v>1</v>
      </c>
      <c r="GT381">
        <v>0.117703</v>
      </c>
      <c r="GU381">
        <v>-2.64468</v>
      </c>
      <c r="GV381">
        <v>20.0961</v>
      </c>
      <c r="GW381">
        <v>5.19632</v>
      </c>
      <c r="GX381">
        <v>12.0056</v>
      </c>
      <c r="GY381">
        <v>4.9752</v>
      </c>
      <c r="GZ381">
        <v>3.2939</v>
      </c>
      <c r="HA381">
        <v>9999</v>
      </c>
      <c r="HB381">
        <v>9999</v>
      </c>
      <c r="HC381">
        <v>9999</v>
      </c>
      <c r="HD381">
        <v>999.9</v>
      </c>
      <c r="HE381">
        <v>1.86325</v>
      </c>
      <c r="HF381">
        <v>1.86813</v>
      </c>
      <c r="HG381">
        <v>1.86789</v>
      </c>
      <c r="HH381">
        <v>1.86905</v>
      </c>
      <c r="HI381">
        <v>1.86983</v>
      </c>
      <c r="HJ381">
        <v>1.86588</v>
      </c>
      <c r="HK381">
        <v>1.86695</v>
      </c>
      <c r="HL381">
        <v>1.86829</v>
      </c>
      <c r="HM381">
        <v>5</v>
      </c>
      <c r="HN381">
        <v>0</v>
      </c>
      <c r="HO381">
        <v>0</v>
      </c>
      <c r="HP381">
        <v>0</v>
      </c>
      <c r="HQ381" t="s">
        <v>411</v>
      </c>
      <c r="HR381" t="s">
        <v>412</v>
      </c>
      <c r="HS381" t="s">
        <v>413</v>
      </c>
      <c r="HT381" t="s">
        <v>413</v>
      </c>
      <c r="HU381" t="s">
        <v>413</v>
      </c>
      <c r="HV381" t="s">
        <v>413</v>
      </c>
      <c r="HW381">
        <v>0</v>
      </c>
      <c r="HX381">
        <v>100</v>
      </c>
      <c r="HY381">
        <v>100</v>
      </c>
      <c r="HZ381">
        <v>6.569</v>
      </c>
      <c r="IA381">
        <v>0.6617</v>
      </c>
      <c r="IB381">
        <v>4.00718980108695</v>
      </c>
      <c r="IC381">
        <v>0.0057595372652325</v>
      </c>
      <c r="ID381">
        <v>9.86007892650461e-07</v>
      </c>
      <c r="IE381">
        <v>-6.54605500343952e-10</v>
      </c>
      <c r="IF381">
        <v>0.661683471666172</v>
      </c>
      <c r="IG381">
        <v>0</v>
      </c>
      <c r="IH381">
        <v>0</v>
      </c>
      <c r="II381">
        <v>0</v>
      </c>
      <c r="IJ381">
        <v>-3</v>
      </c>
      <c r="IK381">
        <v>1614</v>
      </c>
      <c r="IL381">
        <v>1</v>
      </c>
      <c r="IM381">
        <v>27</v>
      </c>
      <c r="IN381">
        <v>226.8</v>
      </c>
      <c r="IO381">
        <v>226.9</v>
      </c>
      <c r="IP381">
        <v>1.13281</v>
      </c>
      <c r="IQ381">
        <v>2.65381</v>
      </c>
      <c r="IR381">
        <v>1.54785</v>
      </c>
      <c r="IS381">
        <v>2.30103</v>
      </c>
      <c r="IT381">
        <v>1.34644</v>
      </c>
      <c r="IU381">
        <v>2.27539</v>
      </c>
      <c r="IV381">
        <v>36.9794</v>
      </c>
      <c r="IW381">
        <v>24.2013</v>
      </c>
      <c r="IX381">
        <v>18</v>
      </c>
      <c r="IY381">
        <v>503.346</v>
      </c>
      <c r="IZ381">
        <v>408.509</v>
      </c>
      <c r="JA381">
        <v>35.5965</v>
      </c>
      <c r="JB381">
        <v>28.898</v>
      </c>
      <c r="JC381">
        <v>29.9999</v>
      </c>
      <c r="JD381">
        <v>28.681</v>
      </c>
      <c r="JE381">
        <v>28.6001</v>
      </c>
      <c r="JF381">
        <v>22.7368</v>
      </c>
      <c r="JG381">
        <v>0</v>
      </c>
      <c r="JH381">
        <v>100</v>
      </c>
      <c r="JI381">
        <v>35.5934</v>
      </c>
      <c r="JJ381">
        <v>474.008</v>
      </c>
      <c r="JK381">
        <v>30.1699</v>
      </c>
      <c r="JL381">
        <v>101.976</v>
      </c>
      <c r="JM381">
        <v>102.364</v>
      </c>
    </row>
    <row r="382" spans="1:273">
      <c r="A382">
        <v>366</v>
      </c>
      <c r="B382">
        <v>1510795337.6</v>
      </c>
      <c r="C382">
        <v>6617</v>
      </c>
      <c r="D382" t="s">
        <v>1145</v>
      </c>
      <c r="E382" t="s">
        <v>1146</v>
      </c>
      <c r="F382">
        <v>5</v>
      </c>
      <c r="G382" t="s">
        <v>898</v>
      </c>
      <c r="H382" t="s">
        <v>406</v>
      </c>
      <c r="I382">
        <v>1510795329.81429</v>
      </c>
      <c r="J382">
        <f>(K382)/1000</f>
        <v>0</v>
      </c>
      <c r="K382">
        <f>IF(CZ382, AN382, AH382)</f>
        <v>0</v>
      </c>
      <c r="L382">
        <f>IF(CZ382, AI382, AG382)</f>
        <v>0</v>
      </c>
      <c r="M382">
        <f>DB382 - IF(AU382&gt;1, L382*CV382*100.0/(AW382*DP382), 0)</f>
        <v>0</v>
      </c>
      <c r="N382">
        <f>((T382-J382/2)*M382-L382)/(T382+J382/2)</f>
        <v>0</v>
      </c>
      <c r="O382">
        <f>N382*(DI382+DJ382)/1000.0</f>
        <v>0</v>
      </c>
      <c r="P382">
        <f>(DB382 - IF(AU382&gt;1, L382*CV382*100.0/(AW382*DP382), 0))*(DI382+DJ382)/1000.0</f>
        <v>0</v>
      </c>
      <c r="Q382">
        <f>2.0/((1/S382-1/R382)+SIGN(S382)*SQRT((1/S382-1/R382)*(1/S382-1/R382) + 4*CW382/((CW382+1)*(CW382+1))*(2*1/S382*1/R382-1/R382*1/R382)))</f>
        <v>0</v>
      </c>
      <c r="R382">
        <f>IF(LEFT(CX382,1)&lt;&gt;"0",IF(LEFT(CX382,1)="1",3.0,CY382),$D$5+$E$5*(DP382*DI382/($K$5*1000))+$F$5*(DP382*DI382/($K$5*1000))*MAX(MIN(CV382,$J$5),$I$5)*MAX(MIN(CV382,$J$5),$I$5)+$G$5*MAX(MIN(CV382,$J$5),$I$5)*(DP382*DI382/($K$5*1000))+$H$5*(DP382*DI382/($K$5*1000))*(DP382*DI382/($K$5*1000)))</f>
        <v>0</v>
      </c>
      <c r="S382">
        <f>J382*(1000-(1000*0.61365*exp(17.502*W382/(240.97+W382))/(DI382+DJ382)+DD382)/2)/(1000*0.61365*exp(17.502*W382/(240.97+W382))/(DI382+DJ382)-DD382)</f>
        <v>0</v>
      </c>
      <c r="T382">
        <f>1/((CW382+1)/(Q382/1.6)+1/(R382/1.37)) + CW382/((CW382+1)/(Q382/1.6) + CW382/(R382/1.37))</f>
        <v>0</v>
      </c>
      <c r="U382">
        <f>(CR382*CU382)</f>
        <v>0</v>
      </c>
      <c r="V382">
        <f>(DK382+(U382+2*0.95*5.67E-8*(((DK382+$B$7)+273)^4-(DK382+273)^4)-44100*J382)/(1.84*29.3*R382+8*0.95*5.67E-8*(DK382+273)^3))</f>
        <v>0</v>
      </c>
      <c r="W382">
        <f>($C$7*DL382+$D$7*DM382+$E$7*V382)</f>
        <v>0</v>
      </c>
      <c r="X382">
        <f>0.61365*exp(17.502*W382/(240.97+W382))</f>
        <v>0</v>
      </c>
      <c r="Y382">
        <f>(Z382/AA382*100)</f>
        <v>0</v>
      </c>
      <c r="Z382">
        <f>DD382*(DI382+DJ382)/1000</f>
        <v>0</v>
      </c>
      <c r="AA382">
        <f>0.61365*exp(17.502*DK382/(240.97+DK382))</f>
        <v>0</v>
      </c>
      <c r="AB382">
        <f>(X382-DD382*(DI382+DJ382)/1000)</f>
        <v>0</v>
      </c>
      <c r="AC382">
        <f>(-J382*44100)</f>
        <v>0</v>
      </c>
      <c r="AD382">
        <f>2*29.3*R382*0.92*(DK382-W382)</f>
        <v>0</v>
      </c>
      <c r="AE382">
        <f>2*0.95*5.67E-8*(((DK382+$B$7)+273)^4-(W382+273)^4)</f>
        <v>0</v>
      </c>
      <c r="AF382">
        <f>U382+AE382+AC382+AD382</f>
        <v>0</v>
      </c>
      <c r="AG382">
        <f>DH382*AU382*(DC382-DB382*(1000-AU382*DE382)/(1000-AU382*DD382))/(100*CV382)</f>
        <v>0</v>
      </c>
      <c r="AH382">
        <f>1000*DH382*AU382*(DD382-DE382)/(100*CV382*(1000-AU382*DD382))</f>
        <v>0</v>
      </c>
      <c r="AI382">
        <f>(AJ382 - AK382 - DI382*1E3/(8.314*(DK382+273.15)) * AM382/DH382 * AL382) * DH382/(100*CV382) * (1000 - DE382)/1000</f>
        <v>0</v>
      </c>
      <c r="AJ382">
        <v>473.438047747222</v>
      </c>
      <c r="AK382">
        <v>455.596666666667</v>
      </c>
      <c r="AL382">
        <v>2.85367369728159</v>
      </c>
      <c r="AM382">
        <v>64.2689805173575</v>
      </c>
      <c r="AN382">
        <f>(AP382 - AO382 + DI382*1E3/(8.314*(DK382+273.15)) * AR382/DH382 * AQ382) * DH382/(100*CV382) * 1000/(1000 - AP382)</f>
        <v>0</v>
      </c>
      <c r="AO382">
        <v>28.6094083968354</v>
      </c>
      <c r="AP382">
        <v>30.7336612121212</v>
      </c>
      <c r="AQ382">
        <v>7.50994538052757e-06</v>
      </c>
      <c r="AR382">
        <v>116.423155096258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MAX(0,($B$13+$C$13*DP382)/(1+$D$13*DP382)*DI382/(DK382+273)*$E$13)</f>
        <v>0</v>
      </c>
      <c r="AX382" t="s">
        <v>407</v>
      </c>
      <c r="AY382" t="s">
        <v>407</v>
      </c>
      <c r="AZ382">
        <v>0</v>
      </c>
      <c r="BA382">
        <v>0</v>
      </c>
      <c r="BB382">
        <f>1-AZ382/BA382</f>
        <v>0</v>
      </c>
      <c r="BC382">
        <v>0</v>
      </c>
      <c r="BD382" t="s">
        <v>407</v>
      </c>
      <c r="BE382" t="s">
        <v>407</v>
      </c>
      <c r="BF382">
        <v>0</v>
      </c>
      <c r="BG382">
        <v>0</v>
      </c>
      <c r="BH382">
        <f>1-BF382/BG382</f>
        <v>0</v>
      </c>
      <c r="BI382">
        <v>0.5</v>
      </c>
      <c r="BJ382">
        <f>CS382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407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f>$B$11*DQ382+$C$11*DR382+$F$11*EC382*(1-EF382)</f>
        <v>0</v>
      </c>
      <c r="CS382">
        <f>CR382*CT382</f>
        <v>0</v>
      </c>
      <c r="CT382">
        <f>($B$11*$D$9+$C$11*$D$9+$F$11*((EP382+EH382)/MAX(EP382+EH382+EQ382, 0.1)*$I$9+EQ382/MAX(EP382+EH382+EQ382, 0.1)*$J$9))/($B$11+$C$11+$F$11)</f>
        <v>0</v>
      </c>
      <c r="CU382">
        <f>($B$11*$K$9+$C$11*$K$9+$F$11*((EP382+EH382)/MAX(EP382+EH382+EQ382, 0.1)*$P$9+EQ382/MAX(EP382+EH382+EQ382, 0.1)*$Q$9))/($B$11+$C$11+$F$11)</f>
        <v>0</v>
      </c>
      <c r="CV382">
        <v>2.7</v>
      </c>
      <c r="CW382">
        <v>0.5</v>
      </c>
      <c r="CX382" t="s">
        <v>408</v>
      </c>
      <c r="CY382">
        <v>2</v>
      </c>
      <c r="CZ382" t="b">
        <v>1</v>
      </c>
      <c r="DA382">
        <v>1510795329.81429</v>
      </c>
      <c r="DB382">
        <v>424.990571428571</v>
      </c>
      <c r="DC382">
        <v>443.715535714286</v>
      </c>
      <c r="DD382">
        <v>30.7197821428571</v>
      </c>
      <c r="DE382">
        <v>28.611725</v>
      </c>
      <c r="DF382">
        <v>418.448678571429</v>
      </c>
      <c r="DG382">
        <v>30.0581071428571</v>
      </c>
      <c r="DH382">
        <v>500.08775</v>
      </c>
      <c r="DI382">
        <v>90.7632535714286</v>
      </c>
      <c r="DJ382">
        <v>0.0999491642857143</v>
      </c>
      <c r="DK382">
        <v>34.3359678571429</v>
      </c>
      <c r="DL382">
        <v>34.9990821428571</v>
      </c>
      <c r="DM382">
        <v>999.9</v>
      </c>
      <c r="DN382">
        <v>0</v>
      </c>
      <c r="DO382">
        <v>0</v>
      </c>
      <c r="DP382">
        <v>9996.72</v>
      </c>
      <c r="DQ382">
        <v>0</v>
      </c>
      <c r="DR382">
        <v>7.38912464285714</v>
      </c>
      <c r="DS382">
        <v>-18.7248739285714</v>
      </c>
      <c r="DT382">
        <v>438.460071428571</v>
      </c>
      <c r="DU382">
        <v>456.784821428571</v>
      </c>
      <c r="DV382">
        <v>2.10805928571429</v>
      </c>
      <c r="DW382">
        <v>443.715535714286</v>
      </c>
      <c r="DX382">
        <v>28.611725</v>
      </c>
      <c r="DY382">
        <v>2.78822785714286</v>
      </c>
      <c r="DZ382">
        <v>2.59689428571429</v>
      </c>
      <c r="EA382">
        <v>22.8145428571429</v>
      </c>
      <c r="EB382">
        <v>21.64685</v>
      </c>
      <c r="EC382">
        <v>1999.98678571429</v>
      </c>
      <c r="ED382">
        <v>0.9800055</v>
      </c>
      <c r="EE382">
        <v>0.0199949</v>
      </c>
      <c r="EF382">
        <v>0</v>
      </c>
      <c r="EG382">
        <v>2.19891428571429</v>
      </c>
      <c r="EH382">
        <v>0</v>
      </c>
      <c r="EI382">
        <v>3958.06535714286</v>
      </c>
      <c r="EJ382">
        <v>17300.0785714286</v>
      </c>
      <c r="EK382">
        <v>40.25</v>
      </c>
      <c r="EL382">
        <v>40.2455</v>
      </c>
      <c r="EM382">
        <v>39.687</v>
      </c>
      <c r="EN382">
        <v>39.241</v>
      </c>
      <c r="EO382">
        <v>40.062</v>
      </c>
      <c r="EP382">
        <v>1959.99678571429</v>
      </c>
      <c r="EQ382">
        <v>39.9907142857143</v>
      </c>
      <c r="ER382">
        <v>0</v>
      </c>
      <c r="ES382">
        <v>1678818941</v>
      </c>
      <c r="ET382">
        <v>0</v>
      </c>
      <c r="EU382">
        <v>2.21306153846154</v>
      </c>
      <c r="EV382">
        <v>-0.0556034105126873</v>
      </c>
      <c r="EW382">
        <v>-11.5941880283172</v>
      </c>
      <c r="EX382">
        <v>3958.03038461538</v>
      </c>
      <c r="EY382">
        <v>15</v>
      </c>
      <c r="EZ382">
        <v>0</v>
      </c>
      <c r="FA382" t="s">
        <v>409</v>
      </c>
      <c r="FB382">
        <v>1510781724.6</v>
      </c>
      <c r="FC382">
        <v>1510781718.6</v>
      </c>
      <c r="FD382">
        <v>0</v>
      </c>
      <c r="FE382">
        <v>0.193</v>
      </c>
      <c r="FF382">
        <v>0.167</v>
      </c>
      <c r="FG382">
        <v>6.707</v>
      </c>
      <c r="FH382">
        <v>0.869</v>
      </c>
      <c r="FI382">
        <v>420</v>
      </c>
      <c r="FJ382">
        <v>32</v>
      </c>
      <c r="FK382">
        <v>0.3</v>
      </c>
      <c r="FL382">
        <v>0.13</v>
      </c>
      <c r="FM382">
        <v>2.10213075</v>
      </c>
      <c r="FN382">
        <v>0.136123339587238</v>
      </c>
      <c r="FO382">
        <v>0.0131657041945161</v>
      </c>
      <c r="FP382">
        <v>1</v>
      </c>
      <c r="FQ382">
        <v>1</v>
      </c>
      <c r="FR382">
        <v>1</v>
      </c>
      <c r="FS382" t="s">
        <v>410</v>
      </c>
      <c r="FT382">
        <v>2.97096</v>
      </c>
      <c r="FU382">
        <v>2.75386</v>
      </c>
      <c r="FV382">
        <v>0.094135</v>
      </c>
      <c r="FW382">
        <v>0.0994094</v>
      </c>
      <c r="FX382">
        <v>0.122252</v>
      </c>
      <c r="FY382">
        <v>0.117439</v>
      </c>
      <c r="FZ382">
        <v>35150.2</v>
      </c>
      <c r="GA382">
        <v>38064.6</v>
      </c>
      <c r="GB382">
        <v>35174.4</v>
      </c>
      <c r="GC382">
        <v>38344</v>
      </c>
      <c r="GD382">
        <v>43751.3</v>
      </c>
      <c r="GE382">
        <v>48869.4</v>
      </c>
      <c r="GF382">
        <v>54965.3</v>
      </c>
      <c r="GG382">
        <v>61496.8</v>
      </c>
      <c r="GH382">
        <v>1.96187</v>
      </c>
      <c r="GI382">
        <v>1.8165</v>
      </c>
      <c r="GJ382">
        <v>0.187106</v>
      </c>
      <c r="GK382">
        <v>0</v>
      </c>
      <c r="GL382">
        <v>31.9697</v>
      </c>
      <c r="GM382">
        <v>999.9</v>
      </c>
      <c r="GN382">
        <v>53.272</v>
      </c>
      <c r="GO382">
        <v>32.549</v>
      </c>
      <c r="GP382">
        <v>28.9073</v>
      </c>
      <c r="GQ382">
        <v>55.9286</v>
      </c>
      <c r="GR382">
        <v>48.8061</v>
      </c>
      <c r="GS382">
        <v>1</v>
      </c>
      <c r="GT382">
        <v>0.116547</v>
      </c>
      <c r="GU382">
        <v>-1.3801</v>
      </c>
      <c r="GV382">
        <v>20.11</v>
      </c>
      <c r="GW382">
        <v>5.19632</v>
      </c>
      <c r="GX382">
        <v>12.0041</v>
      </c>
      <c r="GY382">
        <v>4.97475</v>
      </c>
      <c r="GZ382">
        <v>3.29383</v>
      </c>
      <c r="HA382">
        <v>9999</v>
      </c>
      <c r="HB382">
        <v>9999</v>
      </c>
      <c r="HC382">
        <v>9999</v>
      </c>
      <c r="HD382">
        <v>999.9</v>
      </c>
      <c r="HE382">
        <v>1.86325</v>
      </c>
      <c r="HF382">
        <v>1.86813</v>
      </c>
      <c r="HG382">
        <v>1.8679</v>
      </c>
      <c r="HH382">
        <v>1.86905</v>
      </c>
      <c r="HI382">
        <v>1.86983</v>
      </c>
      <c r="HJ382">
        <v>1.86586</v>
      </c>
      <c r="HK382">
        <v>1.86692</v>
      </c>
      <c r="HL382">
        <v>1.8683</v>
      </c>
      <c r="HM382">
        <v>5</v>
      </c>
      <c r="HN382">
        <v>0</v>
      </c>
      <c r="HO382">
        <v>0</v>
      </c>
      <c r="HP382">
        <v>0</v>
      </c>
      <c r="HQ382" t="s">
        <v>411</v>
      </c>
      <c r="HR382" t="s">
        <v>412</v>
      </c>
      <c r="HS382" t="s">
        <v>413</v>
      </c>
      <c r="HT382" t="s">
        <v>413</v>
      </c>
      <c r="HU382" t="s">
        <v>413</v>
      </c>
      <c r="HV382" t="s">
        <v>413</v>
      </c>
      <c r="HW382">
        <v>0</v>
      </c>
      <c r="HX382">
        <v>100</v>
      </c>
      <c r="HY382">
        <v>100</v>
      </c>
      <c r="HZ382">
        <v>6.654</v>
      </c>
      <c r="IA382">
        <v>0.6617</v>
      </c>
      <c r="IB382">
        <v>4.00718980108695</v>
      </c>
      <c r="IC382">
        <v>0.0057595372652325</v>
      </c>
      <c r="ID382">
        <v>9.86007892650461e-07</v>
      </c>
      <c r="IE382">
        <v>-6.54605500343952e-10</v>
      </c>
      <c r="IF382">
        <v>0.661683471666172</v>
      </c>
      <c r="IG382">
        <v>0</v>
      </c>
      <c r="IH382">
        <v>0</v>
      </c>
      <c r="II382">
        <v>0</v>
      </c>
      <c r="IJ382">
        <v>-3</v>
      </c>
      <c r="IK382">
        <v>1614</v>
      </c>
      <c r="IL382">
        <v>1</v>
      </c>
      <c r="IM382">
        <v>27</v>
      </c>
      <c r="IN382">
        <v>226.9</v>
      </c>
      <c r="IO382">
        <v>227</v>
      </c>
      <c r="IP382">
        <v>1.16577</v>
      </c>
      <c r="IQ382">
        <v>2.65137</v>
      </c>
      <c r="IR382">
        <v>1.54785</v>
      </c>
      <c r="IS382">
        <v>2.30103</v>
      </c>
      <c r="IT382">
        <v>1.34644</v>
      </c>
      <c r="IU382">
        <v>2.33032</v>
      </c>
      <c r="IV382">
        <v>37.0032</v>
      </c>
      <c r="IW382">
        <v>24.2101</v>
      </c>
      <c r="IX382">
        <v>18</v>
      </c>
      <c r="IY382">
        <v>503.329</v>
      </c>
      <c r="IZ382">
        <v>408.707</v>
      </c>
      <c r="JA382">
        <v>35.4542</v>
      </c>
      <c r="JB382">
        <v>28.8962</v>
      </c>
      <c r="JC382">
        <v>29.9991</v>
      </c>
      <c r="JD382">
        <v>28.681</v>
      </c>
      <c r="JE382">
        <v>28.6001</v>
      </c>
      <c r="JF382">
        <v>23.3378</v>
      </c>
      <c r="JG382">
        <v>0</v>
      </c>
      <c r="JH382">
        <v>100</v>
      </c>
      <c r="JI382">
        <v>35.2757</v>
      </c>
      <c r="JJ382">
        <v>494.092</v>
      </c>
      <c r="JK382">
        <v>30.1699</v>
      </c>
      <c r="JL382">
        <v>101.975</v>
      </c>
      <c r="JM382">
        <v>102.366</v>
      </c>
    </row>
    <row r="383" spans="1:273">
      <c r="A383">
        <v>367</v>
      </c>
      <c r="B383">
        <v>1510795342.6</v>
      </c>
      <c r="C383">
        <v>6622</v>
      </c>
      <c r="D383" t="s">
        <v>1147</v>
      </c>
      <c r="E383" t="s">
        <v>1148</v>
      </c>
      <c r="F383">
        <v>5</v>
      </c>
      <c r="G383" t="s">
        <v>898</v>
      </c>
      <c r="H383" t="s">
        <v>406</v>
      </c>
      <c r="I383">
        <v>1510795335.1</v>
      </c>
      <c r="J383">
        <f>(K383)/1000</f>
        <v>0</v>
      </c>
      <c r="K383">
        <f>IF(CZ383, AN383, AH383)</f>
        <v>0</v>
      </c>
      <c r="L383">
        <f>IF(CZ383, AI383, AG383)</f>
        <v>0</v>
      </c>
      <c r="M383">
        <f>DB383 - IF(AU383&gt;1, L383*CV383*100.0/(AW383*DP383), 0)</f>
        <v>0</v>
      </c>
      <c r="N383">
        <f>((T383-J383/2)*M383-L383)/(T383+J383/2)</f>
        <v>0</v>
      </c>
      <c r="O383">
        <f>N383*(DI383+DJ383)/1000.0</f>
        <v>0</v>
      </c>
      <c r="P383">
        <f>(DB383 - IF(AU383&gt;1, L383*CV383*100.0/(AW383*DP383), 0))*(DI383+DJ383)/1000.0</f>
        <v>0</v>
      </c>
      <c r="Q383">
        <f>2.0/((1/S383-1/R383)+SIGN(S383)*SQRT((1/S383-1/R383)*(1/S383-1/R383) + 4*CW383/((CW383+1)*(CW383+1))*(2*1/S383*1/R383-1/R383*1/R383)))</f>
        <v>0</v>
      </c>
      <c r="R383">
        <f>IF(LEFT(CX383,1)&lt;&gt;"0",IF(LEFT(CX383,1)="1",3.0,CY383),$D$5+$E$5*(DP383*DI383/($K$5*1000))+$F$5*(DP383*DI383/($K$5*1000))*MAX(MIN(CV383,$J$5),$I$5)*MAX(MIN(CV383,$J$5),$I$5)+$G$5*MAX(MIN(CV383,$J$5),$I$5)*(DP383*DI383/($K$5*1000))+$H$5*(DP383*DI383/($K$5*1000))*(DP383*DI383/($K$5*1000)))</f>
        <v>0</v>
      </c>
      <c r="S383">
        <f>J383*(1000-(1000*0.61365*exp(17.502*W383/(240.97+W383))/(DI383+DJ383)+DD383)/2)/(1000*0.61365*exp(17.502*W383/(240.97+W383))/(DI383+DJ383)-DD383)</f>
        <v>0</v>
      </c>
      <c r="T383">
        <f>1/((CW383+1)/(Q383/1.6)+1/(R383/1.37)) + CW383/((CW383+1)/(Q383/1.6) + CW383/(R383/1.37))</f>
        <v>0</v>
      </c>
      <c r="U383">
        <f>(CR383*CU383)</f>
        <v>0</v>
      </c>
      <c r="V383">
        <f>(DK383+(U383+2*0.95*5.67E-8*(((DK383+$B$7)+273)^4-(DK383+273)^4)-44100*J383)/(1.84*29.3*R383+8*0.95*5.67E-8*(DK383+273)^3))</f>
        <v>0</v>
      </c>
      <c r="W383">
        <f>($C$7*DL383+$D$7*DM383+$E$7*V383)</f>
        <v>0</v>
      </c>
      <c r="X383">
        <f>0.61365*exp(17.502*W383/(240.97+W383))</f>
        <v>0</v>
      </c>
      <c r="Y383">
        <f>(Z383/AA383*100)</f>
        <v>0</v>
      </c>
      <c r="Z383">
        <f>DD383*(DI383+DJ383)/1000</f>
        <v>0</v>
      </c>
      <c r="AA383">
        <f>0.61365*exp(17.502*DK383/(240.97+DK383))</f>
        <v>0</v>
      </c>
      <c r="AB383">
        <f>(X383-DD383*(DI383+DJ383)/1000)</f>
        <v>0</v>
      </c>
      <c r="AC383">
        <f>(-J383*44100)</f>
        <v>0</v>
      </c>
      <c r="AD383">
        <f>2*29.3*R383*0.92*(DK383-W383)</f>
        <v>0</v>
      </c>
      <c r="AE383">
        <f>2*0.95*5.67E-8*(((DK383+$B$7)+273)^4-(W383+273)^4)</f>
        <v>0</v>
      </c>
      <c r="AF383">
        <f>U383+AE383+AC383+AD383</f>
        <v>0</v>
      </c>
      <c r="AG383">
        <f>DH383*AU383*(DC383-DB383*(1000-AU383*DE383)/(1000-AU383*DD383))/(100*CV383)</f>
        <v>0</v>
      </c>
      <c r="AH383">
        <f>1000*DH383*AU383*(DD383-DE383)/(100*CV383*(1000-AU383*DD383))</f>
        <v>0</v>
      </c>
      <c r="AI383">
        <f>(AJ383 - AK383 - DI383*1E3/(8.314*(DK383+273.15)) * AM383/DH383 * AL383) * DH383/(100*CV383) * (1000 - DE383)/1000</f>
        <v>0</v>
      </c>
      <c r="AJ383">
        <v>489.981312995501</v>
      </c>
      <c r="AK383">
        <v>470.935133333333</v>
      </c>
      <c r="AL383">
        <v>3.1123415541169</v>
      </c>
      <c r="AM383">
        <v>64.2689805173575</v>
      </c>
      <c r="AN383">
        <f>(AP383 - AO383 + DI383*1E3/(8.314*(DK383+273.15)) * AR383/DH383 * AQ383) * DH383/(100*CV383) * 1000/(1000 - AP383)</f>
        <v>0</v>
      </c>
      <c r="AO383">
        <v>28.6060121504385</v>
      </c>
      <c r="AP383">
        <v>30.7325642424242</v>
      </c>
      <c r="AQ383">
        <v>-3.55720166121958e-06</v>
      </c>
      <c r="AR383">
        <v>116.423155096258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MAX(0,($B$13+$C$13*DP383)/(1+$D$13*DP383)*DI383/(DK383+273)*$E$13)</f>
        <v>0</v>
      </c>
      <c r="AX383" t="s">
        <v>407</v>
      </c>
      <c r="AY383" t="s">
        <v>407</v>
      </c>
      <c r="AZ383">
        <v>0</v>
      </c>
      <c r="BA383">
        <v>0</v>
      </c>
      <c r="BB383">
        <f>1-AZ383/BA383</f>
        <v>0</v>
      </c>
      <c r="BC383">
        <v>0</v>
      </c>
      <c r="BD383" t="s">
        <v>407</v>
      </c>
      <c r="BE383" t="s">
        <v>407</v>
      </c>
      <c r="BF383">
        <v>0</v>
      </c>
      <c r="BG383">
        <v>0</v>
      </c>
      <c r="BH383">
        <f>1-BF383/BG383</f>
        <v>0</v>
      </c>
      <c r="BI383">
        <v>0.5</v>
      </c>
      <c r="BJ383">
        <f>CS383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407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f>$B$11*DQ383+$C$11*DR383+$F$11*EC383*(1-EF383)</f>
        <v>0</v>
      </c>
      <c r="CS383">
        <f>CR383*CT383</f>
        <v>0</v>
      </c>
      <c r="CT383">
        <f>($B$11*$D$9+$C$11*$D$9+$F$11*((EP383+EH383)/MAX(EP383+EH383+EQ383, 0.1)*$I$9+EQ383/MAX(EP383+EH383+EQ383, 0.1)*$J$9))/($B$11+$C$11+$F$11)</f>
        <v>0</v>
      </c>
      <c r="CU383">
        <f>($B$11*$K$9+$C$11*$K$9+$F$11*((EP383+EH383)/MAX(EP383+EH383+EQ383, 0.1)*$P$9+EQ383/MAX(EP383+EH383+EQ383, 0.1)*$Q$9))/($B$11+$C$11+$F$11)</f>
        <v>0</v>
      </c>
      <c r="CV383">
        <v>2.7</v>
      </c>
      <c r="CW383">
        <v>0.5</v>
      </c>
      <c r="CX383" t="s">
        <v>408</v>
      </c>
      <c r="CY383">
        <v>2</v>
      </c>
      <c r="CZ383" t="b">
        <v>1</v>
      </c>
      <c r="DA383">
        <v>1510795335.1</v>
      </c>
      <c r="DB383">
        <v>436.751851851852</v>
      </c>
      <c r="DC383">
        <v>460.392481481481</v>
      </c>
      <c r="DD383">
        <v>30.7280074074074</v>
      </c>
      <c r="DE383">
        <v>28.6096333333333</v>
      </c>
      <c r="DF383">
        <v>430.136962962963</v>
      </c>
      <c r="DG383">
        <v>30.0663296296296</v>
      </c>
      <c r="DH383">
        <v>500.079148148148</v>
      </c>
      <c r="DI383">
        <v>90.763537037037</v>
      </c>
      <c r="DJ383">
        <v>0.0999460148148148</v>
      </c>
      <c r="DK383">
        <v>34.3406518518519</v>
      </c>
      <c r="DL383">
        <v>35.0004851851852</v>
      </c>
      <c r="DM383">
        <v>999.9</v>
      </c>
      <c r="DN383">
        <v>0</v>
      </c>
      <c r="DO383">
        <v>0</v>
      </c>
      <c r="DP383">
        <v>10005.0655555556</v>
      </c>
      <c r="DQ383">
        <v>0</v>
      </c>
      <c r="DR383">
        <v>7.54981111111111</v>
      </c>
      <c r="DS383">
        <v>-23.6405925925926</v>
      </c>
      <c r="DT383">
        <v>450.597851851852</v>
      </c>
      <c r="DU383">
        <v>473.952</v>
      </c>
      <c r="DV383">
        <v>2.11837259259259</v>
      </c>
      <c r="DW383">
        <v>460.392481481481</v>
      </c>
      <c r="DX383">
        <v>28.6096333333333</v>
      </c>
      <c r="DY383">
        <v>2.78898259259259</v>
      </c>
      <c r="DZ383">
        <v>2.59671296296296</v>
      </c>
      <c r="EA383">
        <v>22.8190111111111</v>
      </c>
      <c r="EB383">
        <v>21.6457074074074</v>
      </c>
      <c r="EC383">
        <v>1999.96740740741</v>
      </c>
      <c r="ED383">
        <v>0.980005333333333</v>
      </c>
      <c r="EE383">
        <v>0.0199950777777778</v>
      </c>
      <c r="EF383">
        <v>0</v>
      </c>
      <c r="EG383">
        <v>2.20667777777778</v>
      </c>
      <c r="EH383">
        <v>0</v>
      </c>
      <c r="EI383">
        <v>3957.87296296296</v>
      </c>
      <c r="EJ383">
        <v>17299.9</v>
      </c>
      <c r="EK383">
        <v>40.25</v>
      </c>
      <c r="EL383">
        <v>40.25</v>
      </c>
      <c r="EM383">
        <v>39.687</v>
      </c>
      <c r="EN383">
        <v>39.2243333333333</v>
      </c>
      <c r="EO383">
        <v>40.062</v>
      </c>
      <c r="EP383">
        <v>1959.97740740741</v>
      </c>
      <c r="EQ383">
        <v>39.9907407407407</v>
      </c>
      <c r="ER383">
        <v>0</v>
      </c>
      <c r="ES383">
        <v>1678818945.8</v>
      </c>
      <c r="ET383">
        <v>0</v>
      </c>
      <c r="EU383">
        <v>2.22635384615385</v>
      </c>
      <c r="EV383">
        <v>0.57263589995029</v>
      </c>
      <c r="EW383">
        <v>8.02358973378407</v>
      </c>
      <c r="EX383">
        <v>3957.91269230769</v>
      </c>
      <c r="EY383">
        <v>15</v>
      </c>
      <c r="EZ383">
        <v>0</v>
      </c>
      <c r="FA383" t="s">
        <v>409</v>
      </c>
      <c r="FB383">
        <v>1510781724.6</v>
      </c>
      <c r="FC383">
        <v>1510781718.6</v>
      </c>
      <c r="FD383">
        <v>0</v>
      </c>
      <c r="FE383">
        <v>0.193</v>
      </c>
      <c r="FF383">
        <v>0.167</v>
      </c>
      <c r="FG383">
        <v>6.707</v>
      </c>
      <c r="FH383">
        <v>0.869</v>
      </c>
      <c r="FI383">
        <v>420</v>
      </c>
      <c r="FJ383">
        <v>32</v>
      </c>
      <c r="FK383">
        <v>0.3</v>
      </c>
      <c r="FL383">
        <v>0.13</v>
      </c>
      <c r="FM383">
        <v>2.1111375</v>
      </c>
      <c r="FN383">
        <v>0.122577861163223</v>
      </c>
      <c r="FO383">
        <v>0.0118397085584908</v>
      </c>
      <c r="FP383">
        <v>1</v>
      </c>
      <c r="FQ383">
        <v>1</v>
      </c>
      <c r="FR383">
        <v>1</v>
      </c>
      <c r="FS383" t="s">
        <v>410</v>
      </c>
      <c r="FT383">
        <v>2.97129</v>
      </c>
      <c r="FU383">
        <v>2.7539</v>
      </c>
      <c r="FV383">
        <v>0.0965451</v>
      </c>
      <c r="FW383">
        <v>0.101989</v>
      </c>
      <c r="FX383">
        <v>0.122242</v>
      </c>
      <c r="FY383">
        <v>0.117429</v>
      </c>
      <c r="FZ383">
        <v>35057.1</v>
      </c>
      <c r="GA383">
        <v>37955.7</v>
      </c>
      <c r="GB383">
        <v>35174.7</v>
      </c>
      <c r="GC383">
        <v>38344.1</v>
      </c>
      <c r="GD383">
        <v>43752.1</v>
      </c>
      <c r="GE383">
        <v>48870.3</v>
      </c>
      <c r="GF383">
        <v>54965.6</v>
      </c>
      <c r="GG383">
        <v>61497.1</v>
      </c>
      <c r="GH383">
        <v>1.962</v>
      </c>
      <c r="GI383">
        <v>1.81642</v>
      </c>
      <c r="GJ383">
        <v>0.18806</v>
      </c>
      <c r="GK383">
        <v>0</v>
      </c>
      <c r="GL383">
        <v>31.968</v>
      </c>
      <c r="GM383">
        <v>999.9</v>
      </c>
      <c r="GN383">
        <v>53.272</v>
      </c>
      <c r="GO383">
        <v>32.539</v>
      </c>
      <c r="GP383">
        <v>28.8923</v>
      </c>
      <c r="GQ383">
        <v>56.3286</v>
      </c>
      <c r="GR383">
        <v>48.4816</v>
      </c>
      <c r="GS383">
        <v>1</v>
      </c>
      <c r="GT383">
        <v>0.116331</v>
      </c>
      <c r="GU383">
        <v>-2.08844</v>
      </c>
      <c r="GV383">
        <v>20.1036</v>
      </c>
      <c r="GW383">
        <v>5.19618</v>
      </c>
      <c r="GX383">
        <v>12.0044</v>
      </c>
      <c r="GY383">
        <v>4.975</v>
      </c>
      <c r="GZ383">
        <v>3.29393</v>
      </c>
      <c r="HA383">
        <v>9999</v>
      </c>
      <c r="HB383">
        <v>9999</v>
      </c>
      <c r="HC383">
        <v>9999</v>
      </c>
      <c r="HD383">
        <v>999.9</v>
      </c>
      <c r="HE383">
        <v>1.86325</v>
      </c>
      <c r="HF383">
        <v>1.86813</v>
      </c>
      <c r="HG383">
        <v>1.86791</v>
      </c>
      <c r="HH383">
        <v>1.86905</v>
      </c>
      <c r="HI383">
        <v>1.86986</v>
      </c>
      <c r="HJ383">
        <v>1.86586</v>
      </c>
      <c r="HK383">
        <v>1.86695</v>
      </c>
      <c r="HL383">
        <v>1.8683</v>
      </c>
      <c r="HM383">
        <v>5</v>
      </c>
      <c r="HN383">
        <v>0</v>
      </c>
      <c r="HO383">
        <v>0</v>
      </c>
      <c r="HP383">
        <v>0</v>
      </c>
      <c r="HQ383" t="s">
        <v>411</v>
      </c>
      <c r="HR383" t="s">
        <v>412</v>
      </c>
      <c r="HS383" t="s">
        <v>413</v>
      </c>
      <c r="HT383" t="s">
        <v>413</v>
      </c>
      <c r="HU383" t="s">
        <v>413</v>
      </c>
      <c r="HV383" t="s">
        <v>413</v>
      </c>
      <c r="HW383">
        <v>0</v>
      </c>
      <c r="HX383">
        <v>100</v>
      </c>
      <c r="HY383">
        <v>100</v>
      </c>
      <c r="HZ383">
        <v>6.747</v>
      </c>
      <c r="IA383">
        <v>0.6616</v>
      </c>
      <c r="IB383">
        <v>4.00718980108695</v>
      </c>
      <c r="IC383">
        <v>0.0057595372652325</v>
      </c>
      <c r="ID383">
        <v>9.86007892650461e-07</v>
      </c>
      <c r="IE383">
        <v>-6.54605500343952e-10</v>
      </c>
      <c r="IF383">
        <v>0.661683471666172</v>
      </c>
      <c r="IG383">
        <v>0</v>
      </c>
      <c r="IH383">
        <v>0</v>
      </c>
      <c r="II383">
        <v>0</v>
      </c>
      <c r="IJ383">
        <v>-3</v>
      </c>
      <c r="IK383">
        <v>1614</v>
      </c>
      <c r="IL383">
        <v>1</v>
      </c>
      <c r="IM383">
        <v>27</v>
      </c>
      <c r="IN383">
        <v>227</v>
      </c>
      <c r="IO383">
        <v>227.1</v>
      </c>
      <c r="IP383">
        <v>1.19629</v>
      </c>
      <c r="IQ383">
        <v>2.64771</v>
      </c>
      <c r="IR383">
        <v>1.54785</v>
      </c>
      <c r="IS383">
        <v>2.30103</v>
      </c>
      <c r="IT383">
        <v>1.34644</v>
      </c>
      <c r="IU383">
        <v>2.27417</v>
      </c>
      <c r="IV383">
        <v>36.9794</v>
      </c>
      <c r="IW383">
        <v>24.2101</v>
      </c>
      <c r="IX383">
        <v>18</v>
      </c>
      <c r="IY383">
        <v>503.413</v>
      </c>
      <c r="IZ383">
        <v>408.665</v>
      </c>
      <c r="JA383">
        <v>35.2427</v>
      </c>
      <c r="JB383">
        <v>28.8943</v>
      </c>
      <c r="JC383">
        <v>29.9998</v>
      </c>
      <c r="JD383">
        <v>28.681</v>
      </c>
      <c r="JE383">
        <v>28.6001</v>
      </c>
      <c r="JF383">
        <v>24.0237</v>
      </c>
      <c r="JG383">
        <v>0</v>
      </c>
      <c r="JH383">
        <v>100</v>
      </c>
      <c r="JI383">
        <v>35.274</v>
      </c>
      <c r="JJ383">
        <v>507.515</v>
      </c>
      <c r="JK383">
        <v>30.1699</v>
      </c>
      <c r="JL383">
        <v>101.976</v>
      </c>
      <c r="JM383">
        <v>102.366</v>
      </c>
    </row>
    <row r="384" spans="1:273">
      <c r="A384">
        <v>368</v>
      </c>
      <c r="B384">
        <v>1510795347.6</v>
      </c>
      <c r="C384">
        <v>6627</v>
      </c>
      <c r="D384" t="s">
        <v>1149</v>
      </c>
      <c r="E384" t="s">
        <v>1150</v>
      </c>
      <c r="F384">
        <v>5</v>
      </c>
      <c r="G384" t="s">
        <v>898</v>
      </c>
      <c r="H384" t="s">
        <v>406</v>
      </c>
      <c r="I384">
        <v>1510795339.81429</v>
      </c>
      <c r="J384">
        <f>(K384)/1000</f>
        <v>0</v>
      </c>
      <c r="K384">
        <f>IF(CZ384, AN384, AH384)</f>
        <v>0</v>
      </c>
      <c r="L384">
        <f>IF(CZ384, AI384, AG384)</f>
        <v>0</v>
      </c>
      <c r="M384">
        <f>DB384 - IF(AU384&gt;1, L384*CV384*100.0/(AW384*DP384), 0)</f>
        <v>0</v>
      </c>
      <c r="N384">
        <f>((T384-J384/2)*M384-L384)/(T384+J384/2)</f>
        <v>0</v>
      </c>
      <c r="O384">
        <f>N384*(DI384+DJ384)/1000.0</f>
        <v>0</v>
      </c>
      <c r="P384">
        <f>(DB384 - IF(AU384&gt;1, L384*CV384*100.0/(AW384*DP384), 0))*(DI384+DJ384)/1000.0</f>
        <v>0</v>
      </c>
      <c r="Q384">
        <f>2.0/((1/S384-1/R384)+SIGN(S384)*SQRT((1/S384-1/R384)*(1/S384-1/R384) + 4*CW384/((CW384+1)*(CW384+1))*(2*1/S384*1/R384-1/R384*1/R384)))</f>
        <v>0</v>
      </c>
      <c r="R384">
        <f>IF(LEFT(CX384,1)&lt;&gt;"0",IF(LEFT(CX384,1)="1",3.0,CY384),$D$5+$E$5*(DP384*DI384/($K$5*1000))+$F$5*(DP384*DI384/($K$5*1000))*MAX(MIN(CV384,$J$5),$I$5)*MAX(MIN(CV384,$J$5),$I$5)+$G$5*MAX(MIN(CV384,$J$5),$I$5)*(DP384*DI384/($K$5*1000))+$H$5*(DP384*DI384/($K$5*1000))*(DP384*DI384/($K$5*1000)))</f>
        <v>0</v>
      </c>
      <c r="S384">
        <f>J384*(1000-(1000*0.61365*exp(17.502*W384/(240.97+W384))/(DI384+DJ384)+DD384)/2)/(1000*0.61365*exp(17.502*W384/(240.97+W384))/(DI384+DJ384)-DD384)</f>
        <v>0</v>
      </c>
      <c r="T384">
        <f>1/((CW384+1)/(Q384/1.6)+1/(R384/1.37)) + CW384/((CW384+1)/(Q384/1.6) + CW384/(R384/1.37))</f>
        <v>0</v>
      </c>
      <c r="U384">
        <f>(CR384*CU384)</f>
        <v>0</v>
      </c>
      <c r="V384">
        <f>(DK384+(U384+2*0.95*5.67E-8*(((DK384+$B$7)+273)^4-(DK384+273)^4)-44100*J384)/(1.84*29.3*R384+8*0.95*5.67E-8*(DK384+273)^3))</f>
        <v>0</v>
      </c>
      <c r="W384">
        <f>($C$7*DL384+$D$7*DM384+$E$7*V384)</f>
        <v>0</v>
      </c>
      <c r="X384">
        <f>0.61365*exp(17.502*W384/(240.97+W384))</f>
        <v>0</v>
      </c>
      <c r="Y384">
        <f>(Z384/AA384*100)</f>
        <v>0</v>
      </c>
      <c r="Z384">
        <f>DD384*(DI384+DJ384)/1000</f>
        <v>0</v>
      </c>
      <c r="AA384">
        <f>0.61365*exp(17.502*DK384/(240.97+DK384))</f>
        <v>0</v>
      </c>
      <c r="AB384">
        <f>(X384-DD384*(DI384+DJ384)/1000)</f>
        <v>0</v>
      </c>
      <c r="AC384">
        <f>(-J384*44100)</f>
        <v>0</v>
      </c>
      <c r="AD384">
        <f>2*29.3*R384*0.92*(DK384-W384)</f>
        <v>0</v>
      </c>
      <c r="AE384">
        <f>2*0.95*5.67E-8*(((DK384+$B$7)+273)^4-(W384+273)^4)</f>
        <v>0</v>
      </c>
      <c r="AF384">
        <f>U384+AE384+AC384+AD384</f>
        <v>0</v>
      </c>
      <c r="AG384">
        <f>DH384*AU384*(DC384-DB384*(1000-AU384*DE384)/(1000-AU384*DD384))/(100*CV384)</f>
        <v>0</v>
      </c>
      <c r="AH384">
        <f>1000*DH384*AU384*(DD384-DE384)/(100*CV384*(1000-AU384*DD384))</f>
        <v>0</v>
      </c>
      <c r="AI384">
        <f>(AJ384 - AK384 - DI384*1E3/(8.314*(DK384+273.15)) * AM384/DH384 * AL384) * DH384/(100*CV384) * (1000 - DE384)/1000</f>
        <v>0</v>
      </c>
      <c r="AJ384">
        <v>507.209391819743</v>
      </c>
      <c r="AK384">
        <v>487.182369696969</v>
      </c>
      <c r="AL384">
        <v>3.27208670680857</v>
      </c>
      <c r="AM384">
        <v>64.2689805173575</v>
      </c>
      <c r="AN384">
        <f>(AP384 - AO384 + DI384*1E3/(8.314*(DK384+273.15)) * AR384/DH384 * AQ384) * DH384/(100*CV384) * 1000/(1000 - AP384)</f>
        <v>0</v>
      </c>
      <c r="AO384">
        <v>28.5979052068551</v>
      </c>
      <c r="AP384">
        <v>30.7305793939394</v>
      </c>
      <c r="AQ384">
        <v>1.43150308772312e-06</v>
      </c>
      <c r="AR384">
        <v>116.423155096258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MAX(0,($B$13+$C$13*DP384)/(1+$D$13*DP384)*DI384/(DK384+273)*$E$13)</f>
        <v>0</v>
      </c>
      <c r="AX384" t="s">
        <v>407</v>
      </c>
      <c r="AY384" t="s">
        <v>407</v>
      </c>
      <c r="AZ384">
        <v>0</v>
      </c>
      <c r="BA384">
        <v>0</v>
      </c>
      <c r="BB384">
        <f>1-AZ384/BA384</f>
        <v>0</v>
      </c>
      <c r="BC384">
        <v>0</v>
      </c>
      <c r="BD384" t="s">
        <v>407</v>
      </c>
      <c r="BE384" t="s">
        <v>407</v>
      </c>
      <c r="BF384">
        <v>0</v>
      </c>
      <c r="BG384">
        <v>0</v>
      </c>
      <c r="BH384">
        <f>1-BF384/BG384</f>
        <v>0</v>
      </c>
      <c r="BI384">
        <v>0.5</v>
      </c>
      <c r="BJ384">
        <f>CS384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407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f>$B$11*DQ384+$C$11*DR384+$F$11*EC384*(1-EF384)</f>
        <v>0</v>
      </c>
      <c r="CS384">
        <f>CR384*CT384</f>
        <v>0</v>
      </c>
      <c r="CT384">
        <f>($B$11*$D$9+$C$11*$D$9+$F$11*((EP384+EH384)/MAX(EP384+EH384+EQ384, 0.1)*$I$9+EQ384/MAX(EP384+EH384+EQ384, 0.1)*$J$9))/($B$11+$C$11+$F$11)</f>
        <v>0</v>
      </c>
      <c r="CU384">
        <f>($B$11*$K$9+$C$11*$K$9+$F$11*((EP384+EH384)/MAX(EP384+EH384+EQ384, 0.1)*$P$9+EQ384/MAX(EP384+EH384+EQ384, 0.1)*$Q$9))/($B$11+$C$11+$F$11)</f>
        <v>0</v>
      </c>
      <c r="CV384">
        <v>2.7</v>
      </c>
      <c r="CW384">
        <v>0.5</v>
      </c>
      <c r="CX384" t="s">
        <v>408</v>
      </c>
      <c r="CY384">
        <v>2</v>
      </c>
      <c r="CZ384" t="b">
        <v>1</v>
      </c>
      <c r="DA384">
        <v>1510795339.81429</v>
      </c>
      <c r="DB384">
        <v>449.957714285714</v>
      </c>
      <c r="DC384">
        <v>475.909071428571</v>
      </c>
      <c r="DD384">
        <v>30.7310321428571</v>
      </c>
      <c r="DE384">
        <v>28.606075</v>
      </c>
      <c r="DF384">
        <v>443.260857142857</v>
      </c>
      <c r="DG384">
        <v>30.0693464285714</v>
      </c>
      <c r="DH384">
        <v>500.104428571429</v>
      </c>
      <c r="DI384">
        <v>90.7644428571428</v>
      </c>
      <c r="DJ384">
        <v>0.0999595357142857</v>
      </c>
      <c r="DK384">
        <v>34.3409714285714</v>
      </c>
      <c r="DL384">
        <v>35.0017428571429</v>
      </c>
      <c r="DM384">
        <v>999.9</v>
      </c>
      <c r="DN384">
        <v>0</v>
      </c>
      <c r="DO384">
        <v>0</v>
      </c>
      <c r="DP384">
        <v>10002.2510714286</v>
      </c>
      <c r="DQ384">
        <v>0</v>
      </c>
      <c r="DR384">
        <v>8.07857607142857</v>
      </c>
      <c r="DS384">
        <v>-25.9512178571429</v>
      </c>
      <c r="DT384">
        <v>464.223821428571</v>
      </c>
      <c r="DU384">
        <v>489.923714285714</v>
      </c>
      <c r="DV384">
        <v>2.124955</v>
      </c>
      <c r="DW384">
        <v>475.909071428571</v>
      </c>
      <c r="DX384">
        <v>28.606075</v>
      </c>
      <c r="DY384">
        <v>2.78928464285714</v>
      </c>
      <c r="DZ384">
        <v>2.596415</v>
      </c>
      <c r="EA384">
        <v>22.8208</v>
      </c>
      <c r="EB384">
        <v>21.6438392857143</v>
      </c>
      <c r="EC384">
        <v>1999.98071428571</v>
      </c>
      <c r="ED384">
        <v>0.980005392857143</v>
      </c>
      <c r="EE384">
        <v>0.0199950142857143</v>
      </c>
      <c r="EF384">
        <v>0</v>
      </c>
      <c r="EG384">
        <v>2.28315357142857</v>
      </c>
      <c r="EH384">
        <v>0</v>
      </c>
      <c r="EI384">
        <v>3958.98714285714</v>
      </c>
      <c r="EJ384">
        <v>17300.0071428571</v>
      </c>
      <c r="EK384">
        <v>40.25</v>
      </c>
      <c r="EL384">
        <v>40.2455</v>
      </c>
      <c r="EM384">
        <v>39.687</v>
      </c>
      <c r="EN384">
        <v>39.205</v>
      </c>
      <c r="EO384">
        <v>40.062</v>
      </c>
      <c r="EP384">
        <v>1959.99071428571</v>
      </c>
      <c r="EQ384">
        <v>39.9907142857143</v>
      </c>
      <c r="ER384">
        <v>0</v>
      </c>
      <c r="ES384">
        <v>1678818951.2</v>
      </c>
      <c r="ET384">
        <v>0</v>
      </c>
      <c r="EU384">
        <v>2.30526</v>
      </c>
      <c r="EV384">
        <v>0.317000008222386</v>
      </c>
      <c r="EW384">
        <v>24.9784615452463</v>
      </c>
      <c r="EX384">
        <v>3959.2932</v>
      </c>
      <c r="EY384">
        <v>15</v>
      </c>
      <c r="EZ384">
        <v>0</v>
      </c>
      <c r="FA384" t="s">
        <v>409</v>
      </c>
      <c r="FB384">
        <v>1510781724.6</v>
      </c>
      <c r="FC384">
        <v>1510781718.6</v>
      </c>
      <c r="FD384">
        <v>0</v>
      </c>
      <c r="FE384">
        <v>0.193</v>
      </c>
      <c r="FF384">
        <v>0.167</v>
      </c>
      <c r="FG384">
        <v>6.707</v>
      </c>
      <c r="FH384">
        <v>0.869</v>
      </c>
      <c r="FI384">
        <v>420</v>
      </c>
      <c r="FJ384">
        <v>32</v>
      </c>
      <c r="FK384">
        <v>0.3</v>
      </c>
      <c r="FL384">
        <v>0.13</v>
      </c>
      <c r="FM384">
        <v>2.119262</v>
      </c>
      <c r="FN384">
        <v>0.0930837523452077</v>
      </c>
      <c r="FO384">
        <v>0.00933165344405801</v>
      </c>
      <c r="FP384">
        <v>1</v>
      </c>
      <c r="FQ384">
        <v>1</v>
      </c>
      <c r="FR384">
        <v>1</v>
      </c>
      <c r="FS384" t="s">
        <v>410</v>
      </c>
      <c r="FT384">
        <v>2.97128</v>
      </c>
      <c r="FU384">
        <v>2.7539</v>
      </c>
      <c r="FV384">
        <v>0.099048</v>
      </c>
      <c r="FW384">
        <v>0.10457</v>
      </c>
      <c r="FX384">
        <v>0.122242</v>
      </c>
      <c r="FY384">
        <v>0.117406</v>
      </c>
      <c r="FZ384">
        <v>34960</v>
      </c>
      <c r="GA384">
        <v>37846.8</v>
      </c>
      <c r="GB384">
        <v>35174.8</v>
      </c>
      <c r="GC384">
        <v>38344.3</v>
      </c>
      <c r="GD384">
        <v>43752.3</v>
      </c>
      <c r="GE384">
        <v>48871.9</v>
      </c>
      <c r="GF384">
        <v>54965.8</v>
      </c>
      <c r="GG384">
        <v>61497.4</v>
      </c>
      <c r="GH384">
        <v>1.96195</v>
      </c>
      <c r="GI384">
        <v>1.81653</v>
      </c>
      <c r="GJ384">
        <v>0.18654</v>
      </c>
      <c r="GK384">
        <v>0</v>
      </c>
      <c r="GL384">
        <v>31.968</v>
      </c>
      <c r="GM384">
        <v>999.9</v>
      </c>
      <c r="GN384">
        <v>53.272</v>
      </c>
      <c r="GO384">
        <v>32.519</v>
      </c>
      <c r="GP384">
        <v>28.8577</v>
      </c>
      <c r="GQ384">
        <v>56.2486</v>
      </c>
      <c r="GR384">
        <v>48.3213</v>
      </c>
      <c r="GS384">
        <v>1</v>
      </c>
      <c r="GT384">
        <v>0.116479</v>
      </c>
      <c r="GU384">
        <v>-2.33389</v>
      </c>
      <c r="GV384">
        <v>20.1007</v>
      </c>
      <c r="GW384">
        <v>5.19573</v>
      </c>
      <c r="GX384">
        <v>12.0043</v>
      </c>
      <c r="GY384">
        <v>4.97495</v>
      </c>
      <c r="GZ384">
        <v>3.29375</v>
      </c>
      <c r="HA384">
        <v>9999</v>
      </c>
      <c r="HB384">
        <v>9999</v>
      </c>
      <c r="HC384">
        <v>9999</v>
      </c>
      <c r="HD384">
        <v>999.9</v>
      </c>
      <c r="HE384">
        <v>1.86325</v>
      </c>
      <c r="HF384">
        <v>1.86813</v>
      </c>
      <c r="HG384">
        <v>1.86789</v>
      </c>
      <c r="HH384">
        <v>1.86905</v>
      </c>
      <c r="HI384">
        <v>1.86982</v>
      </c>
      <c r="HJ384">
        <v>1.86586</v>
      </c>
      <c r="HK384">
        <v>1.86694</v>
      </c>
      <c r="HL384">
        <v>1.86829</v>
      </c>
      <c r="HM384">
        <v>5</v>
      </c>
      <c r="HN384">
        <v>0</v>
      </c>
      <c r="HO384">
        <v>0</v>
      </c>
      <c r="HP384">
        <v>0</v>
      </c>
      <c r="HQ384" t="s">
        <v>411</v>
      </c>
      <c r="HR384" t="s">
        <v>412</v>
      </c>
      <c r="HS384" t="s">
        <v>413</v>
      </c>
      <c r="HT384" t="s">
        <v>413</v>
      </c>
      <c r="HU384" t="s">
        <v>413</v>
      </c>
      <c r="HV384" t="s">
        <v>413</v>
      </c>
      <c r="HW384">
        <v>0</v>
      </c>
      <c r="HX384">
        <v>100</v>
      </c>
      <c r="HY384">
        <v>100</v>
      </c>
      <c r="HZ384">
        <v>6.845</v>
      </c>
      <c r="IA384">
        <v>0.6617</v>
      </c>
      <c r="IB384">
        <v>4.00718980108695</v>
      </c>
      <c r="IC384">
        <v>0.0057595372652325</v>
      </c>
      <c r="ID384">
        <v>9.86007892650461e-07</v>
      </c>
      <c r="IE384">
        <v>-6.54605500343952e-10</v>
      </c>
      <c r="IF384">
        <v>0.661683471666172</v>
      </c>
      <c r="IG384">
        <v>0</v>
      </c>
      <c r="IH384">
        <v>0</v>
      </c>
      <c r="II384">
        <v>0</v>
      </c>
      <c r="IJ384">
        <v>-3</v>
      </c>
      <c r="IK384">
        <v>1614</v>
      </c>
      <c r="IL384">
        <v>1</v>
      </c>
      <c r="IM384">
        <v>27</v>
      </c>
      <c r="IN384">
        <v>227.1</v>
      </c>
      <c r="IO384">
        <v>227.2</v>
      </c>
      <c r="IP384">
        <v>1.22681</v>
      </c>
      <c r="IQ384">
        <v>2.64282</v>
      </c>
      <c r="IR384">
        <v>1.54785</v>
      </c>
      <c r="IS384">
        <v>2.30103</v>
      </c>
      <c r="IT384">
        <v>1.34644</v>
      </c>
      <c r="IU384">
        <v>2.34863</v>
      </c>
      <c r="IV384">
        <v>36.9794</v>
      </c>
      <c r="IW384">
        <v>24.2101</v>
      </c>
      <c r="IX384">
        <v>18</v>
      </c>
      <c r="IY384">
        <v>503.379</v>
      </c>
      <c r="IZ384">
        <v>408.716</v>
      </c>
      <c r="JA384">
        <v>35.227</v>
      </c>
      <c r="JB384">
        <v>28.8923</v>
      </c>
      <c r="JC384">
        <v>29.9999</v>
      </c>
      <c r="JD384">
        <v>28.681</v>
      </c>
      <c r="JE384">
        <v>28.5992</v>
      </c>
      <c r="JF384">
        <v>24.6366</v>
      </c>
      <c r="JG384">
        <v>0</v>
      </c>
      <c r="JH384">
        <v>100</v>
      </c>
      <c r="JI384">
        <v>35.2732</v>
      </c>
      <c r="JJ384">
        <v>521.059</v>
      </c>
      <c r="JK384">
        <v>30.1699</v>
      </c>
      <c r="JL384">
        <v>101.976</v>
      </c>
      <c r="JM384">
        <v>102.367</v>
      </c>
    </row>
    <row r="385" spans="1:273">
      <c r="A385">
        <v>369</v>
      </c>
      <c r="B385">
        <v>1510795352.6</v>
      </c>
      <c r="C385">
        <v>6632</v>
      </c>
      <c r="D385" t="s">
        <v>1151</v>
      </c>
      <c r="E385" t="s">
        <v>1152</v>
      </c>
      <c r="F385">
        <v>5</v>
      </c>
      <c r="G385" t="s">
        <v>898</v>
      </c>
      <c r="H385" t="s">
        <v>406</v>
      </c>
      <c r="I385">
        <v>1510795345.1</v>
      </c>
      <c r="J385">
        <f>(K385)/1000</f>
        <v>0</v>
      </c>
      <c r="K385">
        <f>IF(CZ385, AN385, AH385)</f>
        <v>0</v>
      </c>
      <c r="L385">
        <f>IF(CZ385, AI385, AG385)</f>
        <v>0</v>
      </c>
      <c r="M385">
        <f>DB385 - IF(AU385&gt;1, L385*CV385*100.0/(AW385*DP385), 0)</f>
        <v>0</v>
      </c>
      <c r="N385">
        <f>((T385-J385/2)*M385-L385)/(T385+J385/2)</f>
        <v>0</v>
      </c>
      <c r="O385">
        <f>N385*(DI385+DJ385)/1000.0</f>
        <v>0</v>
      </c>
      <c r="P385">
        <f>(DB385 - IF(AU385&gt;1, L385*CV385*100.0/(AW385*DP385), 0))*(DI385+DJ385)/1000.0</f>
        <v>0</v>
      </c>
      <c r="Q385">
        <f>2.0/((1/S385-1/R385)+SIGN(S385)*SQRT((1/S385-1/R385)*(1/S385-1/R385) + 4*CW385/((CW385+1)*(CW385+1))*(2*1/S385*1/R385-1/R385*1/R385)))</f>
        <v>0</v>
      </c>
      <c r="R385">
        <f>IF(LEFT(CX385,1)&lt;&gt;"0",IF(LEFT(CX385,1)="1",3.0,CY385),$D$5+$E$5*(DP385*DI385/($K$5*1000))+$F$5*(DP385*DI385/($K$5*1000))*MAX(MIN(CV385,$J$5),$I$5)*MAX(MIN(CV385,$J$5),$I$5)+$G$5*MAX(MIN(CV385,$J$5),$I$5)*(DP385*DI385/($K$5*1000))+$H$5*(DP385*DI385/($K$5*1000))*(DP385*DI385/($K$5*1000)))</f>
        <v>0</v>
      </c>
      <c r="S385">
        <f>J385*(1000-(1000*0.61365*exp(17.502*W385/(240.97+W385))/(DI385+DJ385)+DD385)/2)/(1000*0.61365*exp(17.502*W385/(240.97+W385))/(DI385+DJ385)-DD385)</f>
        <v>0</v>
      </c>
      <c r="T385">
        <f>1/((CW385+1)/(Q385/1.6)+1/(R385/1.37)) + CW385/((CW385+1)/(Q385/1.6) + CW385/(R385/1.37))</f>
        <v>0</v>
      </c>
      <c r="U385">
        <f>(CR385*CU385)</f>
        <v>0</v>
      </c>
      <c r="V385">
        <f>(DK385+(U385+2*0.95*5.67E-8*(((DK385+$B$7)+273)^4-(DK385+273)^4)-44100*J385)/(1.84*29.3*R385+8*0.95*5.67E-8*(DK385+273)^3))</f>
        <v>0</v>
      </c>
      <c r="W385">
        <f>($C$7*DL385+$D$7*DM385+$E$7*V385)</f>
        <v>0</v>
      </c>
      <c r="X385">
        <f>0.61365*exp(17.502*W385/(240.97+W385))</f>
        <v>0</v>
      </c>
      <c r="Y385">
        <f>(Z385/AA385*100)</f>
        <v>0</v>
      </c>
      <c r="Z385">
        <f>DD385*(DI385+DJ385)/1000</f>
        <v>0</v>
      </c>
      <c r="AA385">
        <f>0.61365*exp(17.502*DK385/(240.97+DK385))</f>
        <v>0</v>
      </c>
      <c r="AB385">
        <f>(X385-DD385*(DI385+DJ385)/1000)</f>
        <v>0</v>
      </c>
      <c r="AC385">
        <f>(-J385*44100)</f>
        <v>0</v>
      </c>
      <c r="AD385">
        <f>2*29.3*R385*0.92*(DK385-W385)</f>
        <v>0</v>
      </c>
      <c r="AE385">
        <f>2*0.95*5.67E-8*(((DK385+$B$7)+273)^4-(W385+273)^4)</f>
        <v>0</v>
      </c>
      <c r="AF385">
        <f>U385+AE385+AC385+AD385</f>
        <v>0</v>
      </c>
      <c r="AG385">
        <f>DH385*AU385*(DC385-DB385*(1000-AU385*DE385)/(1000-AU385*DD385))/(100*CV385)</f>
        <v>0</v>
      </c>
      <c r="AH385">
        <f>1000*DH385*AU385*(DD385-DE385)/(100*CV385*(1000-AU385*DD385))</f>
        <v>0</v>
      </c>
      <c r="AI385">
        <f>(AJ385 - AK385 - DI385*1E3/(8.314*(DK385+273.15)) * AM385/DH385 * AL385) * DH385/(100*CV385) * (1000 - DE385)/1000</f>
        <v>0</v>
      </c>
      <c r="AJ385">
        <v>524.38047507307</v>
      </c>
      <c r="AK385">
        <v>503.793721212121</v>
      </c>
      <c r="AL385">
        <v>3.330459127053</v>
      </c>
      <c r="AM385">
        <v>64.2689805173575</v>
      </c>
      <c r="AN385">
        <f>(AP385 - AO385 + DI385*1E3/(8.314*(DK385+273.15)) * AR385/DH385 * AQ385) * DH385/(100*CV385) * 1000/(1000 - AP385)</f>
        <v>0</v>
      </c>
      <c r="AO385">
        <v>28.5921688729073</v>
      </c>
      <c r="AP385">
        <v>30.731403030303</v>
      </c>
      <c r="AQ385">
        <v>2.52154561465224e-07</v>
      </c>
      <c r="AR385">
        <v>116.423155096258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MAX(0,($B$13+$C$13*DP385)/(1+$D$13*DP385)*DI385/(DK385+273)*$E$13)</f>
        <v>0</v>
      </c>
      <c r="AX385" t="s">
        <v>407</v>
      </c>
      <c r="AY385" t="s">
        <v>407</v>
      </c>
      <c r="AZ385">
        <v>0</v>
      </c>
      <c r="BA385">
        <v>0</v>
      </c>
      <c r="BB385">
        <f>1-AZ385/BA385</f>
        <v>0</v>
      </c>
      <c r="BC385">
        <v>0</v>
      </c>
      <c r="BD385" t="s">
        <v>407</v>
      </c>
      <c r="BE385" t="s">
        <v>407</v>
      </c>
      <c r="BF385">
        <v>0</v>
      </c>
      <c r="BG385">
        <v>0</v>
      </c>
      <c r="BH385">
        <f>1-BF385/BG385</f>
        <v>0</v>
      </c>
      <c r="BI385">
        <v>0.5</v>
      </c>
      <c r="BJ385">
        <f>CS385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407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f>$B$11*DQ385+$C$11*DR385+$F$11*EC385*(1-EF385)</f>
        <v>0</v>
      </c>
      <c r="CS385">
        <f>CR385*CT385</f>
        <v>0</v>
      </c>
      <c r="CT385">
        <f>($B$11*$D$9+$C$11*$D$9+$F$11*((EP385+EH385)/MAX(EP385+EH385+EQ385, 0.1)*$I$9+EQ385/MAX(EP385+EH385+EQ385, 0.1)*$J$9))/($B$11+$C$11+$F$11)</f>
        <v>0</v>
      </c>
      <c r="CU385">
        <f>($B$11*$K$9+$C$11*$K$9+$F$11*((EP385+EH385)/MAX(EP385+EH385+EQ385, 0.1)*$P$9+EQ385/MAX(EP385+EH385+EQ385, 0.1)*$Q$9))/($B$11+$C$11+$F$11)</f>
        <v>0</v>
      </c>
      <c r="CV385">
        <v>2.7</v>
      </c>
      <c r="CW385">
        <v>0.5</v>
      </c>
      <c r="CX385" t="s">
        <v>408</v>
      </c>
      <c r="CY385">
        <v>2</v>
      </c>
      <c r="CZ385" t="b">
        <v>1</v>
      </c>
      <c r="DA385">
        <v>1510795345.1</v>
      </c>
      <c r="DB385">
        <v>466.038296296296</v>
      </c>
      <c r="DC385">
        <v>493.307148148148</v>
      </c>
      <c r="DD385">
        <v>30.7318666666667</v>
      </c>
      <c r="DE385">
        <v>28.6004111111111</v>
      </c>
      <c r="DF385">
        <v>459.241518518519</v>
      </c>
      <c r="DG385">
        <v>30.0701703703704</v>
      </c>
      <c r="DH385">
        <v>500.094185185185</v>
      </c>
      <c r="DI385">
        <v>90.7652222222222</v>
      </c>
      <c r="DJ385">
        <v>0.100059588888889</v>
      </c>
      <c r="DK385">
        <v>34.3382592592593</v>
      </c>
      <c r="DL385">
        <v>34.9954037037037</v>
      </c>
      <c r="DM385">
        <v>999.9</v>
      </c>
      <c r="DN385">
        <v>0</v>
      </c>
      <c r="DO385">
        <v>0</v>
      </c>
      <c r="DP385">
        <v>9998.14296296296</v>
      </c>
      <c r="DQ385">
        <v>0</v>
      </c>
      <c r="DR385">
        <v>8.32726481481482</v>
      </c>
      <c r="DS385">
        <v>-27.2687296296296</v>
      </c>
      <c r="DT385">
        <v>480.814592592593</v>
      </c>
      <c r="DU385">
        <v>507.831111111111</v>
      </c>
      <c r="DV385">
        <v>2.13145111111111</v>
      </c>
      <c r="DW385">
        <v>493.307148148148</v>
      </c>
      <c r="DX385">
        <v>28.6004111111111</v>
      </c>
      <c r="DY385">
        <v>2.78938333333333</v>
      </c>
      <c r="DZ385">
        <v>2.59592222222222</v>
      </c>
      <c r="EA385">
        <v>22.8213888888889</v>
      </c>
      <c r="EB385">
        <v>21.640737037037</v>
      </c>
      <c r="EC385">
        <v>2000.02185185185</v>
      </c>
      <c r="ED385">
        <v>0.980005444444444</v>
      </c>
      <c r="EE385">
        <v>0.0199949592592593</v>
      </c>
      <c r="EF385">
        <v>0</v>
      </c>
      <c r="EG385">
        <v>2.32513333333333</v>
      </c>
      <c r="EH385">
        <v>0</v>
      </c>
      <c r="EI385">
        <v>3961.49481481481</v>
      </c>
      <c r="EJ385">
        <v>17300.3666666667</v>
      </c>
      <c r="EK385">
        <v>40.25</v>
      </c>
      <c r="EL385">
        <v>40.229</v>
      </c>
      <c r="EM385">
        <v>39.6847037037037</v>
      </c>
      <c r="EN385">
        <v>39.1916666666667</v>
      </c>
      <c r="EO385">
        <v>40.062</v>
      </c>
      <c r="EP385">
        <v>1960.03185185185</v>
      </c>
      <c r="EQ385">
        <v>39.9914814814815</v>
      </c>
      <c r="ER385">
        <v>0</v>
      </c>
      <c r="ES385">
        <v>1678818956</v>
      </c>
      <c r="ET385">
        <v>0</v>
      </c>
      <c r="EU385">
        <v>2.325088</v>
      </c>
      <c r="EV385">
        <v>0.055215393437425</v>
      </c>
      <c r="EW385">
        <v>33.0853845828291</v>
      </c>
      <c r="EX385">
        <v>3961.6804</v>
      </c>
      <c r="EY385">
        <v>15</v>
      </c>
      <c r="EZ385">
        <v>0</v>
      </c>
      <c r="FA385" t="s">
        <v>409</v>
      </c>
      <c r="FB385">
        <v>1510781724.6</v>
      </c>
      <c r="FC385">
        <v>1510781718.6</v>
      </c>
      <c r="FD385">
        <v>0</v>
      </c>
      <c r="FE385">
        <v>0.193</v>
      </c>
      <c r="FF385">
        <v>0.167</v>
      </c>
      <c r="FG385">
        <v>6.707</v>
      </c>
      <c r="FH385">
        <v>0.869</v>
      </c>
      <c r="FI385">
        <v>420</v>
      </c>
      <c r="FJ385">
        <v>32</v>
      </c>
      <c r="FK385">
        <v>0.3</v>
      </c>
      <c r="FL385">
        <v>0.13</v>
      </c>
      <c r="FM385">
        <v>2.12659325</v>
      </c>
      <c r="FN385">
        <v>0.0731708442776684</v>
      </c>
      <c r="FO385">
        <v>0.00738014884250313</v>
      </c>
      <c r="FP385">
        <v>1</v>
      </c>
      <c r="FQ385">
        <v>1</v>
      </c>
      <c r="FR385">
        <v>1</v>
      </c>
      <c r="FS385" t="s">
        <v>410</v>
      </c>
      <c r="FT385">
        <v>2.97126</v>
      </c>
      <c r="FU385">
        <v>2.75388</v>
      </c>
      <c r="FV385">
        <v>0.10156</v>
      </c>
      <c r="FW385">
        <v>0.10698</v>
      </c>
      <c r="FX385">
        <v>0.122248</v>
      </c>
      <c r="FY385">
        <v>0.117393</v>
      </c>
      <c r="FZ385">
        <v>34862.9</v>
      </c>
      <c r="GA385">
        <v>37745.3</v>
      </c>
      <c r="GB385">
        <v>35175.2</v>
      </c>
      <c r="GC385">
        <v>38344.6</v>
      </c>
      <c r="GD385">
        <v>43752.2</v>
      </c>
      <c r="GE385">
        <v>48873.1</v>
      </c>
      <c r="GF385">
        <v>54966</v>
      </c>
      <c r="GG385">
        <v>61497.9</v>
      </c>
      <c r="GH385">
        <v>1.96187</v>
      </c>
      <c r="GI385">
        <v>1.81655</v>
      </c>
      <c r="GJ385">
        <v>0.185713</v>
      </c>
      <c r="GK385">
        <v>0</v>
      </c>
      <c r="GL385">
        <v>31.9706</v>
      </c>
      <c r="GM385">
        <v>999.9</v>
      </c>
      <c r="GN385">
        <v>53.272</v>
      </c>
      <c r="GO385">
        <v>32.539</v>
      </c>
      <c r="GP385">
        <v>28.8921</v>
      </c>
      <c r="GQ385">
        <v>56.7686</v>
      </c>
      <c r="GR385">
        <v>48.2372</v>
      </c>
      <c r="GS385">
        <v>1</v>
      </c>
      <c r="GT385">
        <v>0.116263</v>
      </c>
      <c r="GU385">
        <v>-2.36115</v>
      </c>
      <c r="GV385">
        <v>20.1002</v>
      </c>
      <c r="GW385">
        <v>5.19647</v>
      </c>
      <c r="GX385">
        <v>12.004</v>
      </c>
      <c r="GY385">
        <v>4.97485</v>
      </c>
      <c r="GZ385">
        <v>3.29378</v>
      </c>
      <c r="HA385">
        <v>9999</v>
      </c>
      <c r="HB385">
        <v>9999</v>
      </c>
      <c r="HC385">
        <v>9999</v>
      </c>
      <c r="HD385">
        <v>999.9</v>
      </c>
      <c r="HE385">
        <v>1.86325</v>
      </c>
      <c r="HF385">
        <v>1.86813</v>
      </c>
      <c r="HG385">
        <v>1.86791</v>
      </c>
      <c r="HH385">
        <v>1.86905</v>
      </c>
      <c r="HI385">
        <v>1.86981</v>
      </c>
      <c r="HJ385">
        <v>1.86586</v>
      </c>
      <c r="HK385">
        <v>1.86691</v>
      </c>
      <c r="HL385">
        <v>1.8683</v>
      </c>
      <c r="HM385">
        <v>5</v>
      </c>
      <c r="HN385">
        <v>0</v>
      </c>
      <c r="HO385">
        <v>0</v>
      </c>
      <c r="HP385">
        <v>0</v>
      </c>
      <c r="HQ385" t="s">
        <v>411</v>
      </c>
      <c r="HR385" t="s">
        <v>412</v>
      </c>
      <c r="HS385" t="s">
        <v>413</v>
      </c>
      <c r="HT385" t="s">
        <v>413</v>
      </c>
      <c r="HU385" t="s">
        <v>413</v>
      </c>
      <c r="HV385" t="s">
        <v>413</v>
      </c>
      <c r="HW385">
        <v>0</v>
      </c>
      <c r="HX385">
        <v>100</v>
      </c>
      <c r="HY385">
        <v>100</v>
      </c>
      <c r="HZ385">
        <v>6.945</v>
      </c>
      <c r="IA385">
        <v>0.6616</v>
      </c>
      <c r="IB385">
        <v>4.00718980108695</v>
      </c>
      <c r="IC385">
        <v>0.0057595372652325</v>
      </c>
      <c r="ID385">
        <v>9.86007892650461e-07</v>
      </c>
      <c r="IE385">
        <v>-6.54605500343952e-10</v>
      </c>
      <c r="IF385">
        <v>0.661683471666172</v>
      </c>
      <c r="IG385">
        <v>0</v>
      </c>
      <c r="IH385">
        <v>0</v>
      </c>
      <c r="II385">
        <v>0</v>
      </c>
      <c r="IJ385">
        <v>-3</v>
      </c>
      <c r="IK385">
        <v>1614</v>
      </c>
      <c r="IL385">
        <v>1</v>
      </c>
      <c r="IM385">
        <v>27</v>
      </c>
      <c r="IN385">
        <v>227.1</v>
      </c>
      <c r="IO385">
        <v>227.2</v>
      </c>
      <c r="IP385">
        <v>1.26099</v>
      </c>
      <c r="IQ385">
        <v>2.64038</v>
      </c>
      <c r="IR385">
        <v>1.54785</v>
      </c>
      <c r="IS385">
        <v>2.30103</v>
      </c>
      <c r="IT385">
        <v>1.34644</v>
      </c>
      <c r="IU385">
        <v>2.39136</v>
      </c>
      <c r="IV385">
        <v>36.9794</v>
      </c>
      <c r="IW385">
        <v>24.2101</v>
      </c>
      <c r="IX385">
        <v>18</v>
      </c>
      <c r="IY385">
        <v>503.32</v>
      </c>
      <c r="IZ385">
        <v>408.719</v>
      </c>
      <c r="JA385">
        <v>35.2309</v>
      </c>
      <c r="JB385">
        <v>28.8899</v>
      </c>
      <c r="JC385">
        <v>30.0001</v>
      </c>
      <c r="JD385">
        <v>28.6799</v>
      </c>
      <c r="JE385">
        <v>28.5977</v>
      </c>
      <c r="JF385">
        <v>25.3191</v>
      </c>
      <c r="JG385">
        <v>0</v>
      </c>
      <c r="JH385">
        <v>100</v>
      </c>
      <c r="JI385">
        <v>35.2517</v>
      </c>
      <c r="JJ385">
        <v>541.552</v>
      </c>
      <c r="JK385">
        <v>30.1699</v>
      </c>
      <c r="JL385">
        <v>101.977</v>
      </c>
      <c r="JM385">
        <v>102.368</v>
      </c>
    </row>
    <row r="386" spans="1:273">
      <c r="A386">
        <v>370</v>
      </c>
      <c r="B386">
        <v>1510795357.6</v>
      </c>
      <c r="C386">
        <v>6637</v>
      </c>
      <c r="D386" t="s">
        <v>1153</v>
      </c>
      <c r="E386" t="s">
        <v>1154</v>
      </c>
      <c r="F386">
        <v>5</v>
      </c>
      <c r="G386" t="s">
        <v>898</v>
      </c>
      <c r="H386" t="s">
        <v>406</v>
      </c>
      <c r="I386">
        <v>1510795349.81429</v>
      </c>
      <c r="J386">
        <f>(K386)/1000</f>
        <v>0</v>
      </c>
      <c r="K386">
        <f>IF(CZ386, AN386, AH386)</f>
        <v>0</v>
      </c>
      <c r="L386">
        <f>IF(CZ386, AI386, AG386)</f>
        <v>0</v>
      </c>
      <c r="M386">
        <f>DB386 - IF(AU386&gt;1, L386*CV386*100.0/(AW386*DP386), 0)</f>
        <v>0</v>
      </c>
      <c r="N386">
        <f>((T386-J386/2)*M386-L386)/(T386+J386/2)</f>
        <v>0</v>
      </c>
      <c r="O386">
        <f>N386*(DI386+DJ386)/1000.0</f>
        <v>0</v>
      </c>
      <c r="P386">
        <f>(DB386 - IF(AU386&gt;1, L386*CV386*100.0/(AW386*DP386), 0))*(DI386+DJ386)/1000.0</f>
        <v>0</v>
      </c>
      <c r="Q386">
        <f>2.0/((1/S386-1/R386)+SIGN(S386)*SQRT((1/S386-1/R386)*(1/S386-1/R386) + 4*CW386/((CW386+1)*(CW386+1))*(2*1/S386*1/R386-1/R386*1/R386)))</f>
        <v>0</v>
      </c>
      <c r="R386">
        <f>IF(LEFT(CX386,1)&lt;&gt;"0",IF(LEFT(CX386,1)="1",3.0,CY386),$D$5+$E$5*(DP386*DI386/($K$5*1000))+$F$5*(DP386*DI386/($K$5*1000))*MAX(MIN(CV386,$J$5),$I$5)*MAX(MIN(CV386,$J$5),$I$5)+$G$5*MAX(MIN(CV386,$J$5),$I$5)*(DP386*DI386/($K$5*1000))+$H$5*(DP386*DI386/($K$5*1000))*(DP386*DI386/($K$5*1000)))</f>
        <v>0</v>
      </c>
      <c r="S386">
        <f>J386*(1000-(1000*0.61365*exp(17.502*W386/(240.97+W386))/(DI386+DJ386)+DD386)/2)/(1000*0.61365*exp(17.502*W386/(240.97+W386))/(DI386+DJ386)-DD386)</f>
        <v>0</v>
      </c>
      <c r="T386">
        <f>1/((CW386+1)/(Q386/1.6)+1/(R386/1.37)) + CW386/((CW386+1)/(Q386/1.6) + CW386/(R386/1.37))</f>
        <v>0</v>
      </c>
      <c r="U386">
        <f>(CR386*CU386)</f>
        <v>0</v>
      </c>
      <c r="V386">
        <f>(DK386+(U386+2*0.95*5.67E-8*(((DK386+$B$7)+273)^4-(DK386+273)^4)-44100*J386)/(1.84*29.3*R386+8*0.95*5.67E-8*(DK386+273)^3))</f>
        <v>0</v>
      </c>
      <c r="W386">
        <f>($C$7*DL386+$D$7*DM386+$E$7*V386)</f>
        <v>0</v>
      </c>
      <c r="X386">
        <f>0.61365*exp(17.502*W386/(240.97+W386))</f>
        <v>0</v>
      </c>
      <c r="Y386">
        <f>(Z386/AA386*100)</f>
        <v>0</v>
      </c>
      <c r="Z386">
        <f>DD386*(DI386+DJ386)/1000</f>
        <v>0</v>
      </c>
      <c r="AA386">
        <f>0.61365*exp(17.502*DK386/(240.97+DK386))</f>
        <v>0</v>
      </c>
      <c r="AB386">
        <f>(X386-DD386*(DI386+DJ386)/1000)</f>
        <v>0</v>
      </c>
      <c r="AC386">
        <f>(-J386*44100)</f>
        <v>0</v>
      </c>
      <c r="AD386">
        <f>2*29.3*R386*0.92*(DK386-W386)</f>
        <v>0</v>
      </c>
      <c r="AE386">
        <f>2*0.95*5.67E-8*(((DK386+$B$7)+273)^4-(W386+273)^4)</f>
        <v>0</v>
      </c>
      <c r="AF386">
        <f>U386+AE386+AC386+AD386</f>
        <v>0</v>
      </c>
      <c r="AG386">
        <f>DH386*AU386*(DC386-DB386*(1000-AU386*DE386)/(1000-AU386*DD386))/(100*CV386)</f>
        <v>0</v>
      </c>
      <c r="AH386">
        <f>1000*DH386*AU386*(DD386-DE386)/(100*CV386*(1000-AU386*DD386))</f>
        <v>0</v>
      </c>
      <c r="AI386">
        <f>(AJ386 - AK386 - DI386*1E3/(8.314*(DK386+273.15)) * AM386/DH386 * AL386) * DH386/(100*CV386) * (1000 - DE386)/1000</f>
        <v>0</v>
      </c>
      <c r="AJ386">
        <v>540.982086995497</v>
      </c>
      <c r="AK386">
        <v>520.321163636364</v>
      </c>
      <c r="AL386">
        <v>3.32963027292211</v>
      </c>
      <c r="AM386">
        <v>64.2689805173575</v>
      </c>
      <c r="AN386">
        <f>(AP386 - AO386 + DI386*1E3/(8.314*(DK386+273.15)) * AR386/DH386 * AQ386) * DH386/(100*CV386) * 1000/(1000 - AP386)</f>
        <v>0</v>
      </c>
      <c r="AO386">
        <v>28.5851352387067</v>
      </c>
      <c r="AP386">
        <v>30.7320575757576</v>
      </c>
      <c r="AQ386">
        <v>3.48525814850176e-06</v>
      </c>
      <c r="AR386">
        <v>116.423155096258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MAX(0,($B$13+$C$13*DP386)/(1+$D$13*DP386)*DI386/(DK386+273)*$E$13)</f>
        <v>0</v>
      </c>
      <c r="AX386" t="s">
        <v>407</v>
      </c>
      <c r="AY386" t="s">
        <v>407</v>
      </c>
      <c r="AZ386">
        <v>0</v>
      </c>
      <c r="BA386">
        <v>0</v>
      </c>
      <c r="BB386">
        <f>1-AZ386/BA386</f>
        <v>0</v>
      </c>
      <c r="BC386">
        <v>0</v>
      </c>
      <c r="BD386" t="s">
        <v>407</v>
      </c>
      <c r="BE386" t="s">
        <v>407</v>
      </c>
      <c r="BF386">
        <v>0</v>
      </c>
      <c r="BG386">
        <v>0</v>
      </c>
      <c r="BH386">
        <f>1-BF386/BG386</f>
        <v>0</v>
      </c>
      <c r="BI386">
        <v>0.5</v>
      </c>
      <c r="BJ386">
        <f>CS386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407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f>$B$11*DQ386+$C$11*DR386+$F$11*EC386*(1-EF386)</f>
        <v>0</v>
      </c>
      <c r="CS386">
        <f>CR386*CT386</f>
        <v>0</v>
      </c>
      <c r="CT386">
        <f>($B$11*$D$9+$C$11*$D$9+$F$11*((EP386+EH386)/MAX(EP386+EH386+EQ386, 0.1)*$I$9+EQ386/MAX(EP386+EH386+EQ386, 0.1)*$J$9))/($B$11+$C$11+$F$11)</f>
        <v>0</v>
      </c>
      <c r="CU386">
        <f>($B$11*$K$9+$C$11*$K$9+$F$11*((EP386+EH386)/MAX(EP386+EH386+EQ386, 0.1)*$P$9+EQ386/MAX(EP386+EH386+EQ386, 0.1)*$Q$9))/($B$11+$C$11+$F$11)</f>
        <v>0</v>
      </c>
      <c r="CV386">
        <v>2.7</v>
      </c>
      <c r="CW386">
        <v>0.5</v>
      </c>
      <c r="CX386" t="s">
        <v>408</v>
      </c>
      <c r="CY386">
        <v>2</v>
      </c>
      <c r="CZ386" t="b">
        <v>1</v>
      </c>
      <c r="DA386">
        <v>1510795349.81429</v>
      </c>
      <c r="DB386">
        <v>480.947892857143</v>
      </c>
      <c r="DC386">
        <v>508.917</v>
      </c>
      <c r="DD386">
        <v>30.7307071428571</v>
      </c>
      <c r="DE386">
        <v>28.5942607142857</v>
      </c>
      <c r="DF386">
        <v>474.0585</v>
      </c>
      <c r="DG386">
        <v>30.0690107142857</v>
      </c>
      <c r="DH386">
        <v>500.103285714286</v>
      </c>
      <c r="DI386">
        <v>90.7664857142857</v>
      </c>
      <c r="DJ386">
        <v>0.100071621428571</v>
      </c>
      <c r="DK386">
        <v>34.3332035714286</v>
      </c>
      <c r="DL386">
        <v>34.9864857142857</v>
      </c>
      <c r="DM386">
        <v>999.9</v>
      </c>
      <c r="DN386">
        <v>0</v>
      </c>
      <c r="DO386">
        <v>0</v>
      </c>
      <c r="DP386">
        <v>9991.31357142857</v>
      </c>
      <c r="DQ386">
        <v>0</v>
      </c>
      <c r="DR386">
        <v>8.6085425</v>
      </c>
      <c r="DS386">
        <v>-27.968975</v>
      </c>
      <c r="DT386">
        <v>496.196392857143</v>
      </c>
      <c r="DU386">
        <v>523.89725</v>
      </c>
      <c r="DV386">
        <v>2.13644892857143</v>
      </c>
      <c r="DW386">
        <v>508.917</v>
      </c>
      <c r="DX386">
        <v>28.5942607142857</v>
      </c>
      <c r="DY386">
        <v>2.7893175</v>
      </c>
      <c r="DZ386">
        <v>2.59539857142857</v>
      </c>
      <c r="EA386">
        <v>22.8209964285714</v>
      </c>
      <c r="EB386">
        <v>21.6374464285714</v>
      </c>
      <c r="EC386">
        <v>2000.03714285714</v>
      </c>
      <c r="ED386">
        <v>0.980005607142857</v>
      </c>
      <c r="EE386">
        <v>0.0199947857142857</v>
      </c>
      <c r="EF386">
        <v>0</v>
      </c>
      <c r="EG386">
        <v>2.29243571428571</v>
      </c>
      <c r="EH386">
        <v>0</v>
      </c>
      <c r="EI386">
        <v>3964.33107142857</v>
      </c>
      <c r="EJ386">
        <v>17300.5107142857</v>
      </c>
      <c r="EK386">
        <v>40.25</v>
      </c>
      <c r="EL386">
        <v>40.214</v>
      </c>
      <c r="EM386">
        <v>39.6847857142857</v>
      </c>
      <c r="EN386">
        <v>39.18925</v>
      </c>
      <c r="EO386">
        <v>40.062</v>
      </c>
      <c r="EP386">
        <v>1960.04678571429</v>
      </c>
      <c r="EQ386">
        <v>39.9910714285714</v>
      </c>
      <c r="ER386">
        <v>0</v>
      </c>
      <c r="ES386">
        <v>1678818960.8</v>
      </c>
      <c r="ET386">
        <v>0</v>
      </c>
      <c r="EU386">
        <v>2.275548</v>
      </c>
      <c r="EV386">
        <v>-1.22618460575123</v>
      </c>
      <c r="EW386">
        <v>40.3769231908764</v>
      </c>
      <c r="EX386">
        <v>3964.56</v>
      </c>
      <c r="EY386">
        <v>15</v>
      </c>
      <c r="EZ386">
        <v>0</v>
      </c>
      <c r="FA386" t="s">
        <v>409</v>
      </c>
      <c r="FB386">
        <v>1510781724.6</v>
      </c>
      <c r="FC386">
        <v>1510781718.6</v>
      </c>
      <c r="FD386">
        <v>0</v>
      </c>
      <c r="FE386">
        <v>0.193</v>
      </c>
      <c r="FF386">
        <v>0.167</v>
      </c>
      <c r="FG386">
        <v>6.707</v>
      </c>
      <c r="FH386">
        <v>0.869</v>
      </c>
      <c r="FI386">
        <v>420</v>
      </c>
      <c r="FJ386">
        <v>32</v>
      </c>
      <c r="FK386">
        <v>0.3</v>
      </c>
      <c r="FL386">
        <v>0.13</v>
      </c>
      <c r="FM386">
        <v>2.13423325</v>
      </c>
      <c r="FN386">
        <v>0.0667387992495268</v>
      </c>
      <c r="FO386">
        <v>0.00663751135121442</v>
      </c>
      <c r="FP386">
        <v>1</v>
      </c>
      <c r="FQ386">
        <v>1</v>
      </c>
      <c r="FR386">
        <v>1</v>
      </c>
      <c r="FS386" t="s">
        <v>410</v>
      </c>
      <c r="FT386">
        <v>2.97128</v>
      </c>
      <c r="FU386">
        <v>2.75385</v>
      </c>
      <c r="FV386">
        <v>0.104034</v>
      </c>
      <c r="FW386">
        <v>0.109628</v>
      </c>
      <c r="FX386">
        <v>0.122251</v>
      </c>
      <c r="FY386">
        <v>0.117375</v>
      </c>
      <c r="FZ386">
        <v>34767.2</v>
      </c>
      <c r="GA386">
        <v>37633.6</v>
      </c>
      <c r="GB386">
        <v>35175.4</v>
      </c>
      <c r="GC386">
        <v>38344.8</v>
      </c>
      <c r="GD386">
        <v>43752.4</v>
      </c>
      <c r="GE386">
        <v>48874.3</v>
      </c>
      <c r="GF386">
        <v>54966.3</v>
      </c>
      <c r="GG386">
        <v>61498.2</v>
      </c>
      <c r="GH386">
        <v>1.9622</v>
      </c>
      <c r="GI386">
        <v>1.81683</v>
      </c>
      <c r="GJ386">
        <v>0.184573</v>
      </c>
      <c r="GK386">
        <v>0</v>
      </c>
      <c r="GL386">
        <v>31.9741</v>
      </c>
      <c r="GM386">
        <v>999.9</v>
      </c>
      <c r="GN386">
        <v>53.272</v>
      </c>
      <c r="GO386">
        <v>32.539</v>
      </c>
      <c r="GP386">
        <v>28.8906</v>
      </c>
      <c r="GQ386">
        <v>56.1786</v>
      </c>
      <c r="GR386">
        <v>48.2372</v>
      </c>
      <c r="GS386">
        <v>1</v>
      </c>
      <c r="GT386">
        <v>0.116301</v>
      </c>
      <c r="GU386">
        <v>-2.48361</v>
      </c>
      <c r="GV386">
        <v>20.0987</v>
      </c>
      <c r="GW386">
        <v>5.19662</v>
      </c>
      <c r="GX386">
        <v>12.0044</v>
      </c>
      <c r="GY386">
        <v>4.9748</v>
      </c>
      <c r="GZ386">
        <v>3.29398</v>
      </c>
      <c r="HA386">
        <v>9999</v>
      </c>
      <c r="HB386">
        <v>9999</v>
      </c>
      <c r="HC386">
        <v>9999</v>
      </c>
      <c r="HD386">
        <v>999.9</v>
      </c>
      <c r="HE386">
        <v>1.86325</v>
      </c>
      <c r="HF386">
        <v>1.86813</v>
      </c>
      <c r="HG386">
        <v>1.86792</v>
      </c>
      <c r="HH386">
        <v>1.86905</v>
      </c>
      <c r="HI386">
        <v>1.86981</v>
      </c>
      <c r="HJ386">
        <v>1.8659</v>
      </c>
      <c r="HK386">
        <v>1.86693</v>
      </c>
      <c r="HL386">
        <v>1.86832</v>
      </c>
      <c r="HM386">
        <v>5</v>
      </c>
      <c r="HN386">
        <v>0</v>
      </c>
      <c r="HO386">
        <v>0</v>
      </c>
      <c r="HP386">
        <v>0</v>
      </c>
      <c r="HQ386" t="s">
        <v>411</v>
      </c>
      <c r="HR386" t="s">
        <v>412</v>
      </c>
      <c r="HS386" t="s">
        <v>413</v>
      </c>
      <c r="HT386" t="s">
        <v>413</v>
      </c>
      <c r="HU386" t="s">
        <v>413</v>
      </c>
      <c r="HV386" t="s">
        <v>413</v>
      </c>
      <c r="HW386">
        <v>0</v>
      </c>
      <c r="HX386">
        <v>100</v>
      </c>
      <c r="HY386">
        <v>100</v>
      </c>
      <c r="HZ386">
        <v>7.045</v>
      </c>
      <c r="IA386">
        <v>0.6617</v>
      </c>
      <c r="IB386">
        <v>4.00718980108695</v>
      </c>
      <c r="IC386">
        <v>0.0057595372652325</v>
      </c>
      <c r="ID386">
        <v>9.86007892650461e-07</v>
      </c>
      <c r="IE386">
        <v>-6.54605500343952e-10</v>
      </c>
      <c r="IF386">
        <v>0.661683471666172</v>
      </c>
      <c r="IG386">
        <v>0</v>
      </c>
      <c r="IH386">
        <v>0</v>
      </c>
      <c r="II386">
        <v>0</v>
      </c>
      <c r="IJ386">
        <v>-3</v>
      </c>
      <c r="IK386">
        <v>1614</v>
      </c>
      <c r="IL386">
        <v>1</v>
      </c>
      <c r="IM386">
        <v>27</v>
      </c>
      <c r="IN386">
        <v>227.2</v>
      </c>
      <c r="IO386">
        <v>227.3</v>
      </c>
      <c r="IP386">
        <v>1.2915</v>
      </c>
      <c r="IQ386">
        <v>2.6416</v>
      </c>
      <c r="IR386">
        <v>1.54785</v>
      </c>
      <c r="IS386">
        <v>2.30103</v>
      </c>
      <c r="IT386">
        <v>1.34644</v>
      </c>
      <c r="IU386">
        <v>2.3877</v>
      </c>
      <c r="IV386">
        <v>36.9794</v>
      </c>
      <c r="IW386">
        <v>24.2101</v>
      </c>
      <c r="IX386">
        <v>18</v>
      </c>
      <c r="IY386">
        <v>503.525</v>
      </c>
      <c r="IZ386">
        <v>408.875</v>
      </c>
      <c r="JA386">
        <v>35.2391</v>
      </c>
      <c r="JB386">
        <v>28.8881</v>
      </c>
      <c r="JC386">
        <v>30</v>
      </c>
      <c r="JD386">
        <v>28.6786</v>
      </c>
      <c r="JE386">
        <v>28.5977</v>
      </c>
      <c r="JF386">
        <v>25.9358</v>
      </c>
      <c r="JG386">
        <v>0</v>
      </c>
      <c r="JH386">
        <v>100</v>
      </c>
      <c r="JI386">
        <v>35.2634</v>
      </c>
      <c r="JJ386">
        <v>555.06</v>
      </c>
      <c r="JK386">
        <v>30.1699</v>
      </c>
      <c r="JL386">
        <v>101.978</v>
      </c>
      <c r="JM386">
        <v>102.368</v>
      </c>
    </row>
    <row r="387" spans="1:273">
      <c r="A387">
        <v>371</v>
      </c>
      <c r="B387">
        <v>1510795362.6</v>
      </c>
      <c r="C387">
        <v>6642</v>
      </c>
      <c r="D387" t="s">
        <v>1155</v>
      </c>
      <c r="E387" t="s">
        <v>1156</v>
      </c>
      <c r="F387">
        <v>5</v>
      </c>
      <c r="G387" t="s">
        <v>898</v>
      </c>
      <c r="H387" t="s">
        <v>406</v>
      </c>
      <c r="I387">
        <v>1510795355.1</v>
      </c>
      <c r="J387">
        <f>(K387)/1000</f>
        <v>0</v>
      </c>
      <c r="K387">
        <f>IF(CZ387, AN387, AH387)</f>
        <v>0</v>
      </c>
      <c r="L387">
        <f>IF(CZ387, AI387, AG387)</f>
        <v>0</v>
      </c>
      <c r="M387">
        <f>DB387 - IF(AU387&gt;1, L387*CV387*100.0/(AW387*DP387), 0)</f>
        <v>0</v>
      </c>
      <c r="N387">
        <f>((T387-J387/2)*M387-L387)/(T387+J387/2)</f>
        <v>0</v>
      </c>
      <c r="O387">
        <f>N387*(DI387+DJ387)/1000.0</f>
        <v>0</v>
      </c>
      <c r="P387">
        <f>(DB387 - IF(AU387&gt;1, L387*CV387*100.0/(AW387*DP387), 0))*(DI387+DJ387)/1000.0</f>
        <v>0</v>
      </c>
      <c r="Q387">
        <f>2.0/((1/S387-1/R387)+SIGN(S387)*SQRT((1/S387-1/R387)*(1/S387-1/R387) + 4*CW387/((CW387+1)*(CW387+1))*(2*1/S387*1/R387-1/R387*1/R387)))</f>
        <v>0</v>
      </c>
      <c r="R387">
        <f>IF(LEFT(CX387,1)&lt;&gt;"0",IF(LEFT(CX387,1)="1",3.0,CY387),$D$5+$E$5*(DP387*DI387/($K$5*1000))+$F$5*(DP387*DI387/($K$5*1000))*MAX(MIN(CV387,$J$5),$I$5)*MAX(MIN(CV387,$J$5),$I$5)+$G$5*MAX(MIN(CV387,$J$5),$I$5)*(DP387*DI387/($K$5*1000))+$H$5*(DP387*DI387/($K$5*1000))*(DP387*DI387/($K$5*1000)))</f>
        <v>0</v>
      </c>
      <c r="S387">
        <f>J387*(1000-(1000*0.61365*exp(17.502*W387/(240.97+W387))/(DI387+DJ387)+DD387)/2)/(1000*0.61365*exp(17.502*W387/(240.97+W387))/(DI387+DJ387)-DD387)</f>
        <v>0</v>
      </c>
      <c r="T387">
        <f>1/((CW387+1)/(Q387/1.6)+1/(R387/1.37)) + CW387/((CW387+1)/(Q387/1.6) + CW387/(R387/1.37))</f>
        <v>0</v>
      </c>
      <c r="U387">
        <f>(CR387*CU387)</f>
        <v>0</v>
      </c>
      <c r="V387">
        <f>(DK387+(U387+2*0.95*5.67E-8*(((DK387+$B$7)+273)^4-(DK387+273)^4)-44100*J387)/(1.84*29.3*R387+8*0.95*5.67E-8*(DK387+273)^3))</f>
        <v>0</v>
      </c>
      <c r="W387">
        <f>($C$7*DL387+$D$7*DM387+$E$7*V387)</f>
        <v>0</v>
      </c>
      <c r="X387">
        <f>0.61365*exp(17.502*W387/(240.97+W387))</f>
        <v>0</v>
      </c>
      <c r="Y387">
        <f>(Z387/AA387*100)</f>
        <v>0</v>
      </c>
      <c r="Z387">
        <f>DD387*(DI387+DJ387)/1000</f>
        <v>0</v>
      </c>
      <c r="AA387">
        <f>0.61365*exp(17.502*DK387/(240.97+DK387))</f>
        <v>0</v>
      </c>
      <c r="AB387">
        <f>(X387-DD387*(DI387+DJ387)/1000)</f>
        <v>0</v>
      </c>
      <c r="AC387">
        <f>(-J387*44100)</f>
        <v>0</v>
      </c>
      <c r="AD387">
        <f>2*29.3*R387*0.92*(DK387-W387)</f>
        <v>0</v>
      </c>
      <c r="AE387">
        <f>2*0.95*5.67E-8*(((DK387+$B$7)+273)^4-(W387+273)^4)</f>
        <v>0</v>
      </c>
      <c r="AF387">
        <f>U387+AE387+AC387+AD387</f>
        <v>0</v>
      </c>
      <c r="AG387">
        <f>DH387*AU387*(DC387-DB387*(1000-AU387*DE387)/(1000-AU387*DD387))/(100*CV387)</f>
        <v>0</v>
      </c>
      <c r="AH387">
        <f>1000*DH387*AU387*(DD387-DE387)/(100*CV387*(1000-AU387*DD387))</f>
        <v>0</v>
      </c>
      <c r="AI387">
        <f>(AJ387 - AK387 - DI387*1E3/(8.314*(DK387+273.15)) * AM387/DH387 * AL387) * DH387/(100*CV387) * (1000 - DE387)/1000</f>
        <v>0</v>
      </c>
      <c r="AJ387">
        <v>559.452209080384</v>
      </c>
      <c r="AK387">
        <v>537.767218181818</v>
      </c>
      <c r="AL387">
        <v>3.49160161558669</v>
      </c>
      <c r="AM387">
        <v>64.2689805173575</v>
      </c>
      <c r="AN387">
        <f>(AP387 - AO387 + DI387*1E3/(8.314*(DK387+273.15)) * AR387/DH387 * AQ387) * DH387/(100*CV387) * 1000/(1000 - AP387)</f>
        <v>0</v>
      </c>
      <c r="AO387">
        <v>28.5800841852017</v>
      </c>
      <c r="AP387">
        <v>30.7297642424243</v>
      </c>
      <c r="AQ387">
        <v>-2.51794623410453e-06</v>
      </c>
      <c r="AR387">
        <v>116.423155096258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MAX(0,($B$13+$C$13*DP387)/(1+$D$13*DP387)*DI387/(DK387+273)*$E$13)</f>
        <v>0</v>
      </c>
      <c r="AX387" t="s">
        <v>407</v>
      </c>
      <c r="AY387" t="s">
        <v>407</v>
      </c>
      <c r="AZ387">
        <v>0</v>
      </c>
      <c r="BA387">
        <v>0</v>
      </c>
      <c r="BB387">
        <f>1-AZ387/BA387</f>
        <v>0</v>
      </c>
      <c r="BC387">
        <v>0</v>
      </c>
      <c r="BD387" t="s">
        <v>407</v>
      </c>
      <c r="BE387" t="s">
        <v>407</v>
      </c>
      <c r="BF387">
        <v>0</v>
      </c>
      <c r="BG387">
        <v>0</v>
      </c>
      <c r="BH387">
        <f>1-BF387/BG387</f>
        <v>0</v>
      </c>
      <c r="BI387">
        <v>0.5</v>
      </c>
      <c r="BJ387">
        <f>CS387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407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f>$B$11*DQ387+$C$11*DR387+$F$11*EC387*(1-EF387)</f>
        <v>0</v>
      </c>
      <c r="CS387">
        <f>CR387*CT387</f>
        <v>0</v>
      </c>
      <c r="CT387">
        <f>($B$11*$D$9+$C$11*$D$9+$F$11*((EP387+EH387)/MAX(EP387+EH387+EQ387, 0.1)*$I$9+EQ387/MAX(EP387+EH387+EQ387, 0.1)*$J$9))/($B$11+$C$11+$F$11)</f>
        <v>0</v>
      </c>
      <c r="CU387">
        <f>($B$11*$K$9+$C$11*$K$9+$F$11*((EP387+EH387)/MAX(EP387+EH387+EQ387, 0.1)*$P$9+EQ387/MAX(EP387+EH387+EQ387, 0.1)*$Q$9))/($B$11+$C$11+$F$11)</f>
        <v>0</v>
      </c>
      <c r="CV387">
        <v>2.7</v>
      </c>
      <c r="CW387">
        <v>0.5</v>
      </c>
      <c r="CX387" t="s">
        <v>408</v>
      </c>
      <c r="CY387">
        <v>2</v>
      </c>
      <c r="CZ387" t="b">
        <v>1</v>
      </c>
      <c r="DA387">
        <v>1510795355.1</v>
      </c>
      <c r="DB387">
        <v>498.060777777778</v>
      </c>
      <c r="DC387">
        <v>526.727333333333</v>
      </c>
      <c r="DD387">
        <v>30.7309592592593</v>
      </c>
      <c r="DE387">
        <v>28.5874851851852</v>
      </c>
      <c r="DF387">
        <v>491.064962962963</v>
      </c>
      <c r="DG387">
        <v>30.069262962963</v>
      </c>
      <c r="DH387">
        <v>500.09562962963</v>
      </c>
      <c r="DI387">
        <v>90.767637037037</v>
      </c>
      <c r="DJ387">
        <v>0.100062014814815</v>
      </c>
      <c r="DK387">
        <v>34.3290037037037</v>
      </c>
      <c r="DL387">
        <v>34.974362962963</v>
      </c>
      <c r="DM387">
        <v>999.9</v>
      </c>
      <c r="DN387">
        <v>0</v>
      </c>
      <c r="DO387">
        <v>0</v>
      </c>
      <c r="DP387">
        <v>9987.5662962963</v>
      </c>
      <c r="DQ387">
        <v>0</v>
      </c>
      <c r="DR387">
        <v>8.66075</v>
      </c>
      <c r="DS387">
        <v>-28.6665888888889</v>
      </c>
      <c r="DT387">
        <v>513.851962962963</v>
      </c>
      <c r="DU387">
        <v>542.228148148148</v>
      </c>
      <c r="DV387">
        <v>2.14346259259259</v>
      </c>
      <c r="DW387">
        <v>526.727333333333</v>
      </c>
      <c r="DX387">
        <v>28.5874851851852</v>
      </c>
      <c r="DY387">
        <v>2.78937555555556</v>
      </c>
      <c r="DZ387">
        <v>2.59481740740741</v>
      </c>
      <c r="EA387">
        <v>22.8213444444444</v>
      </c>
      <c r="EB387">
        <v>21.6337740740741</v>
      </c>
      <c r="EC387">
        <v>2000.05407407407</v>
      </c>
      <c r="ED387">
        <v>0.980005444444444</v>
      </c>
      <c r="EE387">
        <v>0.0199949592592593</v>
      </c>
      <c r="EF387">
        <v>0</v>
      </c>
      <c r="EG387">
        <v>2.23786296296296</v>
      </c>
      <c r="EH387">
        <v>0</v>
      </c>
      <c r="EI387">
        <v>3968.26814814815</v>
      </c>
      <c r="EJ387">
        <v>17300.6555555556</v>
      </c>
      <c r="EK387">
        <v>40.25</v>
      </c>
      <c r="EL387">
        <v>40.1963333333333</v>
      </c>
      <c r="EM387">
        <v>39.6709259259259</v>
      </c>
      <c r="EN387">
        <v>39.187</v>
      </c>
      <c r="EO387">
        <v>40.0574074074074</v>
      </c>
      <c r="EP387">
        <v>1960.06296296296</v>
      </c>
      <c r="EQ387">
        <v>39.9918518518518</v>
      </c>
      <c r="ER387">
        <v>0</v>
      </c>
      <c r="ES387">
        <v>1678818966.2</v>
      </c>
      <c r="ET387">
        <v>0</v>
      </c>
      <c r="EU387">
        <v>2.23015</v>
      </c>
      <c r="EV387">
        <v>-0.338280340019842</v>
      </c>
      <c r="EW387">
        <v>46.8252992017479</v>
      </c>
      <c r="EX387">
        <v>3968.40692307692</v>
      </c>
      <c r="EY387">
        <v>15</v>
      </c>
      <c r="EZ387">
        <v>0</v>
      </c>
      <c r="FA387" t="s">
        <v>409</v>
      </c>
      <c r="FB387">
        <v>1510781724.6</v>
      </c>
      <c r="FC387">
        <v>1510781718.6</v>
      </c>
      <c r="FD387">
        <v>0</v>
      </c>
      <c r="FE387">
        <v>0.193</v>
      </c>
      <c r="FF387">
        <v>0.167</v>
      </c>
      <c r="FG387">
        <v>6.707</v>
      </c>
      <c r="FH387">
        <v>0.869</v>
      </c>
      <c r="FI387">
        <v>420</v>
      </c>
      <c r="FJ387">
        <v>32</v>
      </c>
      <c r="FK387">
        <v>0.3</v>
      </c>
      <c r="FL387">
        <v>0.13</v>
      </c>
      <c r="FM387">
        <v>2.13979975</v>
      </c>
      <c r="FN387">
        <v>0.0801918574108772</v>
      </c>
      <c r="FO387">
        <v>0.00776959281027648</v>
      </c>
      <c r="FP387">
        <v>1</v>
      </c>
      <c r="FQ387">
        <v>1</v>
      </c>
      <c r="FR387">
        <v>1</v>
      </c>
      <c r="FS387" t="s">
        <v>410</v>
      </c>
      <c r="FT387">
        <v>2.97132</v>
      </c>
      <c r="FU387">
        <v>2.75367</v>
      </c>
      <c r="FV387">
        <v>0.10658</v>
      </c>
      <c r="FW387">
        <v>0.112025</v>
      </c>
      <c r="FX387">
        <v>0.122242</v>
      </c>
      <c r="FY387">
        <v>0.117361</v>
      </c>
      <c r="FZ387">
        <v>34668.4</v>
      </c>
      <c r="GA387">
        <v>37532.6</v>
      </c>
      <c r="GB387">
        <v>35175.3</v>
      </c>
      <c r="GC387">
        <v>38345.1</v>
      </c>
      <c r="GD387">
        <v>43753</v>
      </c>
      <c r="GE387">
        <v>48875.7</v>
      </c>
      <c r="GF387">
        <v>54966.5</v>
      </c>
      <c r="GG387">
        <v>61498.8</v>
      </c>
      <c r="GH387">
        <v>1.96218</v>
      </c>
      <c r="GI387">
        <v>1.8169</v>
      </c>
      <c r="GJ387">
        <v>0.18543</v>
      </c>
      <c r="GK387">
        <v>0</v>
      </c>
      <c r="GL387">
        <v>31.9765</v>
      </c>
      <c r="GM387">
        <v>999.9</v>
      </c>
      <c r="GN387">
        <v>53.272</v>
      </c>
      <c r="GO387">
        <v>32.539</v>
      </c>
      <c r="GP387">
        <v>28.8926</v>
      </c>
      <c r="GQ387">
        <v>56.0686</v>
      </c>
      <c r="GR387">
        <v>48.2252</v>
      </c>
      <c r="GS387">
        <v>1</v>
      </c>
      <c r="GT387">
        <v>0.116641</v>
      </c>
      <c r="GU387">
        <v>-2.55927</v>
      </c>
      <c r="GV387">
        <v>20.0974</v>
      </c>
      <c r="GW387">
        <v>5.19618</v>
      </c>
      <c r="GX387">
        <v>12.0046</v>
      </c>
      <c r="GY387">
        <v>4.9747</v>
      </c>
      <c r="GZ387">
        <v>3.2939</v>
      </c>
      <c r="HA387">
        <v>9999</v>
      </c>
      <c r="HB387">
        <v>9999</v>
      </c>
      <c r="HC387">
        <v>9999</v>
      </c>
      <c r="HD387">
        <v>999.9</v>
      </c>
      <c r="HE387">
        <v>1.86325</v>
      </c>
      <c r="HF387">
        <v>1.86813</v>
      </c>
      <c r="HG387">
        <v>1.86792</v>
      </c>
      <c r="HH387">
        <v>1.86905</v>
      </c>
      <c r="HI387">
        <v>1.86984</v>
      </c>
      <c r="HJ387">
        <v>1.86588</v>
      </c>
      <c r="HK387">
        <v>1.86694</v>
      </c>
      <c r="HL387">
        <v>1.86829</v>
      </c>
      <c r="HM387">
        <v>5</v>
      </c>
      <c r="HN387">
        <v>0</v>
      </c>
      <c r="HO387">
        <v>0</v>
      </c>
      <c r="HP387">
        <v>0</v>
      </c>
      <c r="HQ387" t="s">
        <v>411</v>
      </c>
      <c r="HR387" t="s">
        <v>412</v>
      </c>
      <c r="HS387" t="s">
        <v>413</v>
      </c>
      <c r="HT387" t="s">
        <v>413</v>
      </c>
      <c r="HU387" t="s">
        <v>413</v>
      </c>
      <c r="HV387" t="s">
        <v>413</v>
      </c>
      <c r="HW387">
        <v>0</v>
      </c>
      <c r="HX387">
        <v>100</v>
      </c>
      <c r="HY387">
        <v>100</v>
      </c>
      <c r="HZ387">
        <v>7.15</v>
      </c>
      <c r="IA387">
        <v>0.6616</v>
      </c>
      <c r="IB387">
        <v>4.00718980108695</v>
      </c>
      <c r="IC387">
        <v>0.0057595372652325</v>
      </c>
      <c r="ID387">
        <v>9.86007892650461e-07</v>
      </c>
      <c r="IE387">
        <v>-6.54605500343952e-10</v>
      </c>
      <c r="IF387">
        <v>0.661683471666172</v>
      </c>
      <c r="IG387">
        <v>0</v>
      </c>
      <c r="IH387">
        <v>0</v>
      </c>
      <c r="II387">
        <v>0</v>
      </c>
      <c r="IJ387">
        <v>-3</v>
      </c>
      <c r="IK387">
        <v>1614</v>
      </c>
      <c r="IL387">
        <v>1</v>
      </c>
      <c r="IM387">
        <v>27</v>
      </c>
      <c r="IN387">
        <v>227.3</v>
      </c>
      <c r="IO387">
        <v>227.4</v>
      </c>
      <c r="IP387">
        <v>1.32446</v>
      </c>
      <c r="IQ387">
        <v>2.63794</v>
      </c>
      <c r="IR387">
        <v>1.54785</v>
      </c>
      <c r="IS387">
        <v>2.30103</v>
      </c>
      <c r="IT387">
        <v>1.34644</v>
      </c>
      <c r="IU387">
        <v>2.38647</v>
      </c>
      <c r="IV387">
        <v>36.9794</v>
      </c>
      <c r="IW387">
        <v>24.2101</v>
      </c>
      <c r="IX387">
        <v>18</v>
      </c>
      <c r="IY387">
        <v>503.508</v>
      </c>
      <c r="IZ387">
        <v>408.918</v>
      </c>
      <c r="JA387">
        <v>35.2677</v>
      </c>
      <c r="JB387">
        <v>28.8863</v>
      </c>
      <c r="JC387">
        <v>30.0001</v>
      </c>
      <c r="JD387">
        <v>28.6786</v>
      </c>
      <c r="JE387">
        <v>28.5977</v>
      </c>
      <c r="JF387">
        <v>26.6052</v>
      </c>
      <c r="JG387">
        <v>0</v>
      </c>
      <c r="JH387">
        <v>100</v>
      </c>
      <c r="JI387">
        <v>35.2867</v>
      </c>
      <c r="JJ387">
        <v>575.165</v>
      </c>
      <c r="JK387">
        <v>30.1699</v>
      </c>
      <c r="JL387">
        <v>101.978</v>
      </c>
      <c r="JM387">
        <v>102.369</v>
      </c>
    </row>
    <row r="388" spans="1:273">
      <c r="A388">
        <v>372</v>
      </c>
      <c r="B388">
        <v>1510795367.6</v>
      </c>
      <c r="C388">
        <v>6647</v>
      </c>
      <c r="D388" t="s">
        <v>1157</v>
      </c>
      <c r="E388" t="s">
        <v>1158</v>
      </c>
      <c r="F388">
        <v>5</v>
      </c>
      <c r="G388" t="s">
        <v>898</v>
      </c>
      <c r="H388" t="s">
        <v>406</v>
      </c>
      <c r="I388">
        <v>1510795359.81429</v>
      </c>
      <c r="J388">
        <f>(K388)/1000</f>
        <v>0</v>
      </c>
      <c r="K388">
        <f>IF(CZ388, AN388, AH388)</f>
        <v>0</v>
      </c>
      <c r="L388">
        <f>IF(CZ388, AI388, AG388)</f>
        <v>0</v>
      </c>
      <c r="M388">
        <f>DB388 - IF(AU388&gt;1, L388*CV388*100.0/(AW388*DP388), 0)</f>
        <v>0</v>
      </c>
      <c r="N388">
        <f>((T388-J388/2)*M388-L388)/(T388+J388/2)</f>
        <v>0</v>
      </c>
      <c r="O388">
        <f>N388*(DI388+DJ388)/1000.0</f>
        <v>0</v>
      </c>
      <c r="P388">
        <f>(DB388 - IF(AU388&gt;1, L388*CV388*100.0/(AW388*DP388), 0))*(DI388+DJ388)/1000.0</f>
        <v>0</v>
      </c>
      <c r="Q388">
        <f>2.0/((1/S388-1/R388)+SIGN(S388)*SQRT((1/S388-1/R388)*(1/S388-1/R388) + 4*CW388/((CW388+1)*(CW388+1))*(2*1/S388*1/R388-1/R388*1/R388)))</f>
        <v>0</v>
      </c>
      <c r="R388">
        <f>IF(LEFT(CX388,1)&lt;&gt;"0",IF(LEFT(CX388,1)="1",3.0,CY388),$D$5+$E$5*(DP388*DI388/($K$5*1000))+$F$5*(DP388*DI388/($K$5*1000))*MAX(MIN(CV388,$J$5),$I$5)*MAX(MIN(CV388,$J$5),$I$5)+$G$5*MAX(MIN(CV388,$J$5),$I$5)*(DP388*DI388/($K$5*1000))+$H$5*(DP388*DI388/($K$5*1000))*(DP388*DI388/($K$5*1000)))</f>
        <v>0</v>
      </c>
      <c r="S388">
        <f>J388*(1000-(1000*0.61365*exp(17.502*W388/(240.97+W388))/(DI388+DJ388)+DD388)/2)/(1000*0.61365*exp(17.502*W388/(240.97+W388))/(DI388+DJ388)-DD388)</f>
        <v>0</v>
      </c>
      <c r="T388">
        <f>1/((CW388+1)/(Q388/1.6)+1/(R388/1.37)) + CW388/((CW388+1)/(Q388/1.6) + CW388/(R388/1.37))</f>
        <v>0</v>
      </c>
      <c r="U388">
        <f>(CR388*CU388)</f>
        <v>0</v>
      </c>
      <c r="V388">
        <f>(DK388+(U388+2*0.95*5.67E-8*(((DK388+$B$7)+273)^4-(DK388+273)^4)-44100*J388)/(1.84*29.3*R388+8*0.95*5.67E-8*(DK388+273)^3))</f>
        <v>0</v>
      </c>
      <c r="W388">
        <f>($C$7*DL388+$D$7*DM388+$E$7*V388)</f>
        <v>0</v>
      </c>
      <c r="X388">
        <f>0.61365*exp(17.502*W388/(240.97+W388))</f>
        <v>0</v>
      </c>
      <c r="Y388">
        <f>(Z388/AA388*100)</f>
        <v>0</v>
      </c>
      <c r="Z388">
        <f>DD388*(DI388+DJ388)/1000</f>
        <v>0</v>
      </c>
      <c r="AA388">
        <f>0.61365*exp(17.502*DK388/(240.97+DK388))</f>
        <v>0</v>
      </c>
      <c r="AB388">
        <f>(X388-DD388*(DI388+DJ388)/1000)</f>
        <v>0</v>
      </c>
      <c r="AC388">
        <f>(-J388*44100)</f>
        <v>0</v>
      </c>
      <c r="AD388">
        <f>2*29.3*R388*0.92*(DK388-W388)</f>
        <v>0</v>
      </c>
      <c r="AE388">
        <f>2*0.95*5.67E-8*(((DK388+$B$7)+273)^4-(W388+273)^4)</f>
        <v>0</v>
      </c>
      <c r="AF388">
        <f>U388+AE388+AC388+AD388</f>
        <v>0</v>
      </c>
      <c r="AG388">
        <f>DH388*AU388*(DC388-DB388*(1000-AU388*DE388)/(1000-AU388*DD388))/(100*CV388)</f>
        <v>0</v>
      </c>
      <c r="AH388">
        <f>1000*DH388*AU388*(DD388-DE388)/(100*CV388*(1000-AU388*DD388))</f>
        <v>0</v>
      </c>
      <c r="AI388">
        <f>(AJ388 - AK388 - DI388*1E3/(8.314*(DK388+273.15)) * AM388/DH388 * AL388) * DH388/(100*CV388) * (1000 - DE388)/1000</f>
        <v>0</v>
      </c>
      <c r="AJ388">
        <v>575.999667792996</v>
      </c>
      <c r="AK388">
        <v>554.649793939394</v>
      </c>
      <c r="AL388">
        <v>3.38791238715659</v>
      </c>
      <c r="AM388">
        <v>64.2689805173575</v>
      </c>
      <c r="AN388">
        <f>(AP388 - AO388 + DI388*1E3/(8.314*(DK388+273.15)) * AR388/DH388 * AQ388) * DH388/(100*CV388) * 1000/(1000 - AP388)</f>
        <v>0</v>
      </c>
      <c r="AO388">
        <v>28.5730256718449</v>
      </c>
      <c r="AP388">
        <v>30.7257648484849</v>
      </c>
      <c r="AQ388">
        <v>-1.96192831640279e-06</v>
      </c>
      <c r="AR388">
        <v>116.423155096258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MAX(0,($B$13+$C$13*DP388)/(1+$D$13*DP388)*DI388/(DK388+273)*$E$13)</f>
        <v>0</v>
      </c>
      <c r="AX388" t="s">
        <v>407</v>
      </c>
      <c r="AY388" t="s">
        <v>407</v>
      </c>
      <c r="AZ388">
        <v>0</v>
      </c>
      <c r="BA388">
        <v>0</v>
      </c>
      <c r="BB388">
        <f>1-AZ388/BA388</f>
        <v>0</v>
      </c>
      <c r="BC388">
        <v>0</v>
      </c>
      <c r="BD388" t="s">
        <v>407</v>
      </c>
      <c r="BE388" t="s">
        <v>407</v>
      </c>
      <c r="BF388">
        <v>0</v>
      </c>
      <c r="BG388">
        <v>0</v>
      </c>
      <c r="BH388">
        <f>1-BF388/BG388</f>
        <v>0</v>
      </c>
      <c r="BI388">
        <v>0.5</v>
      </c>
      <c r="BJ388">
        <f>CS388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407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f>$B$11*DQ388+$C$11*DR388+$F$11*EC388*(1-EF388)</f>
        <v>0</v>
      </c>
      <c r="CS388">
        <f>CR388*CT388</f>
        <v>0</v>
      </c>
      <c r="CT388">
        <f>($B$11*$D$9+$C$11*$D$9+$F$11*((EP388+EH388)/MAX(EP388+EH388+EQ388, 0.1)*$I$9+EQ388/MAX(EP388+EH388+EQ388, 0.1)*$J$9))/($B$11+$C$11+$F$11)</f>
        <v>0</v>
      </c>
      <c r="CU388">
        <f>($B$11*$K$9+$C$11*$K$9+$F$11*((EP388+EH388)/MAX(EP388+EH388+EQ388, 0.1)*$P$9+EQ388/MAX(EP388+EH388+EQ388, 0.1)*$Q$9))/($B$11+$C$11+$F$11)</f>
        <v>0</v>
      </c>
      <c r="CV388">
        <v>2.7</v>
      </c>
      <c r="CW388">
        <v>0.5</v>
      </c>
      <c r="CX388" t="s">
        <v>408</v>
      </c>
      <c r="CY388">
        <v>2</v>
      </c>
      <c r="CZ388" t="b">
        <v>1</v>
      </c>
      <c r="DA388">
        <v>1510795359.81429</v>
      </c>
      <c r="DB388">
        <v>513.5175</v>
      </c>
      <c r="DC388">
        <v>542.563678571429</v>
      </c>
      <c r="DD388">
        <v>30.7297285714286</v>
      </c>
      <c r="DE388">
        <v>28.5813857142857</v>
      </c>
      <c r="DF388">
        <v>506.425607142857</v>
      </c>
      <c r="DG388">
        <v>30.0680321428571</v>
      </c>
      <c r="DH388">
        <v>500.086892857143</v>
      </c>
      <c r="DI388">
        <v>90.7684607142857</v>
      </c>
      <c r="DJ388">
        <v>0.0998852035714286</v>
      </c>
      <c r="DK388">
        <v>34.3247392857143</v>
      </c>
      <c r="DL388">
        <v>34.9720107142857</v>
      </c>
      <c r="DM388">
        <v>999.9</v>
      </c>
      <c r="DN388">
        <v>0</v>
      </c>
      <c r="DO388">
        <v>0</v>
      </c>
      <c r="DP388">
        <v>10007.0282142857</v>
      </c>
      <c r="DQ388">
        <v>0</v>
      </c>
      <c r="DR388">
        <v>8.66075</v>
      </c>
      <c r="DS388">
        <v>-29.0462</v>
      </c>
      <c r="DT388">
        <v>529.798107142857</v>
      </c>
      <c r="DU388">
        <v>558.527035714286</v>
      </c>
      <c r="DV388">
        <v>2.14833571428571</v>
      </c>
      <c r="DW388">
        <v>542.563678571429</v>
      </c>
      <c r="DX388">
        <v>28.5813857142857</v>
      </c>
      <c r="DY388">
        <v>2.78928928571429</v>
      </c>
      <c r="DZ388">
        <v>2.5942875</v>
      </c>
      <c r="EA388">
        <v>22.8208357142857</v>
      </c>
      <c r="EB388">
        <v>21.630425</v>
      </c>
      <c r="EC388">
        <v>2000.02785714286</v>
      </c>
      <c r="ED388">
        <v>0.980005178571429</v>
      </c>
      <c r="EE388">
        <v>0.0199952428571429</v>
      </c>
      <c r="EF388">
        <v>0</v>
      </c>
      <c r="EG388">
        <v>2.203925</v>
      </c>
      <c r="EH388">
        <v>0</v>
      </c>
      <c r="EI388">
        <v>3972.23571428571</v>
      </c>
      <c r="EJ388">
        <v>17300.425</v>
      </c>
      <c r="EK388">
        <v>40.25</v>
      </c>
      <c r="EL388">
        <v>40.1915</v>
      </c>
      <c r="EM388">
        <v>39.656</v>
      </c>
      <c r="EN388">
        <v>39.187</v>
      </c>
      <c r="EO388">
        <v>40.0575714285714</v>
      </c>
      <c r="EP388">
        <v>1960.03607142857</v>
      </c>
      <c r="EQ388">
        <v>39.9917857142857</v>
      </c>
      <c r="ER388">
        <v>0</v>
      </c>
      <c r="ES388">
        <v>1678818971</v>
      </c>
      <c r="ET388">
        <v>0</v>
      </c>
      <c r="EU388">
        <v>2.16501923076923</v>
      </c>
      <c r="EV388">
        <v>0.142259823822887</v>
      </c>
      <c r="EW388">
        <v>56.4164101793284</v>
      </c>
      <c r="EX388">
        <v>3972.51307692308</v>
      </c>
      <c r="EY388">
        <v>15</v>
      </c>
      <c r="EZ388">
        <v>0</v>
      </c>
      <c r="FA388" t="s">
        <v>409</v>
      </c>
      <c r="FB388">
        <v>1510781724.6</v>
      </c>
      <c r="FC388">
        <v>1510781718.6</v>
      </c>
      <c r="FD388">
        <v>0</v>
      </c>
      <c r="FE388">
        <v>0.193</v>
      </c>
      <c r="FF388">
        <v>0.167</v>
      </c>
      <c r="FG388">
        <v>6.707</v>
      </c>
      <c r="FH388">
        <v>0.869</v>
      </c>
      <c r="FI388">
        <v>420</v>
      </c>
      <c r="FJ388">
        <v>32</v>
      </c>
      <c r="FK388">
        <v>0.3</v>
      </c>
      <c r="FL388">
        <v>0.13</v>
      </c>
      <c r="FM388">
        <v>2.1445175</v>
      </c>
      <c r="FN388">
        <v>0.066769305816131</v>
      </c>
      <c r="FO388">
        <v>0.00654746429925356</v>
      </c>
      <c r="FP388">
        <v>1</v>
      </c>
      <c r="FQ388">
        <v>1</v>
      </c>
      <c r="FR388">
        <v>1</v>
      </c>
      <c r="FS388" t="s">
        <v>410</v>
      </c>
      <c r="FT388">
        <v>2.97133</v>
      </c>
      <c r="FU388">
        <v>2.7541</v>
      </c>
      <c r="FV388">
        <v>0.109028</v>
      </c>
      <c r="FW388">
        <v>0.114562</v>
      </c>
      <c r="FX388">
        <v>0.122233</v>
      </c>
      <c r="FY388">
        <v>0.117344</v>
      </c>
      <c r="FZ388">
        <v>34573.5</v>
      </c>
      <c r="GA388">
        <v>37425.5</v>
      </c>
      <c r="GB388">
        <v>35175.3</v>
      </c>
      <c r="GC388">
        <v>38345.2</v>
      </c>
      <c r="GD388">
        <v>43753.3</v>
      </c>
      <c r="GE388">
        <v>48876.8</v>
      </c>
      <c r="GF388">
        <v>54966.2</v>
      </c>
      <c r="GG388">
        <v>61498.9</v>
      </c>
      <c r="GH388">
        <v>1.96195</v>
      </c>
      <c r="GI388">
        <v>1.81683</v>
      </c>
      <c r="GJ388">
        <v>0.184573</v>
      </c>
      <c r="GK388">
        <v>0</v>
      </c>
      <c r="GL388">
        <v>31.9726</v>
      </c>
      <c r="GM388">
        <v>999.9</v>
      </c>
      <c r="GN388">
        <v>53.272</v>
      </c>
      <c r="GO388">
        <v>32.519</v>
      </c>
      <c r="GP388">
        <v>28.8599</v>
      </c>
      <c r="GQ388">
        <v>55.9586</v>
      </c>
      <c r="GR388">
        <v>48.2091</v>
      </c>
      <c r="GS388">
        <v>1</v>
      </c>
      <c r="GT388">
        <v>0.116037</v>
      </c>
      <c r="GU388">
        <v>-2.57573</v>
      </c>
      <c r="GV388">
        <v>20.0972</v>
      </c>
      <c r="GW388">
        <v>5.19722</v>
      </c>
      <c r="GX388">
        <v>12.0053</v>
      </c>
      <c r="GY388">
        <v>4.9752</v>
      </c>
      <c r="GZ388">
        <v>3.29395</v>
      </c>
      <c r="HA388">
        <v>9999</v>
      </c>
      <c r="HB388">
        <v>9999</v>
      </c>
      <c r="HC388">
        <v>9999</v>
      </c>
      <c r="HD388">
        <v>999.9</v>
      </c>
      <c r="HE388">
        <v>1.86325</v>
      </c>
      <c r="HF388">
        <v>1.86813</v>
      </c>
      <c r="HG388">
        <v>1.86793</v>
      </c>
      <c r="HH388">
        <v>1.86905</v>
      </c>
      <c r="HI388">
        <v>1.86982</v>
      </c>
      <c r="HJ388">
        <v>1.86586</v>
      </c>
      <c r="HK388">
        <v>1.86693</v>
      </c>
      <c r="HL388">
        <v>1.86833</v>
      </c>
      <c r="HM388">
        <v>5</v>
      </c>
      <c r="HN388">
        <v>0</v>
      </c>
      <c r="HO388">
        <v>0</v>
      </c>
      <c r="HP388">
        <v>0</v>
      </c>
      <c r="HQ388" t="s">
        <v>411</v>
      </c>
      <c r="HR388" t="s">
        <v>412</v>
      </c>
      <c r="HS388" t="s">
        <v>413</v>
      </c>
      <c r="HT388" t="s">
        <v>413</v>
      </c>
      <c r="HU388" t="s">
        <v>413</v>
      </c>
      <c r="HV388" t="s">
        <v>413</v>
      </c>
      <c r="HW388">
        <v>0</v>
      </c>
      <c r="HX388">
        <v>100</v>
      </c>
      <c r="HY388">
        <v>100</v>
      </c>
      <c r="HZ388">
        <v>7.252</v>
      </c>
      <c r="IA388">
        <v>0.6617</v>
      </c>
      <c r="IB388">
        <v>4.00718980108695</v>
      </c>
      <c r="IC388">
        <v>0.0057595372652325</v>
      </c>
      <c r="ID388">
        <v>9.86007892650461e-07</v>
      </c>
      <c r="IE388">
        <v>-6.54605500343952e-10</v>
      </c>
      <c r="IF388">
        <v>0.661683471666172</v>
      </c>
      <c r="IG388">
        <v>0</v>
      </c>
      <c r="IH388">
        <v>0</v>
      </c>
      <c r="II388">
        <v>0</v>
      </c>
      <c r="IJ388">
        <v>-3</v>
      </c>
      <c r="IK388">
        <v>1614</v>
      </c>
      <c r="IL388">
        <v>1</v>
      </c>
      <c r="IM388">
        <v>27</v>
      </c>
      <c r="IN388">
        <v>227.4</v>
      </c>
      <c r="IO388">
        <v>227.5</v>
      </c>
      <c r="IP388">
        <v>1.3562</v>
      </c>
      <c r="IQ388">
        <v>2.63428</v>
      </c>
      <c r="IR388">
        <v>1.54785</v>
      </c>
      <c r="IS388">
        <v>2.30103</v>
      </c>
      <c r="IT388">
        <v>1.34644</v>
      </c>
      <c r="IU388">
        <v>2.39868</v>
      </c>
      <c r="IV388">
        <v>36.9794</v>
      </c>
      <c r="IW388">
        <v>24.2101</v>
      </c>
      <c r="IX388">
        <v>18</v>
      </c>
      <c r="IY388">
        <v>503.349</v>
      </c>
      <c r="IZ388">
        <v>408.864</v>
      </c>
      <c r="JA388">
        <v>35.2972</v>
      </c>
      <c r="JB388">
        <v>28.8844</v>
      </c>
      <c r="JC388">
        <v>30</v>
      </c>
      <c r="JD388">
        <v>28.6775</v>
      </c>
      <c r="JE388">
        <v>28.5961</v>
      </c>
      <c r="JF388">
        <v>27.2071</v>
      </c>
      <c r="JG388">
        <v>0</v>
      </c>
      <c r="JH388">
        <v>100</v>
      </c>
      <c r="JI388">
        <v>35.3067</v>
      </c>
      <c r="JJ388">
        <v>588.611</v>
      </c>
      <c r="JK388">
        <v>30.1699</v>
      </c>
      <c r="JL388">
        <v>101.977</v>
      </c>
      <c r="JM388">
        <v>102.369</v>
      </c>
    </row>
    <row r="389" spans="1:273">
      <c r="A389">
        <v>373</v>
      </c>
      <c r="B389">
        <v>1510795372.6</v>
      </c>
      <c r="C389">
        <v>6652</v>
      </c>
      <c r="D389" t="s">
        <v>1159</v>
      </c>
      <c r="E389" t="s">
        <v>1160</v>
      </c>
      <c r="F389">
        <v>5</v>
      </c>
      <c r="G389" t="s">
        <v>898</v>
      </c>
      <c r="H389" t="s">
        <v>406</v>
      </c>
      <c r="I389">
        <v>1510795365.1</v>
      </c>
      <c r="J389">
        <f>(K389)/1000</f>
        <v>0</v>
      </c>
      <c r="K389">
        <f>IF(CZ389, AN389, AH389)</f>
        <v>0</v>
      </c>
      <c r="L389">
        <f>IF(CZ389, AI389, AG389)</f>
        <v>0</v>
      </c>
      <c r="M389">
        <f>DB389 - IF(AU389&gt;1, L389*CV389*100.0/(AW389*DP389), 0)</f>
        <v>0</v>
      </c>
      <c r="N389">
        <f>((T389-J389/2)*M389-L389)/(T389+J389/2)</f>
        <v>0</v>
      </c>
      <c r="O389">
        <f>N389*(DI389+DJ389)/1000.0</f>
        <v>0</v>
      </c>
      <c r="P389">
        <f>(DB389 - IF(AU389&gt;1, L389*CV389*100.0/(AW389*DP389), 0))*(DI389+DJ389)/1000.0</f>
        <v>0</v>
      </c>
      <c r="Q389">
        <f>2.0/((1/S389-1/R389)+SIGN(S389)*SQRT((1/S389-1/R389)*(1/S389-1/R389) + 4*CW389/((CW389+1)*(CW389+1))*(2*1/S389*1/R389-1/R389*1/R389)))</f>
        <v>0</v>
      </c>
      <c r="R389">
        <f>IF(LEFT(CX389,1)&lt;&gt;"0",IF(LEFT(CX389,1)="1",3.0,CY389),$D$5+$E$5*(DP389*DI389/($K$5*1000))+$F$5*(DP389*DI389/($K$5*1000))*MAX(MIN(CV389,$J$5),$I$5)*MAX(MIN(CV389,$J$5),$I$5)+$G$5*MAX(MIN(CV389,$J$5),$I$5)*(DP389*DI389/($K$5*1000))+$H$5*(DP389*DI389/($K$5*1000))*(DP389*DI389/($K$5*1000)))</f>
        <v>0</v>
      </c>
      <c r="S389">
        <f>J389*(1000-(1000*0.61365*exp(17.502*W389/(240.97+W389))/(DI389+DJ389)+DD389)/2)/(1000*0.61365*exp(17.502*W389/(240.97+W389))/(DI389+DJ389)-DD389)</f>
        <v>0</v>
      </c>
      <c r="T389">
        <f>1/((CW389+1)/(Q389/1.6)+1/(R389/1.37)) + CW389/((CW389+1)/(Q389/1.6) + CW389/(R389/1.37))</f>
        <v>0</v>
      </c>
      <c r="U389">
        <f>(CR389*CU389)</f>
        <v>0</v>
      </c>
      <c r="V389">
        <f>(DK389+(U389+2*0.95*5.67E-8*(((DK389+$B$7)+273)^4-(DK389+273)^4)-44100*J389)/(1.84*29.3*R389+8*0.95*5.67E-8*(DK389+273)^3))</f>
        <v>0</v>
      </c>
      <c r="W389">
        <f>($C$7*DL389+$D$7*DM389+$E$7*V389)</f>
        <v>0</v>
      </c>
      <c r="X389">
        <f>0.61365*exp(17.502*W389/(240.97+W389))</f>
        <v>0</v>
      </c>
      <c r="Y389">
        <f>(Z389/AA389*100)</f>
        <v>0</v>
      </c>
      <c r="Z389">
        <f>DD389*(DI389+DJ389)/1000</f>
        <v>0</v>
      </c>
      <c r="AA389">
        <f>0.61365*exp(17.502*DK389/(240.97+DK389))</f>
        <v>0</v>
      </c>
      <c r="AB389">
        <f>(X389-DD389*(DI389+DJ389)/1000)</f>
        <v>0</v>
      </c>
      <c r="AC389">
        <f>(-J389*44100)</f>
        <v>0</v>
      </c>
      <c r="AD389">
        <f>2*29.3*R389*0.92*(DK389-W389)</f>
        <v>0</v>
      </c>
      <c r="AE389">
        <f>2*0.95*5.67E-8*(((DK389+$B$7)+273)^4-(W389+273)^4)</f>
        <v>0</v>
      </c>
      <c r="AF389">
        <f>U389+AE389+AC389+AD389</f>
        <v>0</v>
      </c>
      <c r="AG389">
        <f>DH389*AU389*(DC389-DB389*(1000-AU389*DE389)/(1000-AU389*DD389))/(100*CV389)</f>
        <v>0</v>
      </c>
      <c r="AH389">
        <f>1000*DH389*AU389*(DD389-DE389)/(100*CV389*(1000-AU389*DD389))</f>
        <v>0</v>
      </c>
      <c r="AI389">
        <f>(AJ389 - AK389 - DI389*1E3/(8.314*(DK389+273.15)) * AM389/DH389 * AL389) * DH389/(100*CV389) * (1000 - DE389)/1000</f>
        <v>0</v>
      </c>
      <c r="AJ389">
        <v>594.288627457438</v>
      </c>
      <c r="AK389">
        <v>572.126842424242</v>
      </c>
      <c r="AL389">
        <v>3.48428565729784</v>
      </c>
      <c r="AM389">
        <v>64.2689805173575</v>
      </c>
      <c r="AN389">
        <f>(AP389 - AO389 + DI389*1E3/(8.314*(DK389+273.15)) * AR389/DH389 * AQ389) * DH389/(100*CV389) * 1000/(1000 - AP389)</f>
        <v>0</v>
      </c>
      <c r="AO389">
        <v>28.5647141001842</v>
      </c>
      <c r="AP389">
        <v>30.7196472727273</v>
      </c>
      <c r="AQ389">
        <v>-3.90925780305121e-06</v>
      </c>
      <c r="AR389">
        <v>116.423155096258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MAX(0,($B$13+$C$13*DP389)/(1+$D$13*DP389)*DI389/(DK389+273)*$E$13)</f>
        <v>0</v>
      </c>
      <c r="AX389" t="s">
        <v>407</v>
      </c>
      <c r="AY389" t="s">
        <v>407</v>
      </c>
      <c r="AZ389">
        <v>0</v>
      </c>
      <c r="BA389">
        <v>0</v>
      </c>
      <c r="BB389">
        <f>1-AZ389/BA389</f>
        <v>0</v>
      </c>
      <c r="BC389">
        <v>0</v>
      </c>
      <c r="BD389" t="s">
        <v>407</v>
      </c>
      <c r="BE389" t="s">
        <v>407</v>
      </c>
      <c r="BF389">
        <v>0</v>
      </c>
      <c r="BG389">
        <v>0</v>
      </c>
      <c r="BH389">
        <f>1-BF389/BG389</f>
        <v>0</v>
      </c>
      <c r="BI389">
        <v>0.5</v>
      </c>
      <c r="BJ389">
        <f>CS389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407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f>$B$11*DQ389+$C$11*DR389+$F$11*EC389*(1-EF389)</f>
        <v>0</v>
      </c>
      <c r="CS389">
        <f>CR389*CT389</f>
        <v>0</v>
      </c>
      <c r="CT389">
        <f>($B$11*$D$9+$C$11*$D$9+$F$11*((EP389+EH389)/MAX(EP389+EH389+EQ389, 0.1)*$I$9+EQ389/MAX(EP389+EH389+EQ389, 0.1)*$J$9))/($B$11+$C$11+$F$11)</f>
        <v>0</v>
      </c>
      <c r="CU389">
        <f>($B$11*$K$9+$C$11*$K$9+$F$11*((EP389+EH389)/MAX(EP389+EH389+EQ389, 0.1)*$P$9+EQ389/MAX(EP389+EH389+EQ389, 0.1)*$Q$9))/($B$11+$C$11+$F$11)</f>
        <v>0</v>
      </c>
      <c r="CV389">
        <v>2.7</v>
      </c>
      <c r="CW389">
        <v>0.5</v>
      </c>
      <c r="CX389" t="s">
        <v>408</v>
      </c>
      <c r="CY389">
        <v>2</v>
      </c>
      <c r="CZ389" t="b">
        <v>1</v>
      </c>
      <c r="DA389">
        <v>1510795365.1</v>
      </c>
      <c r="DB389">
        <v>531.100777777778</v>
      </c>
      <c r="DC389">
        <v>560.706666666667</v>
      </c>
      <c r="DD389">
        <v>30.7268555555556</v>
      </c>
      <c r="DE389">
        <v>28.5743148148148</v>
      </c>
      <c r="DF389">
        <v>523.899592592593</v>
      </c>
      <c r="DG389">
        <v>30.0651592592593</v>
      </c>
      <c r="DH389">
        <v>500.082481481481</v>
      </c>
      <c r="DI389">
        <v>90.7688592592592</v>
      </c>
      <c r="DJ389">
        <v>0.0999298296296296</v>
      </c>
      <c r="DK389">
        <v>34.3195592592593</v>
      </c>
      <c r="DL389">
        <v>34.9684037037037</v>
      </c>
      <c r="DM389">
        <v>999.9</v>
      </c>
      <c r="DN389">
        <v>0</v>
      </c>
      <c r="DO389">
        <v>0</v>
      </c>
      <c r="DP389">
        <v>10004.1885185185</v>
      </c>
      <c r="DQ389">
        <v>0</v>
      </c>
      <c r="DR389">
        <v>8.66366333333333</v>
      </c>
      <c r="DS389">
        <v>-29.6059185185185</v>
      </c>
      <c r="DT389">
        <v>547.937111111111</v>
      </c>
      <c r="DU389">
        <v>577.19962962963</v>
      </c>
      <c r="DV389">
        <v>2.15252666666667</v>
      </c>
      <c r="DW389">
        <v>560.706666666667</v>
      </c>
      <c r="DX389">
        <v>28.5743148148148</v>
      </c>
      <c r="DY389">
        <v>2.78904037037037</v>
      </c>
      <c r="DZ389">
        <v>2.59365814814815</v>
      </c>
      <c r="EA389">
        <v>22.8193666666667</v>
      </c>
      <c r="EB389">
        <v>21.6264518518519</v>
      </c>
      <c r="EC389">
        <v>2000.01444444444</v>
      </c>
      <c r="ED389">
        <v>0.980005</v>
      </c>
      <c r="EE389">
        <v>0.0199954333333333</v>
      </c>
      <c r="EF389">
        <v>0</v>
      </c>
      <c r="EG389">
        <v>2.21569259259259</v>
      </c>
      <c r="EH389">
        <v>0</v>
      </c>
      <c r="EI389">
        <v>3977.37296296296</v>
      </c>
      <c r="EJ389">
        <v>17300.3</v>
      </c>
      <c r="EK389">
        <v>40.243</v>
      </c>
      <c r="EL389">
        <v>40.187</v>
      </c>
      <c r="EM389">
        <v>39.6410740740741</v>
      </c>
      <c r="EN389">
        <v>39.187</v>
      </c>
      <c r="EO389">
        <v>40.0459259259259</v>
      </c>
      <c r="EP389">
        <v>1960.02259259259</v>
      </c>
      <c r="EQ389">
        <v>39.9918518518518</v>
      </c>
      <c r="ER389">
        <v>0</v>
      </c>
      <c r="ES389">
        <v>1678818975.8</v>
      </c>
      <c r="ET389">
        <v>0</v>
      </c>
      <c r="EU389">
        <v>2.19318846153846</v>
      </c>
      <c r="EV389">
        <v>-0.576741886475278</v>
      </c>
      <c r="EW389">
        <v>62.9271795186016</v>
      </c>
      <c r="EX389">
        <v>3977.19307692308</v>
      </c>
      <c r="EY389">
        <v>15</v>
      </c>
      <c r="EZ389">
        <v>0</v>
      </c>
      <c r="FA389" t="s">
        <v>409</v>
      </c>
      <c r="FB389">
        <v>1510781724.6</v>
      </c>
      <c r="FC389">
        <v>1510781718.6</v>
      </c>
      <c r="FD389">
        <v>0</v>
      </c>
      <c r="FE389">
        <v>0.193</v>
      </c>
      <c r="FF389">
        <v>0.167</v>
      </c>
      <c r="FG389">
        <v>6.707</v>
      </c>
      <c r="FH389">
        <v>0.869</v>
      </c>
      <c r="FI389">
        <v>420</v>
      </c>
      <c r="FJ389">
        <v>32</v>
      </c>
      <c r="FK389">
        <v>0.3</v>
      </c>
      <c r="FL389">
        <v>0.13</v>
      </c>
      <c r="FM389">
        <v>2.15010625</v>
      </c>
      <c r="FN389">
        <v>0.0452889681050632</v>
      </c>
      <c r="FO389">
        <v>0.00453359994237471</v>
      </c>
      <c r="FP389">
        <v>1</v>
      </c>
      <c r="FQ389">
        <v>1</v>
      </c>
      <c r="FR389">
        <v>1</v>
      </c>
      <c r="FS389" t="s">
        <v>410</v>
      </c>
      <c r="FT389">
        <v>2.97123</v>
      </c>
      <c r="FU389">
        <v>2.75369</v>
      </c>
      <c r="FV389">
        <v>0.111502</v>
      </c>
      <c r="FW389">
        <v>0.116876</v>
      </c>
      <c r="FX389">
        <v>0.122215</v>
      </c>
      <c r="FY389">
        <v>0.117323</v>
      </c>
      <c r="FZ389">
        <v>34477.5</v>
      </c>
      <c r="GA389">
        <v>37328.1</v>
      </c>
      <c r="GB389">
        <v>35175.4</v>
      </c>
      <c r="GC389">
        <v>38345.6</v>
      </c>
      <c r="GD389">
        <v>43754.6</v>
      </c>
      <c r="GE389">
        <v>48878.2</v>
      </c>
      <c r="GF389">
        <v>54966.6</v>
      </c>
      <c r="GG389">
        <v>61499.2</v>
      </c>
      <c r="GH389">
        <v>1.9622</v>
      </c>
      <c r="GI389">
        <v>1.81702</v>
      </c>
      <c r="GJ389">
        <v>0.185415</v>
      </c>
      <c r="GK389">
        <v>0</v>
      </c>
      <c r="GL389">
        <v>31.9658</v>
      </c>
      <c r="GM389">
        <v>999.9</v>
      </c>
      <c r="GN389">
        <v>53.272</v>
      </c>
      <c r="GO389">
        <v>32.539</v>
      </c>
      <c r="GP389">
        <v>28.8916</v>
      </c>
      <c r="GQ389">
        <v>56.3586</v>
      </c>
      <c r="GR389">
        <v>48.3133</v>
      </c>
      <c r="GS389">
        <v>1</v>
      </c>
      <c r="GT389">
        <v>0.116067</v>
      </c>
      <c r="GU389">
        <v>-2.57605</v>
      </c>
      <c r="GV389">
        <v>20.0973</v>
      </c>
      <c r="GW389">
        <v>5.19647</v>
      </c>
      <c r="GX389">
        <v>12.0046</v>
      </c>
      <c r="GY389">
        <v>4.97505</v>
      </c>
      <c r="GZ389">
        <v>3.29385</v>
      </c>
      <c r="HA389">
        <v>9999</v>
      </c>
      <c r="HB389">
        <v>9999</v>
      </c>
      <c r="HC389">
        <v>9999</v>
      </c>
      <c r="HD389">
        <v>999.9</v>
      </c>
      <c r="HE389">
        <v>1.86325</v>
      </c>
      <c r="HF389">
        <v>1.86813</v>
      </c>
      <c r="HG389">
        <v>1.86792</v>
      </c>
      <c r="HH389">
        <v>1.86905</v>
      </c>
      <c r="HI389">
        <v>1.86982</v>
      </c>
      <c r="HJ389">
        <v>1.86585</v>
      </c>
      <c r="HK389">
        <v>1.86694</v>
      </c>
      <c r="HL389">
        <v>1.8683</v>
      </c>
      <c r="HM389">
        <v>5</v>
      </c>
      <c r="HN389">
        <v>0</v>
      </c>
      <c r="HO389">
        <v>0</v>
      </c>
      <c r="HP389">
        <v>0</v>
      </c>
      <c r="HQ389" t="s">
        <v>411</v>
      </c>
      <c r="HR389" t="s">
        <v>412</v>
      </c>
      <c r="HS389" t="s">
        <v>413</v>
      </c>
      <c r="HT389" t="s">
        <v>413</v>
      </c>
      <c r="HU389" t="s">
        <v>413</v>
      </c>
      <c r="HV389" t="s">
        <v>413</v>
      </c>
      <c r="HW389">
        <v>0</v>
      </c>
      <c r="HX389">
        <v>100</v>
      </c>
      <c r="HY389">
        <v>100</v>
      </c>
      <c r="HZ389">
        <v>7.358</v>
      </c>
      <c r="IA389">
        <v>0.6617</v>
      </c>
      <c r="IB389">
        <v>4.00718980108695</v>
      </c>
      <c r="IC389">
        <v>0.0057595372652325</v>
      </c>
      <c r="ID389">
        <v>9.86007892650461e-07</v>
      </c>
      <c r="IE389">
        <v>-6.54605500343952e-10</v>
      </c>
      <c r="IF389">
        <v>0.661683471666172</v>
      </c>
      <c r="IG389">
        <v>0</v>
      </c>
      <c r="IH389">
        <v>0</v>
      </c>
      <c r="II389">
        <v>0</v>
      </c>
      <c r="IJ389">
        <v>-3</v>
      </c>
      <c r="IK389">
        <v>1614</v>
      </c>
      <c r="IL389">
        <v>1</v>
      </c>
      <c r="IM389">
        <v>27</v>
      </c>
      <c r="IN389">
        <v>227.5</v>
      </c>
      <c r="IO389">
        <v>227.6</v>
      </c>
      <c r="IP389">
        <v>1.38184</v>
      </c>
      <c r="IQ389">
        <v>2.64038</v>
      </c>
      <c r="IR389">
        <v>1.54785</v>
      </c>
      <c r="IS389">
        <v>2.30103</v>
      </c>
      <c r="IT389">
        <v>1.34644</v>
      </c>
      <c r="IU389">
        <v>2.34375</v>
      </c>
      <c r="IV389">
        <v>36.9794</v>
      </c>
      <c r="IW389">
        <v>24.2101</v>
      </c>
      <c r="IX389">
        <v>18</v>
      </c>
      <c r="IY389">
        <v>503.504</v>
      </c>
      <c r="IZ389">
        <v>408.972</v>
      </c>
      <c r="JA389">
        <v>35.3218</v>
      </c>
      <c r="JB389">
        <v>28.8819</v>
      </c>
      <c r="JC389">
        <v>30.0001</v>
      </c>
      <c r="JD389">
        <v>28.6761</v>
      </c>
      <c r="JE389">
        <v>28.5953</v>
      </c>
      <c r="JF389">
        <v>27.8687</v>
      </c>
      <c r="JG389">
        <v>0</v>
      </c>
      <c r="JH389">
        <v>100</v>
      </c>
      <c r="JI389">
        <v>35.3252</v>
      </c>
      <c r="JJ389">
        <v>608.761</v>
      </c>
      <c r="JK389">
        <v>30.1699</v>
      </c>
      <c r="JL389">
        <v>101.978</v>
      </c>
      <c r="JM389">
        <v>102.37</v>
      </c>
    </row>
    <row r="390" spans="1:273">
      <c r="A390">
        <v>374</v>
      </c>
      <c r="B390">
        <v>1510795377.6</v>
      </c>
      <c r="C390">
        <v>6657</v>
      </c>
      <c r="D390" t="s">
        <v>1161</v>
      </c>
      <c r="E390" t="s">
        <v>1162</v>
      </c>
      <c r="F390">
        <v>5</v>
      </c>
      <c r="G390" t="s">
        <v>898</v>
      </c>
      <c r="H390" t="s">
        <v>406</v>
      </c>
      <c r="I390">
        <v>1510795369.81429</v>
      </c>
      <c r="J390">
        <f>(K390)/1000</f>
        <v>0</v>
      </c>
      <c r="K390">
        <f>IF(CZ390, AN390, AH390)</f>
        <v>0</v>
      </c>
      <c r="L390">
        <f>IF(CZ390, AI390, AG390)</f>
        <v>0</v>
      </c>
      <c r="M390">
        <f>DB390 - IF(AU390&gt;1, L390*CV390*100.0/(AW390*DP390), 0)</f>
        <v>0</v>
      </c>
      <c r="N390">
        <f>((T390-J390/2)*M390-L390)/(T390+J390/2)</f>
        <v>0</v>
      </c>
      <c r="O390">
        <f>N390*(DI390+DJ390)/1000.0</f>
        <v>0</v>
      </c>
      <c r="P390">
        <f>(DB390 - IF(AU390&gt;1, L390*CV390*100.0/(AW390*DP390), 0))*(DI390+DJ390)/1000.0</f>
        <v>0</v>
      </c>
      <c r="Q390">
        <f>2.0/((1/S390-1/R390)+SIGN(S390)*SQRT((1/S390-1/R390)*(1/S390-1/R390) + 4*CW390/((CW390+1)*(CW390+1))*(2*1/S390*1/R390-1/R390*1/R390)))</f>
        <v>0</v>
      </c>
      <c r="R390">
        <f>IF(LEFT(CX390,1)&lt;&gt;"0",IF(LEFT(CX390,1)="1",3.0,CY390),$D$5+$E$5*(DP390*DI390/($K$5*1000))+$F$5*(DP390*DI390/($K$5*1000))*MAX(MIN(CV390,$J$5),$I$5)*MAX(MIN(CV390,$J$5),$I$5)+$G$5*MAX(MIN(CV390,$J$5),$I$5)*(DP390*DI390/($K$5*1000))+$H$5*(DP390*DI390/($K$5*1000))*(DP390*DI390/($K$5*1000)))</f>
        <v>0</v>
      </c>
      <c r="S390">
        <f>J390*(1000-(1000*0.61365*exp(17.502*W390/(240.97+W390))/(DI390+DJ390)+DD390)/2)/(1000*0.61365*exp(17.502*W390/(240.97+W390))/(DI390+DJ390)-DD390)</f>
        <v>0</v>
      </c>
      <c r="T390">
        <f>1/((CW390+1)/(Q390/1.6)+1/(R390/1.37)) + CW390/((CW390+1)/(Q390/1.6) + CW390/(R390/1.37))</f>
        <v>0</v>
      </c>
      <c r="U390">
        <f>(CR390*CU390)</f>
        <v>0</v>
      </c>
      <c r="V390">
        <f>(DK390+(U390+2*0.95*5.67E-8*(((DK390+$B$7)+273)^4-(DK390+273)^4)-44100*J390)/(1.84*29.3*R390+8*0.95*5.67E-8*(DK390+273)^3))</f>
        <v>0</v>
      </c>
      <c r="W390">
        <f>($C$7*DL390+$D$7*DM390+$E$7*V390)</f>
        <v>0</v>
      </c>
      <c r="X390">
        <f>0.61365*exp(17.502*W390/(240.97+W390))</f>
        <v>0</v>
      </c>
      <c r="Y390">
        <f>(Z390/AA390*100)</f>
        <v>0</v>
      </c>
      <c r="Z390">
        <f>DD390*(DI390+DJ390)/1000</f>
        <v>0</v>
      </c>
      <c r="AA390">
        <f>0.61365*exp(17.502*DK390/(240.97+DK390))</f>
        <v>0</v>
      </c>
      <c r="AB390">
        <f>(X390-DD390*(DI390+DJ390)/1000)</f>
        <v>0</v>
      </c>
      <c r="AC390">
        <f>(-J390*44100)</f>
        <v>0</v>
      </c>
      <c r="AD390">
        <f>2*29.3*R390*0.92*(DK390-W390)</f>
        <v>0</v>
      </c>
      <c r="AE390">
        <f>2*0.95*5.67E-8*(((DK390+$B$7)+273)^4-(W390+273)^4)</f>
        <v>0</v>
      </c>
      <c r="AF390">
        <f>U390+AE390+AC390+AD390</f>
        <v>0</v>
      </c>
      <c r="AG390">
        <f>DH390*AU390*(DC390-DB390*(1000-AU390*DE390)/(1000-AU390*DD390))/(100*CV390)</f>
        <v>0</v>
      </c>
      <c r="AH390">
        <f>1000*DH390*AU390*(DD390-DE390)/(100*CV390*(1000-AU390*DD390))</f>
        <v>0</v>
      </c>
      <c r="AI390">
        <f>(AJ390 - AK390 - DI390*1E3/(8.314*(DK390+273.15)) * AM390/DH390 * AL390) * DH390/(100*CV390) * (1000 - DE390)/1000</f>
        <v>0</v>
      </c>
      <c r="AJ390">
        <v>610.656784697676</v>
      </c>
      <c r="AK390">
        <v>589.033133333333</v>
      </c>
      <c r="AL390">
        <v>3.37426357740348</v>
      </c>
      <c r="AM390">
        <v>64.2689805173575</v>
      </c>
      <c r="AN390">
        <f>(AP390 - AO390 + DI390*1E3/(8.314*(DK390+273.15)) * AR390/DH390 * AQ390) * DH390/(100*CV390) * 1000/(1000 - AP390)</f>
        <v>0</v>
      </c>
      <c r="AO390">
        <v>28.5613945912087</v>
      </c>
      <c r="AP390">
        <v>30.7190242424243</v>
      </c>
      <c r="AQ390">
        <v>2.74633535339784e-06</v>
      </c>
      <c r="AR390">
        <v>116.423155096258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MAX(0,($B$13+$C$13*DP390)/(1+$D$13*DP390)*DI390/(DK390+273)*$E$13)</f>
        <v>0</v>
      </c>
      <c r="AX390" t="s">
        <v>407</v>
      </c>
      <c r="AY390" t="s">
        <v>407</v>
      </c>
      <c r="AZ390">
        <v>0</v>
      </c>
      <c r="BA390">
        <v>0</v>
      </c>
      <c r="BB390">
        <f>1-AZ390/BA390</f>
        <v>0</v>
      </c>
      <c r="BC390">
        <v>0</v>
      </c>
      <c r="BD390" t="s">
        <v>407</v>
      </c>
      <c r="BE390" t="s">
        <v>407</v>
      </c>
      <c r="BF390">
        <v>0</v>
      </c>
      <c r="BG390">
        <v>0</v>
      </c>
      <c r="BH390">
        <f>1-BF390/BG390</f>
        <v>0</v>
      </c>
      <c r="BI390">
        <v>0.5</v>
      </c>
      <c r="BJ390">
        <f>CS390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407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f>$B$11*DQ390+$C$11*DR390+$F$11*EC390*(1-EF390)</f>
        <v>0</v>
      </c>
      <c r="CS390">
        <f>CR390*CT390</f>
        <v>0</v>
      </c>
      <c r="CT390">
        <f>($B$11*$D$9+$C$11*$D$9+$F$11*((EP390+EH390)/MAX(EP390+EH390+EQ390, 0.1)*$I$9+EQ390/MAX(EP390+EH390+EQ390, 0.1)*$J$9))/($B$11+$C$11+$F$11)</f>
        <v>0</v>
      </c>
      <c r="CU390">
        <f>($B$11*$K$9+$C$11*$K$9+$F$11*((EP390+EH390)/MAX(EP390+EH390+EQ390, 0.1)*$P$9+EQ390/MAX(EP390+EH390+EQ390, 0.1)*$Q$9))/($B$11+$C$11+$F$11)</f>
        <v>0</v>
      </c>
      <c r="CV390">
        <v>2.7</v>
      </c>
      <c r="CW390">
        <v>0.5</v>
      </c>
      <c r="CX390" t="s">
        <v>408</v>
      </c>
      <c r="CY390">
        <v>2</v>
      </c>
      <c r="CZ390" t="b">
        <v>1</v>
      </c>
      <c r="DA390">
        <v>1510795369.81429</v>
      </c>
      <c r="DB390">
        <v>546.792821428571</v>
      </c>
      <c r="DC390">
        <v>576.43725</v>
      </c>
      <c r="DD390">
        <v>30.7226857142857</v>
      </c>
      <c r="DE390">
        <v>28.56825</v>
      </c>
      <c r="DF390">
        <v>539.494107142857</v>
      </c>
      <c r="DG390">
        <v>30.0610071428571</v>
      </c>
      <c r="DH390">
        <v>500.086285714286</v>
      </c>
      <c r="DI390">
        <v>90.768825</v>
      </c>
      <c r="DJ390">
        <v>0.0999141892857143</v>
      </c>
      <c r="DK390">
        <v>34.3151178571429</v>
      </c>
      <c r="DL390">
        <v>34.966075</v>
      </c>
      <c r="DM390">
        <v>999.9</v>
      </c>
      <c r="DN390">
        <v>0</v>
      </c>
      <c r="DO390">
        <v>0</v>
      </c>
      <c r="DP390">
        <v>10007.21</v>
      </c>
      <c r="DQ390">
        <v>0</v>
      </c>
      <c r="DR390">
        <v>8.66163928571429</v>
      </c>
      <c r="DS390">
        <v>-29.6444321428571</v>
      </c>
      <c r="DT390">
        <v>564.124107142857</v>
      </c>
      <c r="DU390">
        <v>593.389285714286</v>
      </c>
      <c r="DV390">
        <v>2.15443714285714</v>
      </c>
      <c r="DW390">
        <v>576.43725</v>
      </c>
      <c r="DX390">
        <v>28.56825</v>
      </c>
      <c r="DY390">
        <v>2.78866178571429</v>
      </c>
      <c r="DZ390">
        <v>2.59310678571429</v>
      </c>
      <c r="EA390">
        <v>22.8171285714286</v>
      </c>
      <c r="EB390">
        <v>21.6229785714286</v>
      </c>
      <c r="EC390">
        <v>1999.97785714286</v>
      </c>
      <c r="ED390">
        <v>0.980004857142857</v>
      </c>
      <c r="EE390">
        <v>0.0199955857142857</v>
      </c>
      <c r="EF390">
        <v>0</v>
      </c>
      <c r="EG390">
        <v>2.22337142857143</v>
      </c>
      <c r="EH390">
        <v>0</v>
      </c>
      <c r="EI390">
        <v>3982.3975</v>
      </c>
      <c r="EJ390">
        <v>17299.9892857143</v>
      </c>
      <c r="EK390">
        <v>40.2275</v>
      </c>
      <c r="EL390">
        <v>40.187</v>
      </c>
      <c r="EM390">
        <v>39.6360714285714</v>
      </c>
      <c r="EN390">
        <v>39.187</v>
      </c>
      <c r="EO390">
        <v>40.031</v>
      </c>
      <c r="EP390">
        <v>1959.98678571429</v>
      </c>
      <c r="EQ390">
        <v>39.9910714285714</v>
      </c>
      <c r="ER390">
        <v>0</v>
      </c>
      <c r="ES390">
        <v>1678818981.2</v>
      </c>
      <c r="ET390">
        <v>0</v>
      </c>
      <c r="EU390">
        <v>2.185304</v>
      </c>
      <c r="EV390">
        <v>0.147499992132186</v>
      </c>
      <c r="EW390">
        <v>65.8015384499892</v>
      </c>
      <c r="EX390">
        <v>3983.304</v>
      </c>
      <c r="EY390">
        <v>15</v>
      </c>
      <c r="EZ390">
        <v>0</v>
      </c>
      <c r="FA390" t="s">
        <v>409</v>
      </c>
      <c r="FB390">
        <v>1510781724.6</v>
      </c>
      <c r="FC390">
        <v>1510781718.6</v>
      </c>
      <c r="FD390">
        <v>0</v>
      </c>
      <c r="FE390">
        <v>0.193</v>
      </c>
      <c r="FF390">
        <v>0.167</v>
      </c>
      <c r="FG390">
        <v>6.707</v>
      </c>
      <c r="FH390">
        <v>0.869</v>
      </c>
      <c r="FI390">
        <v>420</v>
      </c>
      <c r="FJ390">
        <v>32</v>
      </c>
      <c r="FK390">
        <v>0.3</v>
      </c>
      <c r="FL390">
        <v>0.13</v>
      </c>
      <c r="FM390">
        <v>2.15268425</v>
      </c>
      <c r="FN390">
        <v>0.0269859287054348</v>
      </c>
      <c r="FO390">
        <v>0.00271458642107781</v>
      </c>
      <c r="FP390">
        <v>1</v>
      </c>
      <c r="FQ390">
        <v>1</v>
      </c>
      <c r="FR390">
        <v>1</v>
      </c>
      <c r="FS390" t="s">
        <v>410</v>
      </c>
      <c r="FT390">
        <v>2.97132</v>
      </c>
      <c r="FU390">
        <v>2.75374</v>
      </c>
      <c r="FV390">
        <v>0.113867</v>
      </c>
      <c r="FW390">
        <v>0.119303</v>
      </c>
      <c r="FX390">
        <v>0.122213</v>
      </c>
      <c r="FY390">
        <v>0.11731</v>
      </c>
      <c r="FZ390">
        <v>34385.9</v>
      </c>
      <c r="GA390">
        <v>37225.6</v>
      </c>
      <c r="GB390">
        <v>35175.5</v>
      </c>
      <c r="GC390">
        <v>38345.6</v>
      </c>
      <c r="GD390">
        <v>43754.7</v>
      </c>
      <c r="GE390">
        <v>48879.1</v>
      </c>
      <c r="GF390">
        <v>54966.6</v>
      </c>
      <c r="GG390">
        <v>61499.3</v>
      </c>
      <c r="GH390">
        <v>1.96235</v>
      </c>
      <c r="GI390">
        <v>1.8173</v>
      </c>
      <c r="GJ390">
        <v>0.185519</v>
      </c>
      <c r="GK390">
        <v>0</v>
      </c>
      <c r="GL390">
        <v>31.9594</v>
      </c>
      <c r="GM390">
        <v>999.9</v>
      </c>
      <c r="GN390">
        <v>53.272</v>
      </c>
      <c r="GO390">
        <v>32.539</v>
      </c>
      <c r="GP390">
        <v>28.8884</v>
      </c>
      <c r="GQ390">
        <v>56.3086</v>
      </c>
      <c r="GR390">
        <v>48.2532</v>
      </c>
      <c r="GS390">
        <v>1</v>
      </c>
      <c r="GT390">
        <v>0.115925</v>
      </c>
      <c r="GU390">
        <v>-2.62016</v>
      </c>
      <c r="GV390">
        <v>20.0967</v>
      </c>
      <c r="GW390">
        <v>5.19662</v>
      </c>
      <c r="GX390">
        <v>12.0046</v>
      </c>
      <c r="GY390">
        <v>4.97475</v>
      </c>
      <c r="GZ390">
        <v>3.29388</v>
      </c>
      <c r="HA390">
        <v>9999</v>
      </c>
      <c r="HB390">
        <v>9999</v>
      </c>
      <c r="HC390">
        <v>9999</v>
      </c>
      <c r="HD390">
        <v>999.9</v>
      </c>
      <c r="HE390">
        <v>1.86325</v>
      </c>
      <c r="HF390">
        <v>1.86813</v>
      </c>
      <c r="HG390">
        <v>1.86795</v>
      </c>
      <c r="HH390">
        <v>1.86905</v>
      </c>
      <c r="HI390">
        <v>1.86982</v>
      </c>
      <c r="HJ390">
        <v>1.86586</v>
      </c>
      <c r="HK390">
        <v>1.86693</v>
      </c>
      <c r="HL390">
        <v>1.86829</v>
      </c>
      <c r="HM390">
        <v>5</v>
      </c>
      <c r="HN390">
        <v>0</v>
      </c>
      <c r="HO390">
        <v>0</v>
      </c>
      <c r="HP390">
        <v>0</v>
      </c>
      <c r="HQ390" t="s">
        <v>411</v>
      </c>
      <c r="HR390" t="s">
        <v>412</v>
      </c>
      <c r="HS390" t="s">
        <v>413</v>
      </c>
      <c r="HT390" t="s">
        <v>413</v>
      </c>
      <c r="HU390" t="s">
        <v>413</v>
      </c>
      <c r="HV390" t="s">
        <v>413</v>
      </c>
      <c r="HW390">
        <v>0</v>
      </c>
      <c r="HX390">
        <v>100</v>
      </c>
      <c r="HY390">
        <v>100</v>
      </c>
      <c r="HZ390">
        <v>7.46</v>
      </c>
      <c r="IA390">
        <v>0.6616</v>
      </c>
      <c r="IB390">
        <v>4.00718980108695</v>
      </c>
      <c r="IC390">
        <v>0.0057595372652325</v>
      </c>
      <c r="ID390">
        <v>9.86007892650461e-07</v>
      </c>
      <c r="IE390">
        <v>-6.54605500343952e-10</v>
      </c>
      <c r="IF390">
        <v>0.661683471666172</v>
      </c>
      <c r="IG390">
        <v>0</v>
      </c>
      <c r="IH390">
        <v>0</v>
      </c>
      <c r="II390">
        <v>0</v>
      </c>
      <c r="IJ390">
        <v>-3</v>
      </c>
      <c r="IK390">
        <v>1614</v>
      </c>
      <c r="IL390">
        <v>1</v>
      </c>
      <c r="IM390">
        <v>27</v>
      </c>
      <c r="IN390">
        <v>227.6</v>
      </c>
      <c r="IO390">
        <v>227.7</v>
      </c>
      <c r="IP390">
        <v>1.41846</v>
      </c>
      <c r="IQ390">
        <v>2.64282</v>
      </c>
      <c r="IR390">
        <v>1.54785</v>
      </c>
      <c r="IS390">
        <v>2.30103</v>
      </c>
      <c r="IT390">
        <v>1.34644</v>
      </c>
      <c r="IU390">
        <v>2.29492</v>
      </c>
      <c r="IV390">
        <v>36.9556</v>
      </c>
      <c r="IW390">
        <v>24.2013</v>
      </c>
      <c r="IX390">
        <v>18</v>
      </c>
      <c r="IY390">
        <v>503.6</v>
      </c>
      <c r="IZ390">
        <v>409.126</v>
      </c>
      <c r="JA390">
        <v>35.3454</v>
      </c>
      <c r="JB390">
        <v>28.8795</v>
      </c>
      <c r="JC390">
        <v>30</v>
      </c>
      <c r="JD390">
        <v>28.6757</v>
      </c>
      <c r="JE390">
        <v>28.5949</v>
      </c>
      <c r="JF390">
        <v>28.4662</v>
      </c>
      <c r="JG390">
        <v>0</v>
      </c>
      <c r="JH390">
        <v>100</v>
      </c>
      <c r="JI390">
        <v>35.353</v>
      </c>
      <c r="JJ390">
        <v>622.15</v>
      </c>
      <c r="JK390">
        <v>30.1699</v>
      </c>
      <c r="JL390">
        <v>101.978</v>
      </c>
      <c r="JM390">
        <v>102.37</v>
      </c>
    </row>
    <row r="391" spans="1:273">
      <c r="A391">
        <v>375</v>
      </c>
      <c r="B391">
        <v>1510795382.6</v>
      </c>
      <c r="C391">
        <v>6662</v>
      </c>
      <c r="D391" t="s">
        <v>1163</v>
      </c>
      <c r="E391" t="s">
        <v>1164</v>
      </c>
      <c r="F391">
        <v>5</v>
      </c>
      <c r="G391" t="s">
        <v>898</v>
      </c>
      <c r="H391" t="s">
        <v>406</v>
      </c>
      <c r="I391">
        <v>1510795375.1</v>
      </c>
      <c r="J391">
        <f>(K391)/1000</f>
        <v>0</v>
      </c>
      <c r="K391">
        <f>IF(CZ391, AN391, AH391)</f>
        <v>0</v>
      </c>
      <c r="L391">
        <f>IF(CZ391, AI391, AG391)</f>
        <v>0</v>
      </c>
      <c r="M391">
        <f>DB391 - IF(AU391&gt;1, L391*CV391*100.0/(AW391*DP391), 0)</f>
        <v>0</v>
      </c>
      <c r="N391">
        <f>((T391-J391/2)*M391-L391)/(T391+J391/2)</f>
        <v>0</v>
      </c>
      <c r="O391">
        <f>N391*(DI391+DJ391)/1000.0</f>
        <v>0</v>
      </c>
      <c r="P391">
        <f>(DB391 - IF(AU391&gt;1, L391*CV391*100.0/(AW391*DP391), 0))*(DI391+DJ391)/1000.0</f>
        <v>0</v>
      </c>
      <c r="Q391">
        <f>2.0/((1/S391-1/R391)+SIGN(S391)*SQRT((1/S391-1/R391)*(1/S391-1/R391) + 4*CW391/((CW391+1)*(CW391+1))*(2*1/S391*1/R391-1/R391*1/R391)))</f>
        <v>0</v>
      </c>
      <c r="R391">
        <f>IF(LEFT(CX391,1)&lt;&gt;"0",IF(LEFT(CX391,1)="1",3.0,CY391),$D$5+$E$5*(DP391*DI391/($K$5*1000))+$F$5*(DP391*DI391/($K$5*1000))*MAX(MIN(CV391,$J$5),$I$5)*MAX(MIN(CV391,$J$5),$I$5)+$G$5*MAX(MIN(CV391,$J$5),$I$5)*(DP391*DI391/($K$5*1000))+$H$5*(DP391*DI391/($K$5*1000))*(DP391*DI391/($K$5*1000)))</f>
        <v>0</v>
      </c>
      <c r="S391">
        <f>J391*(1000-(1000*0.61365*exp(17.502*W391/(240.97+W391))/(DI391+DJ391)+DD391)/2)/(1000*0.61365*exp(17.502*W391/(240.97+W391))/(DI391+DJ391)-DD391)</f>
        <v>0</v>
      </c>
      <c r="T391">
        <f>1/((CW391+1)/(Q391/1.6)+1/(R391/1.37)) + CW391/((CW391+1)/(Q391/1.6) + CW391/(R391/1.37))</f>
        <v>0</v>
      </c>
      <c r="U391">
        <f>(CR391*CU391)</f>
        <v>0</v>
      </c>
      <c r="V391">
        <f>(DK391+(U391+2*0.95*5.67E-8*(((DK391+$B$7)+273)^4-(DK391+273)^4)-44100*J391)/(1.84*29.3*R391+8*0.95*5.67E-8*(DK391+273)^3))</f>
        <v>0</v>
      </c>
      <c r="W391">
        <f>($C$7*DL391+$D$7*DM391+$E$7*V391)</f>
        <v>0</v>
      </c>
      <c r="X391">
        <f>0.61365*exp(17.502*W391/(240.97+W391))</f>
        <v>0</v>
      </c>
      <c r="Y391">
        <f>(Z391/AA391*100)</f>
        <v>0</v>
      </c>
      <c r="Z391">
        <f>DD391*(DI391+DJ391)/1000</f>
        <v>0</v>
      </c>
      <c r="AA391">
        <f>0.61365*exp(17.502*DK391/(240.97+DK391))</f>
        <v>0</v>
      </c>
      <c r="AB391">
        <f>(X391-DD391*(DI391+DJ391)/1000)</f>
        <v>0</v>
      </c>
      <c r="AC391">
        <f>(-J391*44100)</f>
        <v>0</v>
      </c>
      <c r="AD391">
        <f>2*29.3*R391*0.92*(DK391-W391)</f>
        <v>0</v>
      </c>
      <c r="AE391">
        <f>2*0.95*5.67E-8*(((DK391+$B$7)+273)^4-(W391+273)^4)</f>
        <v>0</v>
      </c>
      <c r="AF391">
        <f>U391+AE391+AC391+AD391</f>
        <v>0</v>
      </c>
      <c r="AG391">
        <f>DH391*AU391*(DC391-DB391*(1000-AU391*DE391)/(1000-AU391*DD391))/(100*CV391)</f>
        <v>0</v>
      </c>
      <c r="AH391">
        <f>1000*DH391*AU391*(DD391-DE391)/(100*CV391*(1000-AU391*DD391))</f>
        <v>0</v>
      </c>
      <c r="AI391">
        <f>(AJ391 - AK391 - DI391*1E3/(8.314*(DK391+273.15)) * AM391/DH391 * AL391) * DH391/(100*CV391) * (1000 - DE391)/1000</f>
        <v>0</v>
      </c>
      <c r="AJ391">
        <v>628.991848334331</v>
      </c>
      <c r="AK391">
        <v>606.542896969697</v>
      </c>
      <c r="AL391">
        <v>3.50297916641217</v>
      </c>
      <c r="AM391">
        <v>64.2689805173575</v>
      </c>
      <c r="AN391">
        <f>(AP391 - AO391 + DI391*1E3/(8.314*(DK391+273.15)) * AR391/DH391 * AQ391) * DH391/(100*CV391) * 1000/(1000 - AP391)</f>
        <v>0</v>
      </c>
      <c r="AO391">
        <v>28.5556148354314</v>
      </c>
      <c r="AP391">
        <v>30.7186503030303</v>
      </c>
      <c r="AQ391">
        <v>-4.30049370455283e-06</v>
      </c>
      <c r="AR391">
        <v>116.423155096258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MAX(0,($B$13+$C$13*DP391)/(1+$D$13*DP391)*DI391/(DK391+273)*$E$13)</f>
        <v>0</v>
      </c>
      <c r="AX391" t="s">
        <v>407</v>
      </c>
      <c r="AY391" t="s">
        <v>407</v>
      </c>
      <c r="AZ391">
        <v>0</v>
      </c>
      <c r="BA391">
        <v>0</v>
      </c>
      <c r="BB391">
        <f>1-AZ391/BA391</f>
        <v>0</v>
      </c>
      <c r="BC391">
        <v>0</v>
      </c>
      <c r="BD391" t="s">
        <v>407</v>
      </c>
      <c r="BE391" t="s">
        <v>407</v>
      </c>
      <c r="BF391">
        <v>0</v>
      </c>
      <c r="BG391">
        <v>0</v>
      </c>
      <c r="BH391">
        <f>1-BF391/BG391</f>
        <v>0</v>
      </c>
      <c r="BI391">
        <v>0.5</v>
      </c>
      <c r="BJ391">
        <f>CS391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407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f>$B$11*DQ391+$C$11*DR391+$F$11*EC391*(1-EF391)</f>
        <v>0</v>
      </c>
      <c r="CS391">
        <f>CR391*CT391</f>
        <v>0</v>
      </c>
      <c r="CT391">
        <f>($B$11*$D$9+$C$11*$D$9+$F$11*((EP391+EH391)/MAX(EP391+EH391+EQ391, 0.1)*$I$9+EQ391/MAX(EP391+EH391+EQ391, 0.1)*$J$9))/($B$11+$C$11+$F$11)</f>
        <v>0</v>
      </c>
      <c r="CU391">
        <f>($B$11*$K$9+$C$11*$K$9+$F$11*((EP391+EH391)/MAX(EP391+EH391+EQ391, 0.1)*$P$9+EQ391/MAX(EP391+EH391+EQ391, 0.1)*$Q$9))/($B$11+$C$11+$F$11)</f>
        <v>0</v>
      </c>
      <c r="CV391">
        <v>2.7</v>
      </c>
      <c r="CW391">
        <v>0.5</v>
      </c>
      <c r="CX391" t="s">
        <v>408</v>
      </c>
      <c r="CY391">
        <v>2</v>
      </c>
      <c r="CZ391" t="b">
        <v>1</v>
      </c>
      <c r="DA391">
        <v>1510795375.1</v>
      </c>
      <c r="DB391">
        <v>564.439703703704</v>
      </c>
      <c r="DC391">
        <v>594.474518518518</v>
      </c>
      <c r="DD391">
        <v>30.7202037037037</v>
      </c>
      <c r="DE391">
        <v>28.5621148148148</v>
      </c>
      <c r="DF391">
        <v>557.031444444444</v>
      </c>
      <c r="DG391">
        <v>30.058537037037</v>
      </c>
      <c r="DH391">
        <v>500.100259259259</v>
      </c>
      <c r="DI391">
        <v>90.7679851851852</v>
      </c>
      <c r="DJ391">
        <v>0.100121503703704</v>
      </c>
      <c r="DK391">
        <v>34.3129037037037</v>
      </c>
      <c r="DL391">
        <v>34.9611444444444</v>
      </c>
      <c r="DM391">
        <v>999.9</v>
      </c>
      <c r="DN391">
        <v>0</v>
      </c>
      <c r="DO391">
        <v>0</v>
      </c>
      <c r="DP391">
        <v>9978.98259259259</v>
      </c>
      <c r="DQ391">
        <v>0</v>
      </c>
      <c r="DR391">
        <v>8.14864740740741</v>
      </c>
      <c r="DS391">
        <v>-30.0347518518518</v>
      </c>
      <c r="DT391">
        <v>582.328888888889</v>
      </c>
      <c r="DU391">
        <v>611.953111111111</v>
      </c>
      <c r="DV391">
        <v>2.15809259259259</v>
      </c>
      <c r="DW391">
        <v>594.474518518518</v>
      </c>
      <c r="DX391">
        <v>28.5621148148148</v>
      </c>
      <c r="DY391">
        <v>2.78841148148148</v>
      </c>
      <c r="DZ391">
        <v>2.59252555555556</v>
      </c>
      <c r="EA391">
        <v>22.8156518518518</v>
      </c>
      <c r="EB391">
        <v>21.6193185185185</v>
      </c>
      <c r="EC391">
        <v>2000.0062962963</v>
      </c>
      <c r="ED391">
        <v>0.980005</v>
      </c>
      <c r="EE391">
        <v>0.0199954333333333</v>
      </c>
      <c r="EF391">
        <v>0</v>
      </c>
      <c r="EG391">
        <v>2.22912962962963</v>
      </c>
      <c r="EH391">
        <v>0</v>
      </c>
      <c r="EI391">
        <v>3988.29814814815</v>
      </c>
      <c r="EJ391">
        <v>17300.237037037</v>
      </c>
      <c r="EK391">
        <v>40.2056666666667</v>
      </c>
      <c r="EL391">
        <v>40.187</v>
      </c>
      <c r="EM391">
        <v>39.6318888888889</v>
      </c>
      <c r="EN391">
        <v>39.187</v>
      </c>
      <c r="EO391">
        <v>40.0091851851852</v>
      </c>
      <c r="EP391">
        <v>1960.01518518519</v>
      </c>
      <c r="EQ391">
        <v>39.9911111111111</v>
      </c>
      <c r="ER391">
        <v>0</v>
      </c>
      <c r="ES391">
        <v>1678818986</v>
      </c>
      <c r="ET391">
        <v>0</v>
      </c>
      <c r="EU391">
        <v>2.210576</v>
      </c>
      <c r="EV391">
        <v>-0.217192310273986</v>
      </c>
      <c r="EW391">
        <v>68.3230768334941</v>
      </c>
      <c r="EX391">
        <v>3988.6556</v>
      </c>
      <c r="EY391">
        <v>15</v>
      </c>
      <c r="EZ391">
        <v>0</v>
      </c>
      <c r="FA391" t="s">
        <v>409</v>
      </c>
      <c r="FB391">
        <v>1510781724.6</v>
      </c>
      <c r="FC391">
        <v>1510781718.6</v>
      </c>
      <c r="FD391">
        <v>0</v>
      </c>
      <c r="FE391">
        <v>0.193</v>
      </c>
      <c r="FF391">
        <v>0.167</v>
      </c>
      <c r="FG391">
        <v>6.707</v>
      </c>
      <c r="FH391">
        <v>0.869</v>
      </c>
      <c r="FI391">
        <v>420</v>
      </c>
      <c r="FJ391">
        <v>32</v>
      </c>
      <c r="FK391">
        <v>0.3</v>
      </c>
      <c r="FL391">
        <v>0.13</v>
      </c>
      <c r="FM391">
        <v>2.15647075</v>
      </c>
      <c r="FN391">
        <v>0.0379509568480323</v>
      </c>
      <c r="FO391">
        <v>0.00396924954336458</v>
      </c>
      <c r="FP391">
        <v>1</v>
      </c>
      <c r="FQ391">
        <v>1</v>
      </c>
      <c r="FR391">
        <v>1</v>
      </c>
      <c r="FS391" t="s">
        <v>410</v>
      </c>
      <c r="FT391">
        <v>2.97139</v>
      </c>
      <c r="FU391">
        <v>2.75371</v>
      </c>
      <c r="FV391">
        <v>0.116276</v>
      </c>
      <c r="FW391">
        <v>0.121588</v>
      </c>
      <c r="FX391">
        <v>0.122209</v>
      </c>
      <c r="FY391">
        <v>0.117294</v>
      </c>
      <c r="FZ391">
        <v>34292.6</v>
      </c>
      <c r="GA391">
        <v>37129.2</v>
      </c>
      <c r="GB391">
        <v>35175.6</v>
      </c>
      <c r="GC391">
        <v>38345.8</v>
      </c>
      <c r="GD391">
        <v>43754.9</v>
      </c>
      <c r="GE391">
        <v>48880.4</v>
      </c>
      <c r="GF391">
        <v>54966.5</v>
      </c>
      <c r="GG391">
        <v>61499.7</v>
      </c>
      <c r="GH391">
        <v>1.96245</v>
      </c>
      <c r="GI391">
        <v>1.81705</v>
      </c>
      <c r="GJ391">
        <v>0.185631</v>
      </c>
      <c r="GK391">
        <v>0</v>
      </c>
      <c r="GL391">
        <v>31.9549</v>
      </c>
      <c r="GM391">
        <v>999.9</v>
      </c>
      <c r="GN391">
        <v>53.272</v>
      </c>
      <c r="GO391">
        <v>32.519</v>
      </c>
      <c r="GP391">
        <v>28.8609</v>
      </c>
      <c r="GQ391">
        <v>56.5286</v>
      </c>
      <c r="GR391">
        <v>48.2011</v>
      </c>
      <c r="GS391">
        <v>1</v>
      </c>
      <c r="GT391">
        <v>0.115838</v>
      </c>
      <c r="GU391">
        <v>-2.64028</v>
      </c>
      <c r="GV391">
        <v>20.0964</v>
      </c>
      <c r="GW391">
        <v>5.19647</v>
      </c>
      <c r="GX391">
        <v>12.0047</v>
      </c>
      <c r="GY391">
        <v>4.9749</v>
      </c>
      <c r="GZ391">
        <v>3.29383</v>
      </c>
      <c r="HA391">
        <v>9999</v>
      </c>
      <c r="HB391">
        <v>9999</v>
      </c>
      <c r="HC391">
        <v>9999</v>
      </c>
      <c r="HD391">
        <v>999.9</v>
      </c>
      <c r="HE391">
        <v>1.86325</v>
      </c>
      <c r="HF391">
        <v>1.86813</v>
      </c>
      <c r="HG391">
        <v>1.86793</v>
      </c>
      <c r="HH391">
        <v>1.86905</v>
      </c>
      <c r="HI391">
        <v>1.86986</v>
      </c>
      <c r="HJ391">
        <v>1.86586</v>
      </c>
      <c r="HK391">
        <v>1.86692</v>
      </c>
      <c r="HL391">
        <v>1.86829</v>
      </c>
      <c r="HM391">
        <v>5</v>
      </c>
      <c r="HN391">
        <v>0</v>
      </c>
      <c r="HO391">
        <v>0</v>
      </c>
      <c r="HP391">
        <v>0</v>
      </c>
      <c r="HQ391" t="s">
        <v>411</v>
      </c>
      <c r="HR391" t="s">
        <v>412</v>
      </c>
      <c r="HS391" t="s">
        <v>413</v>
      </c>
      <c r="HT391" t="s">
        <v>413</v>
      </c>
      <c r="HU391" t="s">
        <v>413</v>
      </c>
      <c r="HV391" t="s">
        <v>413</v>
      </c>
      <c r="HW391">
        <v>0</v>
      </c>
      <c r="HX391">
        <v>100</v>
      </c>
      <c r="HY391">
        <v>100</v>
      </c>
      <c r="HZ391">
        <v>7.564</v>
      </c>
      <c r="IA391">
        <v>0.6617</v>
      </c>
      <c r="IB391">
        <v>4.00718980108695</v>
      </c>
      <c r="IC391">
        <v>0.0057595372652325</v>
      </c>
      <c r="ID391">
        <v>9.86007892650461e-07</v>
      </c>
      <c r="IE391">
        <v>-6.54605500343952e-10</v>
      </c>
      <c r="IF391">
        <v>0.661683471666172</v>
      </c>
      <c r="IG391">
        <v>0</v>
      </c>
      <c r="IH391">
        <v>0</v>
      </c>
      <c r="II391">
        <v>0</v>
      </c>
      <c r="IJ391">
        <v>-3</v>
      </c>
      <c r="IK391">
        <v>1614</v>
      </c>
      <c r="IL391">
        <v>1</v>
      </c>
      <c r="IM391">
        <v>27</v>
      </c>
      <c r="IN391">
        <v>227.6</v>
      </c>
      <c r="IO391">
        <v>227.7</v>
      </c>
      <c r="IP391">
        <v>1.44409</v>
      </c>
      <c r="IQ391">
        <v>2.63184</v>
      </c>
      <c r="IR391">
        <v>1.54785</v>
      </c>
      <c r="IS391">
        <v>2.30103</v>
      </c>
      <c r="IT391">
        <v>1.34644</v>
      </c>
      <c r="IU391">
        <v>2.3877</v>
      </c>
      <c r="IV391">
        <v>36.9556</v>
      </c>
      <c r="IW391">
        <v>24.2101</v>
      </c>
      <c r="IX391">
        <v>18</v>
      </c>
      <c r="IY391">
        <v>503.65</v>
      </c>
      <c r="IZ391">
        <v>408.969</v>
      </c>
      <c r="JA391">
        <v>35.3749</v>
      </c>
      <c r="JB391">
        <v>28.877</v>
      </c>
      <c r="JC391">
        <v>29.9999</v>
      </c>
      <c r="JD391">
        <v>28.6737</v>
      </c>
      <c r="JE391">
        <v>28.5929</v>
      </c>
      <c r="JF391">
        <v>29.1121</v>
      </c>
      <c r="JG391">
        <v>0</v>
      </c>
      <c r="JH391">
        <v>100</v>
      </c>
      <c r="JI391">
        <v>35.3805</v>
      </c>
      <c r="JJ391">
        <v>642.225</v>
      </c>
      <c r="JK391">
        <v>30.1699</v>
      </c>
      <c r="JL391">
        <v>101.978</v>
      </c>
      <c r="JM391">
        <v>102.371</v>
      </c>
    </row>
    <row r="392" spans="1:273">
      <c r="A392">
        <v>376</v>
      </c>
      <c r="B392">
        <v>1510795387.6</v>
      </c>
      <c r="C392">
        <v>6667</v>
      </c>
      <c r="D392" t="s">
        <v>1165</v>
      </c>
      <c r="E392" t="s">
        <v>1166</v>
      </c>
      <c r="F392">
        <v>5</v>
      </c>
      <c r="G392" t="s">
        <v>898</v>
      </c>
      <c r="H392" t="s">
        <v>406</v>
      </c>
      <c r="I392">
        <v>1510795379.81429</v>
      </c>
      <c r="J392">
        <f>(K392)/1000</f>
        <v>0</v>
      </c>
      <c r="K392">
        <f>IF(CZ392, AN392, AH392)</f>
        <v>0</v>
      </c>
      <c r="L392">
        <f>IF(CZ392, AI392, AG392)</f>
        <v>0</v>
      </c>
      <c r="M392">
        <f>DB392 - IF(AU392&gt;1, L392*CV392*100.0/(AW392*DP392), 0)</f>
        <v>0</v>
      </c>
      <c r="N392">
        <f>((T392-J392/2)*M392-L392)/(T392+J392/2)</f>
        <v>0</v>
      </c>
      <c r="O392">
        <f>N392*(DI392+DJ392)/1000.0</f>
        <v>0</v>
      </c>
      <c r="P392">
        <f>(DB392 - IF(AU392&gt;1, L392*CV392*100.0/(AW392*DP392), 0))*(DI392+DJ392)/1000.0</f>
        <v>0</v>
      </c>
      <c r="Q392">
        <f>2.0/((1/S392-1/R392)+SIGN(S392)*SQRT((1/S392-1/R392)*(1/S392-1/R392) + 4*CW392/((CW392+1)*(CW392+1))*(2*1/S392*1/R392-1/R392*1/R392)))</f>
        <v>0</v>
      </c>
      <c r="R392">
        <f>IF(LEFT(CX392,1)&lt;&gt;"0",IF(LEFT(CX392,1)="1",3.0,CY392),$D$5+$E$5*(DP392*DI392/($K$5*1000))+$F$5*(DP392*DI392/($K$5*1000))*MAX(MIN(CV392,$J$5),$I$5)*MAX(MIN(CV392,$J$5),$I$5)+$G$5*MAX(MIN(CV392,$J$5),$I$5)*(DP392*DI392/($K$5*1000))+$H$5*(DP392*DI392/($K$5*1000))*(DP392*DI392/($K$5*1000)))</f>
        <v>0</v>
      </c>
      <c r="S392">
        <f>J392*(1000-(1000*0.61365*exp(17.502*W392/(240.97+W392))/(DI392+DJ392)+DD392)/2)/(1000*0.61365*exp(17.502*W392/(240.97+W392))/(DI392+DJ392)-DD392)</f>
        <v>0</v>
      </c>
      <c r="T392">
        <f>1/((CW392+1)/(Q392/1.6)+1/(R392/1.37)) + CW392/((CW392+1)/(Q392/1.6) + CW392/(R392/1.37))</f>
        <v>0</v>
      </c>
      <c r="U392">
        <f>(CR392*CU392)</f>
        <v>0</v>
      </c>
      <c r="V392">
        <f>(DK392+(U392+2*0.95*5.67E-8*(((DK392+$B$7)+273)^4-(DK392+273)^4)-44100*J392)/(1.84*29.3*R392+8*0.95*5.67E-8*(DK392+273)^3))</f>
        <v>0</v>
      </c>
      <c r="W392">
        <f>($C$7*DL392+$D$7*DM392+$E$7*V392)</f>
        <v>0</v>
      </c>
      <c r="X392">
        <f>0.61365*exp(17.502*W392/(240.97+W392))</f>
        <v>0</v>
      </c>
      <c r="Y392">
        <f>(Z392/AA392*100)</f>
        <v>0</v>
      </c>
      <c r="Z392">
        <f>DD392*(DI392+DJ392)/1000</f>
        <v>0</v>
      </c>
      <c r="AA392">
        <f>0.61365*exp(17.502*DK392/(240.97+DK392))</f>
        <v>0</v>
      </c>
      <c r="AB392">
        <f>(X392-DD392*(DI392+DJ392)/1000)</f>
        <v>0</v>
      </c>
      <c r="AC392">
        <f>(-J392*44100)</f>
        <v>0</v>
      </c>
      <c r="AD392">
        <f>2*29.3*R392*0.92*(DK392-W392)</f>
        <v>0</v>
      </c>
      <c r="AE392">
        <f>2*0.95*5.67E-8*(((DK392+$B$7)+273)^4-(W392+273)^4)</f>
        <v>0</v>
      </c>
      <c r="AF392">
        <f>U392+AE392+AC392+AD392</f>
        <v>0</v>
      </c>
      <c r="AG392">
        <f>DH392*AU392*(DC392-DB392*(1000-AU392*DE392)/(1000-AU392*DD392))/(100*CV392)</f>
        <v>0</v>
      </c>
      <c r="AH392">
        <f>1000*DH392*AU392*(DD392-DE392)/(100*CV392*(1000-AU392*DD392))</f>
        <v>0</v>
      </c>
      <c r="AI392">
        <f>(AJ392 - AK392 - DI392*1E3/(8.314*(DK392+273.15)) * AM392/DH392 * AL392) * DH392/(100*CV392) * (1000 - DE392)/1000</f>
        <v>0</v>
      </c>
      <c r="AJ392">
        <v>645.496927617911</v>
      </c>
      <c r="AK392">
        <v>623.418072727272</v>
      </c>
      <c r="AL392">
        <v>3.36202596385564</v>
      </c>
      <c r="AM392">
        <v>64.2689805173575</v>
      </c>
      <c r="AN392">
        <f>(AP392 - AO392 + DI392*1E3/(8.314*(DK392+273.15)) * AR392/DH392 * AQ392) * DH392/(100*CV392) * 1000/(1000 - AP392)</f>
        <v>0</v>
      </c>
      <c r="AO392">
        <v>28.5518728027562</v>
      </c>
      <c r="AP392">
        <v>30.7181927272727</v>
      </c>
      <c r="AQ392">
        <v>2.82297163365992e-07</v>
      </c>
      <c r="AR392">
        <v>116.423155096258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MAX(0,($B$13+$C$13*DP392)/(1+$D$13*DP392)*DI392/(DK392+273)*$E$13)</f>
        <v>0</v>
      </c>
      <c r="AX392" t="s">
        <v>407</v>
      </c>
      <c r="AY392" t="s">
        <v>407</v>
      </c>
      <c r="AZ392">
        <v>0</v>
      </c>
      <c r="BA392">
        <v>0</v>
      </c>
      <c r="BB392">
        <f>1-AZ392/BA392</f>
        <v>0</v>
      </c>
      <c r="BC392">
        <v>0</v>
      </c>
      <c r="BD392" t="s">
        <v>407</v>
      </c>
      <c r="BE392" t="s">
        <v>407</v>
      </c>
      <c r="BF392">
        <v>0</v>
      </c>
      <c r="BG392">
        <v>0</v>
      </c>
      <c r="BH392">
        <f>1-BF392/BG392</f>
        <v>0</v>
      </c>
      <c r="BI392">
        <v>0.5</v>
      </c>
      <c r="BJ392">
        <f>CS392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407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f>$B$11*DQ392+$C$11*DR392+$F$11*EC392*(1-EF392)</f>
        <v>0</v>
      </c>
      <c r="CS392">
        <f>CR392*CT392</f>
        <v>0</v>
      </c>
      <c r="CT392">
        <f>($B$11*$D$9+$C$11*$D$9+$F$11*((EP392+EH392)/MAX(EP392+EH392+EQ392, 0.1)*$I$9+EQ392/MAX(EP392+EH392+EQ392, 0.1)*$J$9))/($B$11+$C$11+$F$11)</f>
        <v>0</v>
      </c>
      <c r="CU392">
        <f>($B$11*$K$9+$C$11*$K$9+$F$11*((EP392+EH392)/MAX(EP392+EH392+EQ392, 0.1)*$P$9+EQ392/MAX(EP392+EH392+EQ392, 0.1)*$Q$9))/($B$11+$C$11+$F$11)</f>
        <v>0</v>
      </c>
      <c r="CV392">
        <v>2.7</v>
      </c>
      <c r="CW392">
        <v>0.5</v>
      </c>
      <c r="CX392" t="s">
        <v>408</v>
      </c>
      <c r="CY392">
        <v>2</v>
      </c>
      <c r="CZ392" t="b">
        <v>1</v>
      </c>
      <c r="DA392">
        <v>1510795379.81429</v>
      </c>
      <c r="DB392">
        <v>580.139535714286</v>
      </c>
      <c r="DC392">
        <v>610.188928571429</v>
      </c>
      <c r="DD392">
        <v>30.7187607142857</v>
      </c>
      <c r="DE392">
        <v>28.5576678571429</v>
      </c>
      <c r="DF392">
        <v>572.633857142857</v>
      </c>
      <c r="DG392">
        <v>30.0570964285714</v>
      </c>
      <c r="DH392">
        <v>500.102571428571</v>
      </c>
      <c r="DI392">
        <v>90.7673928571429</v>
      </c>
      <c r="DJ392">
        <v>0.100022157142857</v>
      </c>
      <c r="DK392">
        <v>34.3140642857143</v>
      </c>
      <c r="DL392">
        <v>34.9625571428571</v>
      </c>
      <c r="DM392">
        <v>999.9</v>
      </c>
      <c r="DN392">
        <v>0</v>
      </c>
      <c r="DO392">
        <v>0</v>
      </c>
      <c r="DP392">
        <v>9985.38392857143</v>
      </c>
      <c r="DQ392">
        <v>0</v>
      </c>
      <c r="DR392">
        <v>7.61007535714286</v>
      </c>
      <c r="DS392">
        <v>-30.0493214285714</v>
      </c>
      <c r="DT392">
        <v>598.5255</v>
      </c>
      <c r="DU392">
        <v>628.126678571429</v>
      </c>
      <c r="DV392">
        <v>2.16110035714286</v>
      </c>
      <c r="DW392">
        <v>610.188928571429</v>
      </c>
      <c r="DX392">
        <v>28.5576678571429</v>
      </c>
      <c r="DY392">
        <v>2.7882625</v>
      </c>
      <c r="DZ392">
        <v>2.59210464285714</v>
      </c>
      <c r="EA392">
        <v>22.8147678571429</v>
      </c>
      <c r="EB392">
        <v>21.6166714285714</v>
      </c>
      <c r="EC392">
        <v>2000.03607142857</v>
      </c>
      <c r="ED392">
        <v>0.980005071428572</v>
      </c>
      <c r="EE392">
        <v>0.0199953571428571</v>
      </c>
      <c r="EF392">
        <v>0</v>
      </c>
      <c r="EG392">
        <v>2.23231785714286</v>
      </c>
      <c r="EH392">
        <v>0</v>
      </c>
      <c r="EI392">
        <v>3993.81464285714</v>
      </c>
      <c r="EJ392">
        <v>17300.5</v>
      </c>
      <c r="EK392">
        <v>40.1915</v>
      </c>
      <c r="EL392">
        <v>40.1847857142857</v>
      </c>
      <c r="EM392">
        <v>39.6272142857143</v>
      </c>
      <c r="EN392">
        <v>39.187</v>
      </c>
      <c r="EO392">
        <v>40</v>
      </c>
      <c r="EP392">
        <v>1960.04464285714</v>
      </c>
      <c r="EQ392">
        <v>39.9914285714286</v>
      </c>
      <c r="ER392">
        <v>0</v>
      </c>
      <c r="ES392">
        <v>1678818990.8</v>
      </c>
      <c r="ET392">
        <v>0</v>
      </c>
      <c r="EU392">
        <v>2.224436</v>
      </c>
      <c r="EV392">
        <v>-0.232307693860183</v>
      </c>
      <c r="EW392">
        <v>70.0876924281478</v>
      </c>
      <c r="EX392">
        <v>3994.2052</v>
      </c>
      <c r="EY392">
        <v>15</v>
      </c>
      <c r="EZ392">
        <v>0</v>
      </c>
      <c r="FA392" t="s">
        <v>409</v>
      </c>
      <c r="FB392">
        <v>1510781724.6</v>
      </c>
      <c r="FC392">
        <v>1510781718.6</v>
      </c>
      <c r="FD392">
        <v>0</v>
      </c>
      <c r="FE392">
        <v>0.193</v>
      </c>
      <c r="FF392">
        <v>0.167</v>
      </c>
      <c r="FG392">
        <v>6.707</v>
      </c>
      <c r="FH392">
        <v>0.869</v>
      </c>
      <c r="FI392">
        <v>420</v>
      </c>
      <c r="FJ392">
        <v>32</v>
      </c>
      <c r="FK392">
        <v>0.3</v>
      </c>
      <c r="FL392">
        <v>0.13</v>
      </c>
      <c r="FM392">
        <v>2.1588645</v>
      </c>
      <c r="FN392">
        <v>0.0416476547842329</v>
      </c>
      <c r="FO392">
        <v>0.00426983837516129</v>
      </c>
      <c r="FP392">
        <v>1</v>
      </c>
      <c r="FQ392">
        <v>1</v>
      </c>
      <c r="FR392">
        <v>1</v>
      </c>
      <c r="FS392" t="s">
        <v>410</v>
      </c>
      <c r="FT392">
        <v>2.97132</v>
      </c>
      <c r="FU392">
        <v>2.7539</v>
      </c>
      <c r="FV392">
        <v>0.118573</v>
      </c>
      <c r="FW392">
        <v>0.123908</v>
      </c>
      <c r="FX392">
        <v>0.12221</v>
      </c>
      <c r="FY392">
        <v>0.117285</v>
      </c>
      <c r="FZ392">
        <v>34203.6</v>
      </c>
      <c r="GA392">
        <v>37031.6</v>
      </c>
      <c r="GB392">
        <v>35175.7</v>
      </c>
      <c r="GC392">
        <v>38346.2</v>
      </c>
      <c r="GD392">
        <v>43755.5</v>
      </c>
      <c r="GE392">
        <v>48881.3</v>
      </c>
      <c r="GF392">
        <v>54967.3</v>
      </c>
      <c r="GG392">
        <v>61500.1</v>
      </c>
      <c r="GH392">
        <v>1.9624</v>
      </c>
      <c r="GI392">
        <v>1.81732</v>
      </c>
      <c r="GJ392">
        <v>0.186361</v>
      </c>
      <c r="GK392">
        <v>0</v>
      </c>
      <c r="GL392">
        <v>31.9488</v>
      </c>
      <c r="GM392">
        <v>999.9</v>
      </c>
      <c r="GN392">
        <v>53.272</v>
      </c>
      <c r="GO392">
        <v>32.519</v>
      </c>
      <c r="GP392">
        <v>28.8584</v>
      </c>
      <c r="GQ392">
        <v>55.4886</v>
      </c>
      <c r="GR392">
        <v>48.137</v>
      </c>
      <c r="GS392">
        <v>1</v>
      </c>
      <c r="GT392">
        <v>0.115597</v>
      </c>
      <c r="GU392">
        <v>-2.6572</v>
      </c>
      <c r="GV392">
        <v>20.0962</v>
      </c>
      <c r="GW392">
        <v>5.19692</v>
      </c>
      <c r="GX392">
        <v>12.004</v>
      </c>
      <c r="GY392">
        <v>4.97455</v>
      </c>
      <c r="GZ392">
        <v>3.29383</v>
      </c>
      <c r="HA392">
        <v>9999</v>
      </c>
      <c r="HB392">
        <v>9999</v>
      </c>
      <c r="HC392">
        <v>9999</v>
      </c>
      <c r="HD392">
        <v>999.9</v>
      </c>
      <c r="HE392">
        <v>1.86325</v>
      </c>
      <c r="HF392">
        <v>1.86813</v>
      </c>
      <c r="HG392">
        <v>1.8679</v>
      </c>
      <c r="HH392">
        <v>1.86905</v>
      </c>
      <c r="HI392">
        <v>1.86982</v>
      </c>
      <c r="HJ392">
        <v>1.86585</v>
      </c>
      <c r="HK392">
        <v>1.86693</v>
      </c>
      <c r="HL392">
        <v>1.8683</v>
      </c>
      <c r="HM392">
        <v>5</v>
      </c>
      <c r="HN392">
        <v>0</v>
      </c>
      <c r="HO392">
        <v>0</v>
      </c>
      <c r="HP392">
        <v>0</v>
      </c>
      <c r="HQ392" t="s">
        <v>411</v>
      </c>
      <c r="HR392" t="s">
        <v>412</v>
      </c>
      <c r="HS392" t="s">
        <v>413</v>
      </c>
      <c r="HT392" t="s">
        <v>413</v>
      </c>
      <c r="HU392" t="s">
        <v>413</v>
      </c>
      <c r="HV392" t="s">
        <v>413</v>
      </c>
      <c r="HW392">
        <v>0</v>
      </c>
      <c r="HX392">
        <v>100</v>
      </c>
      <c r="HY392">
        <v>100</v>
      </c>
      <c r="HZ392">
        <v>7.666</v>
      </c>
      <c r="IA392">
        <v>0.6616</v>
      </c>
      <c r="IB392">
        <v>4.00718980108695</v>
      </c>
      <c r="IC392">
        <v>0.0057595372652325</v>
      </c>
      <c r="ID392">
        <v>9.86007892650461e-07</v>
      </c>
      <c r="IE392">
        <v>-6.54605500343952e-10</v>
      </c>
      <c r="IF392">
        <v>0.661683471666172</v>
      </c>
      <c r="IG392">
        <v>0</v>
      </c>
      <c r="IH392">
        <v>0</v>
      </c>
      <c r="II392">
        <v>0</v>
      </c>
      <c r="IJ392">
        <v>-3</v>
      </c>
      <c r="IK392">
        <v>1614</v>
      </c>
      <c r="IL392">
        <v>1</v>
      </c>
      <c r="IM392">
        <v>27</v>
      </c>
      <c r="IN392">
        <v>227.7</v>
      </c>
      <c r="IO392">
        <v>227.8</v>
      </c>
      <c r="IP392">
        <v>1.47827</v>
      </c>
      <c r="IQ392">
        <v>2.63306</v>
      </c>
      <c r="IR392">
        <v>1.54785</v>
      </c>
      <c r="IS392">
        <v>2.30103</v>
      </c>
      <c r="IT392">
        <v>1.34644</v>
      </c>
      <c r="IU392">
        <v>2.41333</v>
      </c>
      <c r="IV392">
        <v>36.9556</v>
      </c>
      <c r="IW392">
        <v>24.2101</v>
      </c>
      <c r="IX392">
        <v>18</v>
      </c>
      <c r="IY392">
        <v>503.613</v>
      </c>
      <c r="IZ392">
        <v>409.125</v>
      </c>
      <c r="JA392">
        <v>35.4016</v>
      </c>
      <c r="JB392">
        <v>28.8745</v>
      </c>
      <c r="JC392">
        <v>29.9998</v>
      </c>
      <c r="JD392">
        <v>28.6733</v>
      </c>
      <c r="JE392">
        <v>28.5929</v>
      </c>
      <c r="JF392">
        <v>29.6587</v>
      </c>
      <c r="JG392">
        <v>0</v>
      </c>
      <c r="JH392">
        <v>100</v>
      </c>
      <c r="JI392">
        <v>35.4064</v>
      </c>
      <c r="JJ392">
        <v>655.678</v>
      </c>
      <c r="JK392">
        <v>30.1699</v>
      </c>
      <c r="JL392">
        <v>101.979</v>
      </c>
      <c r="JM392">
        <v>102.372</v>
      </c>
    </row>
    <row r="393" spans="1:273">
      <c r="A393">
        <v>377</v>
      </c>
      <c r="B393">
        <v>1510795392.1</v>
      </c>
      <c r="C393">
        <v>6671.5</v>
      </c>
      <c r="D393" t="s">
        <v>1167</v>
      </c>
      <c r="E393" t="s">
        <v>1168</v>
      </c>
      <c r="F393">
        <v>5</v>
      </c>
      <c r="G393" t="s">
        <v>898</v>
      </c>
      <c r="H393" t="s">
        <v>406</v>
      </c>
      <c r="I393">
        <v>1510795384.26071</v>
      </c>
      <c r="J393">
        <f>(K393)/1000</f>
        <v>0</v>
      </c>
      <c r="K393">
        <f>IF(CZ393, AN393, AH393)</f>
        <v>0</v>
      </c>
      <c r="L393">
        <f>IF(CZ393, AI393, AG393)</f>
        <v>0</v>
      </c>
      <c r="M393">
        <f>DB393 - IF(AU393&gt;1, L393*CV393*100.0/(AW393*DP393), 0)</f>
        <v>0</v>
      </c>
      <c r="N393">
        <f>((T393-J393/2)*M393-L393)/(T393+J393/2)</f>
        <v>0</v>
      </c>
      <c r="O393">
        <f>N393*(DI393+DJ393)/1000.0</f>
        <v>0</v>
      </c>
      <c r="P393">
        <f>(DB393 - IF(AU393&gt;1, L393*CV393*100.0/(AW393*DP393), 0))*(DI393+DJ393)/1000.0</f>
        <v>0</v>
      </c>
      <c r="Q393">
        <f>2.0/((1/S393-1/R393)+SIGN(S393)*SQRT((1/S393-1/R393)*(1/S393-1/R393) + 4*CW393/((CW393+1)*(CW393+1))*(2*1/S393*1/R393-1/R393*1/R393)))</f>
        <v>0</v>
      </c>
      <c r="R393">
        <f>IF(LEFT(CX393,1)&lt;&gt;"0",IF(LEFT(CX393,1)="1",3.0,CY393),$D$5+$E$5*(DP393*DI393/($K$5*1000))+$F$5*(DP393*DI393/($K$5*1000))*MAX(MIN(CV393,$J$5),$I$5)*MAX(MIN(CV393,$J$5),$I$5)+$G$5*MAX(MIN(CV393,$J$5),$I$5)*(DP393*DI393/($K$5*1000))+$H$5*(DP393*DI393/($K$5*1000))*(DP393*DI393/($K$5*1000)))</f>
        <v>0</v>
      </c>
      <c r="S393">
        <f>J393*(1000-(1000*0.61365*exp(17.502*W393/(240.97+W393))/(DI393+DJ393)+DD393)/2)/(1000*0.61365*exp(17.502*W393/(240.97+W393))/(DI393+DJ393)-DD393)</f>
        <v>0</v>
      </c>
      <c r="T393">
        <f>1/((CW393+1)/(Q393/1.6)+1/(R393/1.37)) + CW393/((CW393+1)/(Q393/1.6) + CW393/(R393/1.37))</f>
        <v>0</v>
      </c>
      <c r="U393">
        <f>(CR393*CU393)</f>
        <v>0</v>
      </c>
      <c r="V393">
        <f>(DK393+(U393+2*0.95*5.67E-8*(((DK393+$B$7)+273)^4-(DK393+273)^4)-44100*J393)/(1.84*29.3*R393+8*0.95*5.67E-8*(DK393+273)^3))</f>
        <v>0</v>
      </c>
      <c r="W393">
        <f>($C$7*DL393+$D$7*DM393+$E$7*V393)</f>
        <v>0</v>
      </c>
      <c r="X393">
        <f>0.61365*exp(17.502*W393/(240.97+W393))</f>
        <v>0</v>
      </c>
      <c r="Y393">
        <f>(Z393/AA393*100)</f>
        <v>0</v>
      </c>
      <c r="Z393">
        <f>DD393*(DI393+DJ393)/1000</f>
        <v>0</v>
      </c>
      <c r="AA393">
        <f>0.61365*exp(17.502*DK393/(240.97+DK393))</f>
        <v>0</v>
      </c>
      <c r="AB393">
        <f>(X393-DD393*(DI393+DJ393)/1000)</f>
        <v>0</v>
      </c>
      <c r="AC393">
        <f>(-J393*44100)</f>
        <v>0</v>
      </c>
      <c r="AD393">
        <f>2*29.3*R393*0.92*(DK393-W393)</f>
        <v>0</v>
      </c>
      <c r="AE393">
        <f>2*0.95*5.67E-8*(((DK393+$B$7)+273)^4-(W393+273)^4)</f>
        <v>0</v>
      </c>
      <c r="AF393">
        <f>U393+AE393+AC393+AD393</f>
        <v>0</v>
      </c>
      <c r="AG393">
        <f>DH393*AU393*(DC393-DB393*(1000-AU393*DE393)/(1000-AU393*DD393))/(100*CV393)</f>
        <v>0</v>
      </c>
      <c r="AH393">
        <f>1000*DH393*AU393*(DD393-DE393)/(100*CV393*(1000-AU393*DD393))</f>
        <v>0</v>
      </c>
      <c r="AI393">
        <f>(AJ393 - AK393 - DI393*1E3/(8.314*(DK393+273.15)) * AM393/DH393 * AL393) * DH393/(100*CV393) * (1000 - DE393)/1000</f>
        <v>0</v>
      </c>
      <c r="AJ393">
        <v>661.300922464625</v>
      </c>
      <c r="AK393">
        <v>638.899787878788</v>
      </c>
      <c r="AL393">
        <v>3.42724382045606</v>
      </c>
      <c r="AM393">
        <v>64.2689805173575</v>
      </c>
      <c r="AN393">
        <f>(AP393 - AO393 + DI393*1E3/(8.314*(DK393+273.15)) * AR393/DH393 * AQ393) * DH393/(100*CV393) * 1000/(1000 - AP393)</f>
        <v>0</v>
      </c>
      <c r="AO393">
        <v>28.5492255980067</v>
      </c>
      <c r="AP393">
        <v>30.7135733333333</v>
      </c>
      <c r="AQ393">
        <v>-2.52759232460683e-06</v>
      </c>
      <c r="AR393">
        <v>116.423155096258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MAX(0,($B$13+$C$13*DP393)/(1+$D$13*DP393)*DI393/(DK393+273)*$E$13)</f>
        <v>0</v>
      </c>
      <c r="AX393" t="s">
        <v>407</v>
      </c>
      <c r="AY393" t="s">
        <v>407</v>
      </c>
      <c r="AZ393">
        <v>0</v>
      </c>
      <c r="BA393">
        <v>0</v>
      </c>
      <c r="BB393">
        <f>1-AZ393/BA393</f>
        <v>0</v>
      </c>
      <c r="BC393">
        <v>0</v>
      </c>
      <c r="BD393" t="s">
        <v>407</v>
      </c>
      <c r="BE393" t="s">
        <v>407</v>
      </c>
      <c r="BF393">
        <v>0</v>
      </c>
      <c r="BG393">
        <v>0</v>
      </c>
      <c r="BH393">
        <f>1-BF393/BG393</f>
        <v>0</v>
      </c>
      <c r="BI393">
        <v>0.5</v>
      </c>
      <c r="BJ393">
        <f>CS393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407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f>$B$11*DQ393+$C$11*DR393+$F$11*EC393*(1-EF393)</f>
        <v>0</v>
      </c>
      <c r="CS393">
        <f>CR393*CT393</f>
        <v>0</v>
      </c>
      <c r="CT393">
        <f>($B$11*$D$9+$C$11*$D$9+$F$11*((EP393+EH393)/MAX(EP393+EH393+EQ393, 0.1)*$I$9+EQ393/MAX(EP393+EH393+EQ393, 0.1)*$J$9))/($B$11+$C$11+$F$11)</f>
        <v>0</v>
      </c>
      <c r="CU393">
        <f>($B$11*$K$9+$C$11*$K$9+$F$11*((EP393+EH393)/MAX(EP393+EH393+EQ393, 0.1)*$P$9+EQ393/MAX(EP393+EH393+EQ393, 0.1)*$Q$9))/($B$11+$C$11+$F$11)</f>
        <v>0</v>
      </c>
      <c r="CV393">
        <v>2.7</v>
      </c>
      <c r="CW393">
        <v>0.5</v>
      </c>
      <c r="CX393" t="s">
        <v>408</v>
      </c>
      <c r="CY393">
        <v>2</v>
      </c>
      <c r="CZ393" t="b">
        <v>1</v>
      </c>
      <c r="DA393">
        <v>1510795384.26071</v>
      </c>
      <c r="DB393">
        <v>594.925464285714</v>
      </c>
      <c r="DC393">
        <v>625.200214285714</v>
      </c>
      <c r="DD393">
        <v>30.717975</v>
      </c>
      <c r="DE393">
        <v>28.5540357142857</v>
      </c>
      <c r="DF393">
        <v>587.328178571429</v>
      </c>
      <c r="DG393">
        <v>30.0563035714286</v>
      </c>
      <c r="DH393">
        <v>500.097035714286</v>
      </c>
      <c r="DI393">
        <v>90.7668857142857</v>
      </c>
      <c r="DJ393">
        <v>0.10002575</v>
      </c>
      <c r="DK393">
        <v>34.3168714285714</v>
      </c>
      <c r="DL393">
        <v>34.9624285714286</v>
      </c>
      <c r="DM393">
        <v>999.9</v>
      </c>
      <c r="DN393">
        <v>0</v>
      </c>
      <c r="DO393">
        <v>0</v>
      </c>
      <c r="DP393">
        <v>9983.26142857143</v>
      </c>
      <c r="DQ393">
        <v>0</v>
      </c>
      <c r="DR393">
        <v>7.55126714285714</v>
      </c>
      <c r="DS393">
        <v>-30.2746535714286</v>
      </c>
      <c r="DT393">
        <v>613.779607142857</v>
      </c>
      <c r="DU393">
        <v>643.576821428572</v>
      </c>
      <c r="DV393">
        <v>2.163945</v>
      </c>
      <c r="DW393">
        <v>625.200214285714</v>
      </c>
      <c r="DX393">
        <v>28.5540357142857</v>
      </c>
      <c r="DY393">
        <v>2.78817571428571</v>
      </c>
      <c r="DZ393">
        <v>2.59176071428571</v>
      </c>
      <c r="EA393">
        <v>22.81425</v>
      </c>
      <c r="EB393">
        <v>21.6145035714286</v>
      </c>
      <c r="EC393">
        <v>2000.05785714286</v>
      </c>
      <c r="ED393">
        <v>0.980004964285714</v>
      </c>
      <c r="EE393">
        <v>0.0199954714285714</v>
      </c>
      <c r="EF393">
        <v>0</v>
      </c>
      <c r="EG393">
        <v>2.22331428571429</v>
      </c>
      <c r="EH393">
        <v>0</v>
      </c>
      <c r="EI393">
        <v>3998.87928571428</v>
      </c>
      <c r="EJ393">
        <v>17300.6857142857</v>
      </c>
      <c r="EK393">
        <v>40.187</v>
      </c>
      <c r="EL393">
        <v>40.1803571428571</v>
      </c>
      <c r="EM393">
        <v>39.6272142857143</v>
      </c>
      <c r="EN393">
        <v>39.1825714285714</v>
      </c>
      <c r="EO393">
        <v>40</v>
      </c>
      <c r="EP393">
        <v>1960.06571428571</v>
      </c>
      <c r="EQ393">
        <v>39.9921428571429</v>
      </c>
      <c r="ER393">
        <v>0</v>
      </c>
      <c r="ES393">
        <v>1678818995.6</v>
      </c>
      <c r="ET393">
        <v>0</v>
      </c>
      <c r="EU393">
        <v>2.2079</v>
      </c>
      <c r="EV393">
        <v>0.219592306129716</v>
      </c>
      <c r="EW393">
        <v>68.920000124409</v>
      </c>
      <c r="EX393">
        <v>3999.7532</v>
      </c>
      <c r="EY393">
        <v>15</v>
      </c>
      <c r="EZ393">
        <v>0</v>
      </c>
      <c r="FA393" t="s">
        <v>409</v>
      </c>
      <c r="FB393">
        <v>1510781724.6</v>
      </c>
      <c r="FC393">
        <v>1510781718.6</v>
      </c>
      <c r="FD393">
        <v>0</v>
      </c>
      <c r="FE393">
        <v>0.193</v>
      </c>
      <c r="FF393">
        <v>0.167</v>
      </c>
      <c r="FG393">
        <v>6.707</v>
      </c>
      <c r="FH393">
        <v>0.869</v>
      </c>
      <c r="FI393">
        <v>420</v>
      </c>
      <c r="FJ393">
        <v>32</v>
      </c>
      <c r="FK393">
        <v>0.3</v>
      </c>
      <c r="FL393">
        <v>0.13</v>
      </c>
      <c r="FM393">
        <v>2.16170325</v>
      </c>
      <c r="FN393">
        <v>0.0400877673545951</v>
      </c>
      <c r="FO393">
        <v>0.00422495880897082</v>
      </c>
      <c r="FP393">
        <v>1</v>
      </c>
      <c r="FQ393">
        <v>1</v>
      </c>
      <c r="FR393">
        <v>1</v>
      </c>
      <c r="FS393" t="s">
        <v>410</v>
      </c>
      <c r="FT393">
        <v>2.97127</v>
      </c>
      <c r="FU393">
        <v>2.75354</v>
      </c>
      <c r="FV393">
        <v>0.120639</v>
      </c>
      <c r="FW393">
        <v>0.125805</v>
      </c>
      <c r="FX393">
        <v>0.122201</v>
      </c>
      <c r="FY393">
        <v>0.117279</v>
      </c>
      <c r="FZ393">
        <v>34124.2</v>
      </c>
      <c r="GA393">
        <v>36951.5</v>
      </c>
      <c r="GB393">
        <v>35176.4</v>
      </c>
      <c r="GC393">
        <v>38346.3</v>
      </c>
      <c r="GD393">
        <v>43756.5</v>
      </c>
      <c r="GE393">
        <v>48882</v>
      </c>
      <c r="GF393">
        <v>54967.9</v>
      </c>
      <c r="GG393">
        <v>61500.6</v>
      </c>
      <c r="GH393">
        <v>1.9624</v>
      </c>
      <c r="GI393">
        <v>1.81745</v>
      </c>
      <c r="GJ393">
        <v>0.186503</v>
      </c>
      <c r="GK393">
        <v>0</v>
      </c>
      <c r="GL393">
        <v>31.9396</v>
      </c>
      <c r="GM393">
        <v>999.9</v>
      </c>
      <c r="GN393">
        <v>53.272</v>
      </c>
      <c r="GO393">
        <v>32.519</v>
      </c>
      <c r="GP393">
        <v>28.8579</v>
      </c>
      <c r="GQ393">
        <v>56.2486</v>
      </c>
      <c r="GR393">
        <v>48.3694</v>
      </c>
      <c r="GS393">
        <v>1</v>
      </c>
      <c r="GT393">
        <v>0.115183</v>
      </c>
      <c r="GU393">
        <v>-2.67813</v>
      </c>
      <c r="GV393">
        <v>20.096</v>
      </c>
      <c r="GW393">
        <v>5.19662</v>
      </c>
      <c r="GX393">
        <v>12.0046</v>
      </c>
      <c r="GY393">
        <v>4.9746</v>
      </c>
      <c r="GZ393">
        <v>3.29375</v>
      </c>
      <c r="HA393">
        <v>9999</v>
      </c>
      <c r="HB393">
        <v>9999</v>
      </c>
      <c r="HC393">
        <v>9999</v>
      </c>
      <c r="HD393">
        <v>999.9</v>
      </c>
      <c r="HE393">
        <v>1.86325</v>
      </c>
      <c r="HF393">
        <v>1.86813</v>
      </c>
      <c r="HG393">
        <v>1.86789</v>
      </c>
      <c r="HH393">
        <v>1.86905</v>
      </c>
      <c r="HI393">
        <v>1.86982</v>
      </c>
      <c r="HJ393">
        <v>1.86586</v>
      </c>
      <c r="HK393">
        <v>1.86692</v>
      </c>
      <c r="HL393">
        <v>1.8683</v>
      </c>
      <c r="HM393">
        <v>5</v>
      </c>
      <c r="HN393">
        <v>0</v>
      </c>
      <c r="HO393">
        <v>0</v>
      </c>
      <c r="HP393">
        <v>0</v>
      </c>
      <c r="HQ393" t="s">
        <v>411</v>
      </c>
      <c r="HR393" t="s">
        <v>412</v>
      </c>
      <c r="HS393" t="s">
        <v>413</v>
      </c>
      <c r="HT393" t="s">
        <v>413</v>
      </c>
      <c r="HU393" t="s">
        <v>413</v>
      </c>
      <c r="HV393" t="s">
        <v>413</v>
      </c>
      <c r="HW393">
        <v>0</v>
      </c>
      <c r="HX393">
        <v>100</v>
      </c>
      <c r="HY393">
        <v>100</v>
      </c>
      <c r="HZ393">
        <v>7.759</v>
      </c>
      <c r="IA393">
        <v>0.6616</v>
      </c>
      <c r="IB393">
        <v>4.00718980108695</v>
      </c>
      <c r="IC393">
        <v>0.0057595372652325</v>
      </c>
      <c r="ID393">
        <v>9.86007892650461e-07</v>
      </c>
      <c r="IE393">
        <v>-6.54605500343952e-10</v>
      </c>
      <c r="IF393">
        <v>0.661683471666172</v>
      </c>
      <c r="IG393">
        <v>0</v>
      </c>
      <c r="IH393">
        <v>0</v>
      </c>
      <c r="II393">
        <v>0</v>
      </c>
      <c r="IJ393">
        <v>-3</v>
      </c>
      <c r="IK393">
        <v>1614</v>
      </c>
      <c r="IL393">
        <v>1</v>
      </c>
      <c r="IM393">
        <v>27</v>
      </c>
      <c r="IN393">
        <v>227.8</v>
      </c>
      <c r="IO393">
        <v>227.9</v>
      </c>
      <c r="IP393">
        <v>1.50635</v>
      </c>
      <c r="IQ393">
        <v>2.63062</v>
      </c>
      <c r="IR393">
        <v>1.54785</v>
      </c>
      <c r="IS393">
        <v>2.30103</v>
      </c>
      <c r="IT393">
        <v>1.34644</v>
      </c>
      <c r="IU393">
        <v>2.44995</v>
      </c>
      <c r="IV393">
        <v>36.9556</v>
      </c>
      <c r="IW393">
        <v>24.2101</v>
      </c>
      <c r="IX393">
        <v>18</v>
      </c>
      <c r="IY393">
        <v>503.595</v>
      </c>
      <c r="IZ393">
        <v>409.179</v>
      </c>
      <c r="JA393">
        <v>35.4258</v>
      </c>
      <c r="JB393">
        <v>28.8723</v>
      </c>
      <c r="JC393">
        <v>29.9998</v>
      </c>
      <c r="JD393">
        <v>28.6713</v>
      </c>
      <c r="JE393">
        <v>28.5904</v>
      </c>
      <c r="JF393">
        <v>30.1747</v>
      </c>
      <c r="JG393">
        <v>0</v>
      </c>
      <c r="JH393">
        <v>100</v>
      </c>
      <c r="JI393">
        <v>35.432</v>
      </c>
      <c r="JJ393">
        <v>675.865</v>
      </c>
      <c r="JK393">
        <v>30.1699</v>
      </c>
      <c r="JL393">
        <v>101.981</v>
      </c>
      <c r="JM393">
        <v>102.372</v>
      </c>
    </row>
    <row r="394" spans="1:273">
      <c r="A394">
        <v>378</v>
      </c>
      <c r="B394">
        <v>1510795397.6</v>
      </c>
      <c r="C394">
        <v>6677</v>
      </c>
      <c r="D394" t="s">
        <v>1169</v>
      </c>
      <c r="E394" t="s">
        <v>1170</v>
      </c>
      <c r="F394">
        <v>5</v>
      </c>
      <c r="G394" t="s">
        <v>898</v>
      </c>
      <c r="H394" t="s">
        <v>406</v>
      </c>
      <c r="I394">
        <v>1510795389.83214</v>
      </c>
      <c r="J394">
        <f>(K394)/1000</f>
        <v>0</v>
      </c>
      <c r="K394">
        <f>IF(CZ394, AN394, AH394)</f>
        <v>0</v>
      </c>
      <c r="L394">
        <f>IF(CZ394, AI394, AG394)</f>
        <v>0</v>
      </c>
      <c r="M394">
        <f>DB394 - IF(AU394&gt;1, L394*CV394*100.0/(AW394*DP394), 0)</f>
        <v>0</v>
      </c>
      <c r="N394">
        <f>((T394-J394/2)*M394-L394)/(T394+J394/2)</f>
        <v>0</v>
      </c>
      <c r="O394">
        <f>N394*(DI394+DJ394)/1000.0</f>
        <v>0</v>
      </c>
      <c r="P394">
        <f>(DB394 - IF(AU394&gt;1, L394*CV394*100.0/(AW394*DP394), 0))*(DI394+DJ394)/1000.0</f>
        <v>0</v>
      </c>
      <c r="Q394">
        <f>2.0/((1/S394-1/R394)+SIGN(S394)*SQRT((1/S394-1/R394)*(1/S394-1/R394) + 4*CW394/((CW394+1)*(CW394+1))*(2*1/S394*1/R394-1/R394*1/R394)))</f>
        <v>0</v>
      </c>
      <c r="R394">
        <f>IF(LEFT(CX394,1)&lt;&gt;"0",IF(LEFT(CX394,1)="1",3.0,CY394),$D$5+$E$5*(DP394*DI394/($K$5*1000))+$F$5*(DP394*DI394/($K$5*1000))*MAX(MIN(CV394,$J$5),$I$5)*MAX(MIN(CV394,$J$5),$I$5)+$G$5*MAX(MIN(CV394,$J$5),$I$5)*(DP394*DI394/($K$5*1000))+$H$5*(DP394*DI394/($K$5*1000))*(DP394*DI394/($K$5*1000)))</f>
        <v>0</v>
      </c>
      <c r="S394">
        <f>J394*(1000-(1000*0.61365*exp(17.502*W394/(240.97+W394))/(DI394+DJ394)+DD394)/2)/(1000*0.61365*exp(17.502*W394/(240.97+W394))/(DI394+DJ394)-DD394)</f>
        <v>0</v>
      </c>
      <c r="T394">
        <f>1/((CW394+1)/(Q394/1.6)+1/(R394/1.37)) + CW394/((CW394+1)/(Q394/1.6) + CW394/(R394/1.37))</f>
        <v>0</v>
      </c>
      <c r="U394">
        <f>(CR394*CU394)</f>
        <v>0</v>
      </c>
      <c r="V394">
        <f>(DK394+(U394+2*0.95*5.67E-8*(((DK394+$B$7)+273)^4-(DK394+273)^4)-44100*J394)/(1.84*29.3*R394+8*0.95*5.67E-8*(DK394+273)^3))</f>
        <v>0</v>
      </c>
      <c r="W394">
        <f>($C$7*DL394+$D$7*DM394+$E$7*V394)</f>
        <v>0</v>
      </c>
      <c r="X394">
        <f>0.61365*exp(17.502*W394/(240.97+W394))</f>
        <v>0</v>
      </c>
      <c r="Y394">
        <f>(Z394/AA394*100)</f>
        <v>0</v>
      </c>
      <c r="Z394">
        <f>DD394*(DI394+DJ394)/1000</f>
        <v>0</v>
      </c>
      <c r="AA394">
        <f>0.61365*exp(17.502*DK394/(240.97+DK394))</f>
        <v>0</v>
      </c>
      <c r="AB394">
        <f>(X394-DD394*(DI394+DJ394)/1000)</f>
        <v>0</v>
      </c>
      <c r="AC394">
        <f>(-J394*44100)</f>
        <v>0</v>
      </c>
      <c r="AD394">
        <f>2*29.3*R394*0.92*(DK394-W394)</f>
        <v>0</v>
      </c>
      <c r="AE394">
        <f>2*0.95*5.67E-8*(((DK394+$B$7)+273)^4-(W394+273)^4)</f>
        <v>0</v>
      </c>
      <c r="AF394">
        <f>U394+AE394+AC394+AD394</f>
        <v>0</v>
      </c>
      <c r="AG394">
        <f>DH394*AU394*(DC394-DB394*(1000-AU394*DE394)/(1000-AU394*DD394))/(100*CV394)</f>
        <v>0</v>
      </c>
      <c r="AH394">
        <f>1000*DH394*AU394*(DD394-DE394)/(100*CV394*(1000-AU394*DD394))</f>
        <v>0</v>
      </c>
      <c r="AI394">
        <f>(AJ394 - AK394 - DI394*1E3/(8.314*(DK394+273.15)) * AM394/DH394 * AL394) * DH394/(100*CV394) * (1000 - DE394)/1000</f>
        <v>0</v>
      </c>
      <c r="AJ394">
        <v>679.138960550189</v>
      </c>
      <c r="AK394">
        <v>656.9956</v>
      </c>
      <c r="AL394">
        <v>3.28843319189264</v>
      </c>
      <c r="AM394">
        <v>64.2689805173575</v>
      </c>
      <c r="AN394">
        <f>(AP394 - AO394 + DI394*1E3/(8.314*(DK394+273.15)) * AR394/DH394 * AQ394) * DH394/(100*CV394) * 1000/(1000 - AP394)</f>
        <v>0</v>
      </c>
      <c r="AO394">
        <v>28.5443808166887</v>
      </c>
      <c r="AP394">
        <v>30.7148890909091</v>
      </c>
      <c r="AQ394">
        <v>-4.53943183920685e-07</v>
      </c>
      <c r="AR394">
        <v>116.423155096258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MAX(0,($B$13+$C$13*DP394)/(1+$D$13*DP394)*DI394/(DK394+273)*$E$13)</f>
        <v>0</v>
      </c>
      <c r="AX394" t="s">
        <v>407</v>
      </c>
      <c r="AY394" t="s">
        <v>407</v>
      </c>
      <c r="AZ394">
        <v>0</v>
      </c>
      <c r="BA394">
        <v>0</v>
      </c>
      <c r="BB394">
        <f>1-AZ394/BA394</f>
        <v>0</v>
      </c>
      <c r="BC394">
        <v>0</v>
      </c>
      <c r="BD394" t="s">
        <v>407</v>
      </c>
      <c r="BE394" t="s">
        <v>407</v>
      </c>
      <c r="BF394">
        <v>0</v>
      </c>
      <c r="BG394">
        <v>0</v>
      </c>
      <c r="BH394">
        <f>1-BF394/BG394</f>
        <v>0</v>
      </c>
      <c r="BI394">
        <v>0.5</v>
      </c>
      <c r="BJ394">
        <f>CS394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407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f>$B$11*DQ394+$C$11*DR394+$F$11*EC394*(1-EF394)</f>
        <v>0</v>
      </c>
      <c r="CS394">
        <f>CR394*CT394</f>
        <v>0</v>
      </c>
      <c r="CT394">
        <f>($B$11*$D$9+$C$11*$D$9+$F$11*((EP394+EH394)/MAX(EP394+EH394+EQ394, 0.1)*$I$9+EQ394/MAX(EP394+EH394+EQ394, 0.1)*$J$9))/($B$11+$C$11+$F$11)</f>
        <v>0</v>
      </c>
      <c r="CU394">
        <f>($B$11*$K$9+$C$11*$K$9+$F$11*((EP394+EH394)/MAX(EP394+EH394+EQ394, 0.1)*$P$9+EQ394/MAX(EP394+EH394+EQ394, 0.1)*$Q$9))/($B$11+$C$11+$F$11)</f>
        <v>0</v>
      </c>
      <c r="CV394">
        <v>2.7</v>
      </c>
      <c r="CW394">
        <v>0.5</v>
      </c>
      <c r="CX394" t="s">
        <v>408</v>
      </c>
      <c r="CY394">
        <v>2</v>
      </c>
      <c r="CZ394" t="b">
        <v>1</v>
      </c>
      <c r="DA394">
        <v>1510795389.83214</v>
      </c>
      <c r="DB394">
        <v>613.280321428571</v>
      </c>
      <c r="DC394">
        <v>643.418357142857</v>
      </c>
      <c r="DD394">
        <v>30.7159178571429</v>
      </c>
      <c r="DE394">
        <v>28.5495857142857</v>
      </c>
      <c r="DF394">
        <v>605.569178571429</v>
      </c>
      <c r="DG394">
        <v>30.0542285714286</v>
      </c>
      <c r="DH394">
        <v>500.09825</v>
      </c>
      <c r="DI394">
        <v>90.7672285714286</v>
      </c>
      <c r="DJ394">
        <v>0.0999509821428571</v>
      </c>
      <c r="DK394">
        <v>34.3207285714286</v>
      </c>
      <c r="DL394">
        <v>34.9642678571429</v>
      </c>
      <c r="DM394">
        <v>999.9</v>
      </c>
      <c r="DN394">
        <v>0</v>
      </c>
      <c r="DO394">
        <v>0</v>
      </c>
      <c r="DP394">
        <v>9995.89714285714</v>
      </c>
      <c r="DQ394">
        <v>0</v>
      </c>
      <c r="DR394">
        <v>7.97578357142857</v>
      </c>
      <c r="DS394">
        <v>-30.1379928571429</v>
      </c>
      <c r="DT394">
        <v>632.714857142857</v>
      </c>
      <c r="DU394">
        <v>662.327535714286</v>
      </c>
      <c r="DV394">
        <v>2.16633642857143</v>
      </c>
      <c r="DW394">
        <v>643.418357142857</v>
      </c>
      <c r="DX394">
        <v>28.5495857142857</v>
      </c>
      <c r="DY394">
        <v>2.78799857142857</v>
      </c>
      <c r="DZ394">
        <v>2.59136642857143</v>
      </c>
      <c r="EA394">
        <v>22.8132</v>
      </c>
      <c r="EB394">
        <v>21.6120178571429</v>
      </c>
      <c r="EC394">
        <v>2000.075</v>
      </c>
      <c r="ED394">
        <v>0.980004964285714</v>
      </c>
      <c r="EE394">
        <v>0.0199954714285714</v>
      </c>
      <c r="EF394">
        <v>0</v>
      </c>
      <c r="EG394">
        <v>2.26445714285714</v>
      </c>
      <c r="EH394">
        <v>0</v>
      </c>
      <c r="EI394">
        <v>4005.27428571429</v>
      </c>
      <c r="EJ394">
        <v>17300.8214285714</v>
      </c>
      <c r="EK394">
        <v>40.187</v>
      </c>
      <c r="EL394">
        <v>40.1626428571429</v>
      </c>
      <c r="EM394">
        <v>39.625</v>
      </c>
      <c r="EN394">
        <v>39.1670714285714</v>
      </c>
      <c r="EO394">
        <v>40</v>
      </c>
      <c r="EP394">
        <v>1960.0825</v>
      </c>
      <c r="EQ394">
        <v>39.9925</v>
      </c>
      <c r="ER394">
        <v>0</v>
      </c>
      <c r="ES394">
        <v>1678819001</v>
      </c>
      <c r="ET394">
        <v>0</v>
      </c>
      <c r="EU394">
        <v>2.25094230769231</v>
      </c>
      <c r="EV394">
        <v>0.559757262162655</v>
      </c>
      <c r="EW394">
        <v>66.965811877059</v>
      </c>
      <c r="EX394">
        <v>4005.48730769231</v>
      </c>
      <c r="EY394">
        <v>15</v>
      </c>
      <c r="EZ394">
        <v>0</v>
      </c>
      <c r="FA394" t="s">
        <v>409</v>
      </c>
      <c r="FB394">
        <v>1510781724.6</v>
      </c>
      <c r="FC394">
        <v>1510781718.6</v>
      </c>
      <c r="FD394">
        <v>0</v>
      </c>
      <c r="FE394">
        <v>0.193</v>
      </c>
      <c r="FF394">
        <v>0.167</v>
      </c>
      <c r="FG394">
        <v>6.707</v>
      </c>
      <c r="FH394">
        <v>0.869</v>
      </c>
      <c r="FI394">
        <v>420</v>
      </c>
      <c r="FJ394">
        <v>32</v>
      </c>
      <c r="FK394">
        <v>0.3</v>
      </c>
      <c r="FL394">
        <v>0.13</v>
      </c>
      <c r="FM394">
        <v>2.16468675</v>
      </c>
      <c r="FN394">
        <v>0.0254029643527176</v>
      </c>
      <c r="FO394">
        <v>0.00287162444228002</v>
      </c>
      <c r="FP394">
        <v>1</v>
      </c>
      <c r="FQ394">
        <v>1</v>
      </c>
      <c r="FR394">
        <v>1</v>
      </c>
      <c r="FS394" t="s">
        <v>410</v>
      </c>
      <c r="FT394">
        <v>2.97128</v>
      </c>
      <c r="FU394">
        <v>2.75387</v>
      </c>
      <c r="FV394">
        <v>0.123037</v>
      </c>
      <c r="FW394">
        <v>0.12826</v>
      </c>
      <c r="FX394">
        <v>0.1222</v>
      </c>
      <c r="FY394">
        <v>0.117263</v>
      </c>
      <c r="FZ394">
        <v>34031.2</v>
      </c>
      <c r="GA394">
        <v>36847.8</v>
      </c>
      <c r="GB394">
        <v>35176.5</v>
      </c>
      <c r="GC394">
        <v>38346.3</v>
      </c>
      <c r="GD394">
        <v>43756.7</v>
      </c>
      <c r="GE394">
        <v>48883</v>
      </c>
      <c r="GF394">
        <v>54968.1</v>
      </c>
      <c r="GG394">
        <v>61500.6</v>
      </c>
      <c r="GH394">
        <v>1.96248</v>
      </c>
      <c r="GI394">
        <v>1.81763</v>
      </c>
      <c r="GJ394">
        <v>0.188395</v>
      </c>
      <c r="GK394">
        <v>0</v>
      </c>
      <c r="GL394">
        <v>31.9306</v>
      </c>
      <c r="GM394">
        <v>999.9</v>
      </c>
      <c r="GN394">
        <v>53.247</v>
      </c>
      <c r="GO394">
        <v>32.519</v>
      </c>
      <c r="GP394">
        <v>28.8484</v>
      </c>
      <c r="GQ394">
        <v>56.3486</v>
      </c>
      <c r="GR394">
        <v>48.1571</v>
      </c>
      <c r="GS394">
        <v>1</v>
      </c>
      <c r="GT394">
        <v>0.115163</v>
      </c>
      <c r="GU394">
        <v>-2.68652</v>
      </c>
      <c r="GV394">
        <v>20.0958</v>
      </c>
      <c r="GW394">
        <v>5.19722</v>
      </c>
      <c r="GX394">
        <v>12.0043</v>
      </c>
      <c r="GY394">
        <v>4.97475</v>
      </c>
      <c r="GZ394">
        <v>3.2937</v>
      </c>
      <c r="HA394">
        <v>9999</v>
      </c>
      <c r="HB394">
        <v>9999</v>
      </c>
      <c r="HC394">
        <v>9999</v>
      </c>
      <c r="HD394">
        <v>999.9</v>
      </c>
      <c r="HE394">
        <v>1.86325</v>
      </c>
      <c r="HF394">
        <v>1.86813</v>
      </c>
      <c r="HG394">
        <v>1.86791</v>
      </c>
      <c r="HH394">
        <v>1.86905</v>
      </c>
      <c r="HI394">
        <v>1.86982</v>
      </c>
      <c r="HJ394">
        <v>1.86586</v>
      </c>
      <c r="HK394">
        <v>1.86695</v>
      </c>
      <c r="HL394">
        <v>1.86831</v>
      </c>
      <c r="HM394">
        <v>5</v>
      </c>
      <c r="HN394">
        <v>0</v>
      </c>
      <c r="HO394">
        <v>0</v>
      </c>
      <c r="HP394">
        <v>0</v>
      </c>
      <c r="HQ394" t="s">
        <v>411</v>
      </c>
      <c r="HR394" t="s">
        <v>412</v>
      </c>
      <c r="HS394" t="s">
        <v>413</v>
      </c>
      <c r="HT394" t="s">
        <v>413</v>
      </c>
      <c r="HU394" t="s">
        <v>413</v>
      </c>
      <c r="HV394" t="s">
        <v>413</v>
      </c>
      <c r="HW394">
        <v>0</v>
      </c>
      <c r="HX394">
        <v>100</v>
      </c>
      <c r="HY394">
        <v>100</v>
      </c>
      <c r="HZ394">
        <v>7.867</v>
      </c>
      <c r="IA394">
        <v>0.6617</v>
      </c>
      <c r="IB394">
        <v>4.00718980108695</v>
      </c>
      <c r="IC394">
        <v>0.0057595372652325</v>
      </c>
      <c r="ID394">
        <v>9.86007892650461e-07</v>
      </c>
      <c r="IE394">
        <v>-6.54605500343952e-10</v>
      </c>
      <c r="IF394">
        <v>0.661683471666172</v>
      </c>
      <c r="IG394">
        <v>0</v>
      </c>
      <c r="IH394">
        <v>0</v>
      </c>
      <c r="II394">
        <v>0</v>
      </c>
      <c r="IJ394">
        <v>-3</v>
      </c>
      <c r="IK394">
        <v>1614</v>
      </c>
      <c r="IL394">
        <v>1</v>
      </c>
      <c r="IM394">
        <v>27</v>
      </c>
      <c r="IN394">
        <v>227.9</v>
      </c>
      <c r="IO394">
        <v>228</v>
      </c>
      <c r="IP394">
        <v>1.53931</v>
      </c>
      <c r="IQ394">
        <v>2.63794</v>
      </c>
      <c r="IR394">
        <v>1.54785</v>
      </c>
      <c r="IS394">
        <v>2.30103</v>
      </c>
      <c r="IT394">
        <v>1.34644</v>
      </c>
      <c r="IU394">
        <v>2.35229</v>
      </c>
      <c r="IV394">
        <v>36.9556</v>
      </c>
      <c r="IW394">
        <v>24.2101</v>
      </c>
      <c r="IX394">
        <v>18</v>
      </c>
      <c r="IY394">
        <v>503.636</v>
      </c>
      <c r="IZ394">
        <v>409.278</v>
      </c>
      <c r="JA394">
        <v>35.4561</v>
      </c>
      <c r="JB394">
        <v>28.869</v>
      </c>
      <c r="JC394">
        <v>29.9999</v>
      </c>
      <c r="JD394">
        <v>28.6702</v>
      </c>
      <c r="JE394">
        <v>28.5904</v>
      </c>
      <c r="JF394">
        <v>30.8758</v>
      </c>
      <c r="JG394">
        <v>0</v>
      </c>
      <c r="JH394">
        <v>100</v>
      </c>
      <c r="JI394">
        <v>35.4599</v>
      </c>
      <c r="JJ394">
        <v>689.303</v>
      </c>
      <c r="JK394">
        <v>30.1699</v>
      </c>
      <c r="JL394">
        <v>101.981</v>
      </c>
      <c r="JM394">
        <v>102.372</v>
      </c>
    </row>
    <row r="395" spans="1:273">
      <c r="A395">
        <v>379</v>
      </c>
      <c r="B395">
        <v>1510795402.6</v>
      </c>
      <c r="C395">
        <v>6682</v>
      </c>
      <c r="D395" t="s">
        <v>1171</v>
      </c>
      <c r="E395" t="s">
        <v>1172</v>
      </c>
      <c r="F395">
        <v>5</v>
      </c>
      <c r="G395" t="s">
        <v>898</v>
      </c>
      <c r="H395" t="s">
        <v>406</v>
      </c>
      <c r="I395">
        <v>1510795395.11852</v>
      </c>
      <c r="J395">
        <f>(K395)/1000</f>
        <v>0</v>
      </c>
      <c r="K395">
        <f>IF(CZ395, AN395, AH395)</f>
        <v>0</v>
      </c>
      <c r="L395">
        <f>IF(CZ395, AI395, AG395)</f>
        <v>0</v>
      </c>
      <c r="M395">
        <f>DB395 - IF(AU395&gt;1, L395*CV395*100.0/(AW395*DP395), 0)</f>
        <v>0</v>
      </c>
      <c r="N395">
        <f>((T395-J395/2)*M395-L395)/(T395+J395/2)</f>
        <v>0</v>
      </c>
      <c r="O395">
        <f>N395*(DI395+DJ395)/1000.0</f>
        <v>0</v>
      </c>
      <c r="P395">
        <f>(DB395 - IF(AU395&gt;1, L395*CV395*100.0/(AW395*DP395), 0))*(DI395+DJ395)/1000.0</f>
        <v>0</v>
      </c>
      <c r="Q395">
        <f>2.0/((1/S395-1/R395)+SIGN(S395)*SQRT((1/S395-1/R395)*(1/S395-1/R395) + 4*CW395/((CW395+1)*(CW395+1))*(2*1/S395*1/R395-1/R395*1/R395)))</f>
        <v>0</v>
      </c>
      <c r="R395">
        <f>IF(LEFT(CX395,1)&lt;&gt;"0",IF(LEFT(CX395,1)="1",3.0,CY395),$D$5+$E$5*(DP395*DI395/($K$5*1000))+$F$5*(DP395*DI395/($K$5*1000))*MAX(MIN(CV395,$J$5),$I$5)*MAX(MIN(CV395,$J$5),$I$5)+$G$5*MAX(MIN(CV395,$J$5),$I$5)*(DP395*DI395/($K$5*1000))+$H$5*(DP395*DI395/($K$5*1000))*(DP395*DI395/($K$5*1000)))</f>
        <v>0</v>
      </c>
      <c r="S395">
        <f>J395*(1000-(1000*0.61365*exp(17.502*W395/(240.97+W395))/(DI395+DJ395)+DD395)/2)/(1000*0.61365*exp(17.502*W395/(240.97+W395))/(DI395+DJ395)-DD395)</f>
        <v>0</v>
      </c>
      <c r="T395">
        <f>1/((CW395+1)/(Q395/1.6)+1/(R395/1.37)) + CW395/((CW395+1)/(Q395/1.6) + CW395/(R395/1.37))</f>
        <v>0</v>
      </c>
      <c r="U395">
        <f>(CR395*CU395)</f>
        <v>0</v>
      </c>
      <c r="V395">
        <f>(DK395+(U395+2*0.95*5.67E-8*(((DK395+$B$7)+273)^4-(DK395+273)^4)-44100*J395)/(1.84*29.3*R395+8*0.95*5.67E-8*(DK395+273)^3))</f>
        <v>0</v>
      </c>
      <c r="W395">
        <f>($C$7*DL395+$D$7*DM395+$E$7*V395)</f>
        <v>0</v>
      </c>
      <c r="X395">
        <f>0.61365*exp(17.502*W395/(240.97+W395))</f>
        <v>0</v>
      </c>
      <c r="Y395">
        <f>(Z395/AA395*100)</f>
        <v>0</v>
      </c>
      <c r="Z395">
        <f>DD395*(DI395+DJ395)/1000</f>
        <v>0</v>
      </c>
      <c r="AA395">
        <f>0.61365*exp(17.502*DK395/(240.97+DK395))</f>
        <v>0</v>
      </c>
      <c r="AB395">
        <f>(X395-DD395*(DI395+DJ395)/1000)</f>
        <v>0</v>
      </c>
      <c r="AC395">
        <f>(-J395*44100)</f>
        <v>0</v>
      </c>
      <c r="AD395">
        <f>2*29.3*R395*0.92*(DK395-W395)</f>
        <v>0</v>
      </c>
      <c r="AE395">
        <f>2*0.95*5.67E-8*(((DK395+$B$7)+273)^4-(W395+273)^4)</f>
        <v>0</v>
      </c>
      <c r="AF395">
        <f>U395+AE395+AC395+AD395</f>
        <v>0</v>
      </c>
      <c r="AG395">
        <f>DH395*AU395*(DC395-DB395*(1000-AU395*DE395)/(1000-AU395*DD395))/(100*CV395)</f>
        <v>0</v>
      </c>
      <c r="AH395">
        <f>1000*DH395*AU395*(DD395-DE395)/(100*CV395*(1000-AU395*DD395))</f>
        <v>0</v>
      </c>
      <c r="AI395">
        <f>(AJ395 - AK395 - DI395*1E3/(8.314*(DK395+273.15)) * AM395/DH395 * AL395) * DH395/(100*CV395) * (1000 - DE395)/1000</f>
        <v>0</v>
      </c>
      <c r="AJ395">
        <v>696.900102303316</v>
      </c>
      <c r="AK395">
        <v>674.139812121212</v>
      </c>
      <c r="AL395">
        <v>3.43568710321835</v>
      </c>
      <c r="AM395">
        <v>64.2689805173575</v>
      </c>
      <c r="AN395">
        <f>(AP395 - AO395 + DI395*1E3/(8.314*(DK395+273.15)) * AR395/DH395 * AQ395) * DH395/(100*CV395) * 1000/(1000 - AP395)</f>
        <v>0</v>
      </c>
      <c r="AO395">
        <v>28.5392530962191</v>
      </c>
      <c r="AP395">
        <v>30.7151</v>
      </c>
      <c r="AQ395">
        <v>1.6597311283225e-06</v>
      </c>
      <c r="AR395">
        <v>116.423155096258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MAX(0,($B$13+$C$13*DP395)/(1+$D$13*DP395)*DI395/(DK395+273)*$E$13)</f>
        <v>0</v>
      </c>
      <c r="AX395" t="s">
        <v>407</v>
      </c>
      <c r="AY395" t="s">
        <v>407</v>
      </c>
      <c r="AZ395">
        <v>0</v>
      </c>
      <c r="BA395">
        <v>0</v>
      </c>
      <c r="BB395">
        <f>1-AZ395/BA395</f>
        <v>0</v>
      </c>
      <c r="BC395">
        <v>0</v>
      </c>
      <c r="BD395" t="s">
        <v>407</v>
      </c>
      <c r="BE395" t="s">
        <v>407</v>
      </c>
      <c r="BF395">
        <v>0</v>
      </c>
      <c r="BG395">
        <v>0</v>
      </c>
      <c r="BH395">
        <f>1-BF395/BG395</f>
        <v>0</v>
      </c>
      <c r="BI395">
        <v>0.5</v>
      </c>
      <c r="BJ395">
        <f>CS395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407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f>$B$11*DQ395+$C$11*DR395+$F$11*EC395*(1-EF395)</f>
        <v>0</v>
      </c>
      <c r="CS395">
        <f>CR395*CT395</f>
        <v>0</v>
      </c>
      <c r="CT395">
        <f>($B$11*$D$9+$C$11*$D$9+$F$11*((EP395+EH395)/MAX(EP395+EH395+EQ395, 0.1)*$I$9+EQ395/MAX(EP395+EH395+EQ395, 0.1)*$J$9))/($B$11+$C$11+$F$11)</f>
        <v>0</v>
      </c>
      <c r="CU395">
        <f>($B$11*$K$9+$C$11*$K$9+$F$11*((EP395+EH395)/MAX(EP395+EH395+EQ395, 0.1)*$P$9+EQ395/MAX(EP395+EH395+EQ395, 0.1)*$Q$9))/($B$11+$C$11+$F$11)</f>
        <v>0</v>
      </c>
      <c r="CV395">
        <v>2.7</v>
      </c>
      <c r="CW395">
        <v>0.5</v>
      </c>
      <c r="CX395" t="s">
        <v>408</v>
      </c>
      <c r="CY395">
        <v>2</v>
      </c>
      <c r="CZ395" t="b">
        <v>1</v>
      </c>
      <c r="DA395">
        <v>1510795395.11852</v>
      </c>
      <c r="DB395">
        <v>630.561814814815</v>
      </c>
      <c r="DC395">
        <v>660.939037037037</v>
      </c>
      <c r="DD395">
        <v>30.7145740740741</v>
      </c>
      <c r="DE395">
        <v>28.5453259259259</v>
      </c>
      <c r="DF395">
        <v>622.74362962963</v>
      </c>
      <c r="DG395">
        <v>30.0528925925926</v>
      </c>
      <c r="DH395">
        <v>500.087592592593</v>
      </c>
      <c r="DI395">
        <v>90.7666407407407</v>
      </c>
      <c r="DJ395">
        <v>0.0999480444444444</v>
      </c>
      <c r="DK395">
        <v>34.3258851851852</v>
      </c>
      <c r="DL395">
        <v>34.9710518518519</v>
      </c>
      <c r="DM395">
        <v>999.9</v>
      </c>
      <c r="DN395">
        <v>0</v>
      </c>
      <c r="DO395">
        <v>0</v>
      </c>
      <c r="DP395">
        <v>10001.8725925926</v>
      </c>
      <c r="DQ395">
        <v>0</v>
      </c>
      <c r="DR395">
        <v>8.60211481481482</v>
      </c>
      <c r="DS395">
        <v>-30.3772111111111</v>
      </c>
      <c r="DT395">
        <v>650.543148148148</v>
      </c>
      <c r="DU395">
        <v>680.360185185185</v>
      </c>
      <c r="DV395">
        <v>2.16925518518519</v>
      </c>
      <c r="DW395">
        <v>660.939037037037</v>
      </c>
      <c r="DX395">
        <v>28.5453259259259</v>
      </c>
      <c r="DY395">
        <v>2.78785814814815</v>
      </c>
      <c r="DZ395">
        <v>2.5909637037037</v>
      </c>
      <c r="EA395">
        <v>22.8123703703704</v>
      </c>
      <c r="EB395">
        <v>21.6094740740741</v>
      </c>
      <c r="EC395">
        <v>2000.06222222222</v>
      </c>
      <c r="ED395">
        <v>0.980004777777778</v>
      </c>
      <c r="EE395">
        <v>0.0199956703703704</v>
      </c>
      <c r="EF395">
        <v>0</v>
      </c>
      <c r="EG395">
        <v>2.24895185185185</v>
      </c>
      <c r="EH395">
        <v>0</v>
      </c>
      <c r="EI395">
        <v>4010.93</v>
      </c>
      <c r="EJ395">
        <v>17300.7037037037</v>
      </c>
      <c r="EK395">
        <v>40.187</v>
      </c>
      <c r="EL395">
        <v>40.1433703703704</v>
      </c>
      <c r="EM395">
        <v>39.625</v>
      </c>
      <c r="EN395">
        <v>39.1456666666667</v>
      </c>
      <c r="EO395">
        <v>40</v>
      </c>
      <c r="EP395">
        <v>1960.06962962963</v>
      </c>
      <c r="EQ395">
        <v>39.9925925925926</v>
      </c>
      <c r="ER395">
        <v>0</v>
      </c>
      <c r="ES395">
        <v>1678819005.8</v>
      </c>
      <c r="ET395">
        <v>0</v>
      </c>
      <c r="EU395">
        <v>2.25011923076923</v>
      </c>
      <c r="EV395">
        <v>-0.465111120497104</v>
      </c>
      <c r="EW395">
        <v>63.6899145848145</v>
      </c>
      <c r="EX395">
        <v>4010.66346153846</v>
      </c>
      <c r="EY395">
        <v>15</v>
      </c>
      <c r="EZ395">
        <v>0</v>
      </c>
      <c r="FA395" t="s">
        <v>409</v>
      </c>
      <c r="FB395">
        <v>1510781724.6</v>
      </c>
      <c r="FC395">
        <v>1510781718.6</v>
      </c>
      <c r="FD395">
        <v>0</v>
      </c>
      <c r="FE395">
        <v>0.193</v>
      </c>
      <c r="FF395">
        <v>0.167</v>
      </c>
      <c r="FG395">
        <v>6.707</v>
      </c>
      <c r="FH395">
        <v>0.869</v>
      </c>
      <c r="FI395">
        <v>420</v>
      </c>
      <c r="FJ395">
        <v>32</v>
      </c>
      <c r="FK395">
        <v>0.3</v>
      </c>
      <c r="FL395">
        <v>0.13</v>
      </c>
      <c r="FM395">
        <v>2.16736875</v>
      </c>
      <c r="FN395">
        <v>0.0306390619136909</v>
      </c>
      <c r="FO395">
        <v>0.00326140091640081</v>
      </c>
      <c r="FP395">
        <v>1</v>
      </c>
      <c r="FQ395">
        <v>1</v>
      </c>
      <c r="FR395">
        <v>1</v>
      </c>
      <c r="FS395" t="s">
        <v>410</v>
      </c>
      <c r="FT395">
        <v>2.97139</v>
      </c>
      <c r="FU395">
        <v>2.75394</v>
      </c>
      <c r="FV395">
        <v>0.125271</v>
      </c>
      <c r="FW395">
        <v>0.130422</v>
      </c>
      <c r="FX395">
        <v>0.122203</v>
      </c>
      <c r="FY395">
        <v>0.117247</v>
      </c>
      <c r="FZ395">
        <v>33944.7</v>
      </c>
      <c r="GA395">
        <v>36757.1</v>
      </c>
      <c r="GB395">
        <v>35176.7</v>
      </c>
      <c r="GC395">
        <v>38347.1</v>
      </c>
      <c r="GD395">
        <v>43756.9</v>
      </c>
      <c r="GE395">
        <v>48884.9</v>
      </c>
      <c r="GF395">
        <v>54968.4</v>
      </c>
      <c r="GG395">
        <v>61501.9</v>
      </c>
      <c r="GH395">
        <v>1.9625</v>
      </c>
      <c r="GI395">
        <v>1.81755</v>
      </c>
      <c r="GJ395">
        <v>0.189036</v>
      </c>
      <c r="GK395">
        <v>0</v>
      </c>
      <c r="GL395">
        <v>31.9261</v>
      </c>
      <c r="GM395">
        <v>999.9</v>
      </c>
      <c r="GN395">
        <v>53.247</v>
      </c>
      <c r="GO395">
        <v>32.519</v>
      </c>
      <c r="GP395">
        <v>28.8476</v>
      </c>
      <c r="GQ395">
        <v>55.8786</v>
      </c>
      <c r="GR395">
        <v>48.141</v>
      </c>
      <c r="GS395">
        <v>1</v>
      </c>
      <c r="GT395">
        <v>0.114685</v>
      </c>
      <c r="GU395">
        <v>-2.66941</v>
      </c>
      <c r="GV395">
        <v>20.0961</v>
      </c>
      <c r="GW395">
        <v>5.19632</v>
      </c>
      <c r="GX395">
        <v>12.0043</v>
      </c>
      <c r="GY395">
        <v>4.9749</v>
      </c>
      <c r="GZ395">
        <v>3.29375</v>
      </c>
      <c r="HA395">
        <v>9999</v>
      </c>
      <c r="HB395">
        <v>9999</v>
      </c>
      <c r="HC395">
        <v>9999</v>
      </c>
      <c r="HD395">
        <v>999.9</v>
      </c>
      <c r="HE395">
        <v>1.86325</v>
      </c>
      <c r="HF395">
        <v>1.86813</v>
      </c>
      <c r="HG395">
        <v>1.86786</v>
      </c>
      <c r="HH395">
        <v>1.86904</v>
      </c>
      <c r="HI395">
        <v>1.86983</v>
      </c>
      <c r="HJ395">
        <v>1.86586</v>
      </c>
      <c r="HK395">
        <v>1.86695</v>
      </c>
      <c r="HL395">
        <v>1.86831</v>
      </c>
      <c r="HM395">
        <v>5</v>
      </c>
      <c r="HN395">
        <v>0</v>
      </c>
      <c r="HO395">
        <v>0</v>
      </c>
      <c r="HP395">
        <v>0</v>
      </c>
      <c r="HQ395" t="s">
        <v>411</v>
      </c>
      <c r="HR395" t="s">
        <v>412</v>
      </c>
      <c r="HS395" t="s">
        <v>413</v>
      </c>
      <c r="HT395" t="s">
        <v>413</v>
      </c>
      <c r="HU395" t="s">
        <v>413</v>
      </c>
      <c r="HV395" t="s">
        <v>413</v>
      </c>
      <c r="HW395">
        <v>0</v>
      </c>
      <c r="HX395">
        <v>100</v>
      </c>
      <c r="HY395">
        <v>100</v>
      </c>
      <c r="HZ395">
        <v>7.969</v>
      </c>
      <c r="IA395">
        <v>0.6617</v>
      </c>
      <c r="IB395">
        <v>4.00718980108695</v>
      </c>
      <c r="IC395">
        <v>0.0057595372652325</v>
      </c>
      <c r="ID395">
        <v>9.86007892650461e-07</v>
      </c>
      <c r="IE395">
        <v>-6.54605500343952e-10</v>
      </c>
      <c r="IF395">
        <v>0.661683471666172</v>
      </c>
      <c r="IG395">
        <v>0</v>
      </c>
      <c r="IH395">
        <v>0</v>
      </c>
      <c r="II395">
        <v>0</v>
      </c>
      <c r="IJ395">
        <v>-3</v>
      </c>
      <c r="IK395">
        <v>1614</v>
      </c>
      <c r="IL395">
        <v>1</v>
      </c>
      <c r="IM395">
        <v>27</v>
      </c>
      <c r="IN395">
        <v>228</v>
      </c>
      <c r="IO395">
        <v>228.1</v>
      </c>
      <c r="IP395">
        <v>1.56738</v>
      </c>
      <c r="IQ395">
        <v>2.63428</v>
      </c>
      <c r="IR395">
        <v>1.54785</v>
      </c>
      <c r="IS395">
        <v>2.30103</v>
      </c>
      <c r="IT395">
        <v>1.34644</v>
      </c>
      <c r="IU395">
        <v>2.38892</v>
      </c>
      <c r="IV395">
        <v>36.9556</v>
      </c>
      <c r="IW395">
        <v>24.2101</v>
      </c>
      <c r="IX395">
        <v>18</v>
      </c>
      <c r="IY395">
        <v>503.64</v>
      </c>
      <c r="IZ395">
        <v>409.219</v>
      </c>
      <c r="JA395">
        <v>35.4799</v>
      </c>
      <c r="JB395">
        <v>28.8665</v>
      </c>
      <c r="JC395">
        <v>29.9999</v>
      </c>
      <c r="JD395">
        <v>28.6688</v>
      </c>
      <c r="JE395">
        <v>28.5881</v>
      </c>
      <c r="JF395">
        <v>31.5131</v>
      </c>
      <c r="JG395">
        <v>0</v>
      </c>
      <c r="JH395">
        <v>100</v>
      </c>
      <c r="JI395">
        <v>35.4791</v>
      </c>
      <c r="JJ395">
        <v>709.621</v>
      </c>
      <c r="JK395">
        <v>30.1699</v>
      </c>
      <c r="JL395">
        <v>101.981</v>
      </c>
      <c r="JM395">
        <v>102.374</v>
      </c>
    </row>
    <row r="396" spans="1:273">
      <c r="A396">
        <v>380</v>
      </c>
      <c r="B396">
        <v>1510795407.6</v>
      </c>
      <c r="C396">
        <v>6687</v>
      </c>
      <c r="D396" t="s">
        <v>1173</v>
      </c>
      <c r="E396" t="s">
        <v>1174</v>
      </c>
      <c r="F396">
        <v>5</v>
      </c>
      <c r="G396" t="s">
        <v>898</v>
      </c>
      <c r="H396" t="s">
        <v>406</v>
      </c>
      <c r="I396">
        <v>1510795399.83214</v>
      </c>
      <c r="J396">
        <f>(K396)/1000</f>
        <v>0</v>
      </c>
      <c r="K396">
        <f>IF(CZ396, AN396, AH396)</f>
        <v>0</v>
      </c>
      <c r="L396">
        <f>IF(CZ396, AI396, AG396)</f>
        <v>0</v>
      </c>
      <c r="M396">
        <f>DB396 - IF(AU396&gt;1, L396*CV396*100.0/(AW396*DP396), 0)</f>
        <v>0</v>
      </c>
      <c r="N396">
        <f>((T396-J396/2)*M396-L396)/(T396+J396/2)</f>
        <v>0</v>
      </c>
      <c r="O396">
        <f>N396*(DI396+DJ396)/1000.0</f>
        <v>0</v>
      </c>
      <c r="P396">
        <f>(DB396 - IF(AU396&gt;1, L396*CV396*100.0/(AW396*DP396), 0))*(DI396+DJ396)/1000.0</f>
        <v>0</v>
      </c>
      <c r="Q396">
        <f>2.0/((1/S396-1/R396)+SIGN(S396)*SQRT((1/S396-1/R396)*(1/S396-1/R396) + 4*CW396/((CW396+1)*(CW396+1))*(2*1/S396*1/R396-1/R396*1/R396)))</f>
        <v>0</v>
      </c>
      <c r="R396">
        <f>IF(LEFT(CX396,1)&lt;&gt;"0",IF(LEFT(CX396,1)="1",3.0,CY396),$D$5+$E$5*(DP396*DI396/($K$5*1000))+$F$5*(DP396*DI396/($K$5*1000))*MAX(MIN(CV396,$J$5),$I$5)*MAX(MIN(CV396,$J$5),$I$5)+$G$5*MAX(MIN(CV396,$J$5),$I$5)*(DP396*DI396/($K$5*1000))+$H$5*(DP396*DI396/($K$5*1000))*(DP396*DI396/($K$5*1000)))</f>
        <v>0</v>
      </c>
      <c r="S396">
        <f>J396*(1000-(1000*0.61365*exp(17.502*W396/(240.97+W396))/(DI396+DJ396)+DD396)/2)/(1000*0.61365*exp(17.502*W396/(240.97+W396))/(DI396+DJ396)-DD396)</f>
        <v>0</v>
      </c>
      <c r="T396">
        <f>1/((CW396+1)/(Q396/1.6)+1/(R396/1.37)) + CW396/((CW396+1)/(Q396/1.6) + CW396/(R396/1.37))</f>
        <v>0</v>
      </c>
      <c r="U396">
        <f>(CR396*CU396)</f>
        <v>0</v>
      </c>
      <c r="V396">
        <f>(DK396+(U396+2*0.95*5.67E-8*(((DK396+$B$7)+273)^4-(DK396+273)^4)-44100*J396)/(1.84*29.3*R396+8*0.95*5.67E-8*(DK396+273)^3))</f>
        <v>0</v>
      </c>
      <c r="W396">
        <f>($C$7*DL396+$D$7*DM396+$E$7*V396)</f>
        <v>0</v>
      </c>
      <c r="X396">
        <f>0.61365*exp(17.502*W396/(240.97+W396))</f>
        <v>0</v>
      </c>
      <c r="Y396">
        <f>(Z396/AA396*100)</f>
        <v>0</v>
      </c>
      <c r="Z396">
        <f>DD396*(DI396+DJ396)/1000</f>
        <v>0</v>
      </c>
      <c r="AA396">
        <f>0.61365*exp(17.502*DK396/(240.97+DK396))</f>
        <v>0</v>
      </c>
      <c r="AB396">
        <f>(X396-DD396*(DI396+DJ396)/1000)</f>
        <v>0</v>
      </c>
      <c r="AC396">
        <f>(-J396*44100)</f>
        <v>0</v>
      </c>
      <c r="AD396">
        <f>2*29.3*R396*0.92*(DK396-W396)</f>
        <v>0</v>
      </c>
      <c r="AE396">
        <f>2*0.95*5.67E-8*(((DK396+$B$7)+273)^4-(W396+273)^4)</f>
        <v>0</v>
      </c>
      <c r="AF396">
        <f>U396+AE396+AC396+AD396</f>
        <v>0</v>
      </c>
      <c r="AG396">
        <f>DH396*AU396*(DC396-DB396*(1000-AU396*DE396)/(1000-AU396*DD396))/(100*CV396)</f>
        <v>0</v>
      </c>
      <c r="AH396">
        <f>1000*DH396*AU396*(DD396-DE396)/(100*CV396*(1000-AU396*DD396))</f>
        <v>0</v>
      </c>
      <c r="AI396">
        <f>(AJ396 - AK396 - DI396*1E3/(8.314*(DK396+273.15)) * AM396/DH396 * AL396) * DH396/(100*CV396) * (1000 - DE396)/1000</f>
        <v>0</v>
      </c>
      <c r="AJ396">
        <v>713.593334879684</v>
      </c>
      <c r="AK396">
        <v>690.951763636364</v>
      </c>
      <c r="AL396">
        <v>3.36290102065896</v>
      </c>
      <c r="AM396">
        <v>64.2689805173575</v>
      </c>
      <c r="AN396">
        <f>(AP396 - AO396 + DI396*1E3/(8.314*(DK396+273.15)) * AR396/DH396 * AQ396) * DH396/(100*CV396) * 1000/(1000 - AP396)</f>
        <v>0</v>
      </c>
      <c r="AO396">
        <v>28.5365575240519</v>
      </c>
      <c r="AP396">
        <v>30.7087812121212</v>
      </c>
      <c r="AQ396">
        <v>-6.04564668955989e-06</v>
      </c>
      <c r="AR396">
        <v>116.423155096258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MAX(0,($B$13+$C$13*DP396)/(1+$D$13*DP396)*DI396/(DK396+273)*$E$13)</f>
        <v>0</v>
      </c>
      <c r="AX396" t="s">
        <v>407</v>
      </c>
      <c r="AY396" t="s">
        <v>407</v>
      </c>
      <c r="AZ396">
        <v>0</v>
      </c>
      <c r="BA396">
        <v>0</v>
      </c>
      <c r="BB396">
        <f>1-AZ396/BA396</f>
        <v>0</v>
      </c>
      <c r="BC396">
        <v>0</v>
      </c>
      <c r="BD396" t="s">
        <v>407</v>
      </c>
      <c r="BE396" t="s">
        <v>407</v>
      </c>
      <c r="BF396">
        <v>0</v>
      </c>
      <c r="BG396">
        <v>0</v>
      </c>
      <c r="BH396">
        <f>1-BF396/BG396</f>
        <v>0</v>
      </c>
      <c r="BI396">
        <v>0.5</v>
      </c>
      <c r="BJ396">
        <f>CS396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407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f>$B$11*DQ396+$C$11*DR396+$F$11*EC396*(1-EF396)</f>
        <v>0</v>
      </c>
      <c r="CS396">
        <f>CR396*CT396</f>
        <v>0</v>
      </c>
      <c r="CT396">
        <f>($B$11*$D$9+$C$11*$D$9+$F$11*((EP396+EH396)/MAX(EP396+EH396+EQ396, 0.1)*$I$9+EQ396/MAX(EP396+EH396+EQ396, 0.1)*$J$9))/($B$11+$C$11+$F$11)</f>
        <v>0</v>
      </c>
      <c r="CU396">
        <f>($B$11*$K$9+$C$11*$K$9+$F$11*((EP396+EH396)/MAX(EP396+EH396+EQ396, 0.1)*$P$9+EQ396/MAX(EP396+EH396+EQ396, 0.1)*$Q$9))/($B$11+$C$11+$F$11)</f>
        <v>0</v>
      </c>
      <c r="CV396">
        <v>2.7</v>
      </c>
      <c r="CW396">
        <v>0.5</v>
      </c>
      <c r="CX396" t="s">
        <v>408</v>
      </c>
      <c r="CY396">
        <v>2</v>
      </c>
      <c r="CZ396" t="b">
        <v>1</v>
      </c>
      <c r="DA396">
        <v>1510795399.83214</v>
      </c>
      <c r="DB396">
        <v>645.935357142857</v>
      </c>
      <c r="DC396">
        <v>676.481071428571</v>
      </c>
      <c r="DD396">
        <v>30.7136892857143</v>
      </c>
      <c r="DE396">
        <v>28.5415178571429</v>
      </c>
      <c r="DF396">
        <v>638.022035714286</v>
      </c>
      <c r="DG396">
        <v>30.0520142857143</v>
      </c>
      <c r="DH396">
        <v>500.091392857143</v>
      </c>
      <c r="DI396">
        <v>90.7663321428571</v>
      </c>
      <c r="DJ396">
        <v>0.0999361857142857</v>
      </c>
      <c r="DK396">
        <v>34.3317535714286</v>
      </c>
      <c r="DL396">
        <v>34.9801607142857</v>
      </c>
      <c r="DM396">
        <v>999.9</v>
      </c>
      <c r="DN396">
        <v>0</v>
      </c>
      <c r="DO396">
        <v>0</v>
      </c>
      <c r="DP396">
        <v>10012.8585714286</v>
      </c>
      <c r="DQ396">
        <v>0</v>
      </c>
      <c r="DR396">
        <v>8.66193285714286</v>
      </c>
      <c r="DS396">
        <v>-30.5457928571429</v>
      </c>
      <c r="DT396">
        <v>666.403142857143</v>
      </c>
      <c r="DU396">
        <v>696.356214285714</v>
      </c>
      <c r="DV396">
        <v>2.17217678571429</v>
      </c>
      <c r="DW396">
        <v>676.481071428571</v>
      </c>
      <c r="DX396">
        <v>28.5415178571429</v>
      </c>
      <c r="DY396">
        <v>2.78776785714286</v>
      </c>
      <c r="DZ396">
        <v>2.59060928571429</v>
      </c>
      <c r="EA396">
        <v>22.8118321428571</v>
      </c>
      <c r="EB396">
        <v>21.6072392857143</v>
      </c>
      <c r="EC396">
        <v>2000.03821428571</v>
      </c>
      <c r="ED396">
        <v>0.98000475</v>
      </c>
      <c r="EE396">
        <v>0.0199957</v>
      </c>
      <c r="EF396">
        <v>0</v>
      </c>
      <c r="EG396">
        <v>2.22723928571429</v>
      </c>
      <c r="EH396">
        <v>0</v>
      </c>
      <c r="EI396">
        <v>4015.73142857143</v>
      </c>
      <c r="EJ396">
        <v>17300.4857142857</v>
      </c>
      <c r="EK396">
        <v>40.187</v>
      </c>
      <c r="EL396">
        <v>40.1338571428571</v>
      </c>
      <c r="EM396">
        <v>39.625</v>
      </c>
      <c r="EN396">
        <v>39.1316428571429</v>
      </c>
      <c r="EO396">
        <v>40</v>
      </c>
      <c r="EP396">
        <v>1960.04642857143</v>
      </c>
      <c r="EQ396">
        <v>39.9917857142857</v>
      </c>
      <c r="ER396">
        <v>0</v>
      </c>
      <c r="ES396">
        <v>1678819011.2</v>
      </c>
      <c r="ET396">
        <v>0</v>
      </c>
      <c r="EU396">
        <v>2.217284</v>
      </c>
      <c r="EV396">
        <v>-1.10972308165293</v>
      </c>
      <c r="EW396">
        <v>58.3930769122434</v>
      </c>
      <c r="EX396">
        <v>4016.4732</v>
      </c>
      <c r="EY396">
        <v>15</v>
      </c>
      <c r="EZ396">
        <v>0</v>
      </c>
      <c r="FA396" t="s">
        <v>409</v>
      </c>
      <c r="FB396">
        <v>1510781724.6</v>
      </c>
      <c r="FC396">
        <v>1510781718.6</v>
      </c>
      <c r="FD396">
        <v>0</v>
      </c>
      <c r="FE396">
        <v>0.193</v>
      </c>
      <c r="FF396">
        <v>0.167</v>
      </c>
      <c r="FG396">
        <v>6.707</v>
      </c>
      <c r="FH396">
        <v>0.869</v>
      </c>
      <c r="FI396">
        <v>420</v>
      </c>
      <c r="FJ396">
        <v>32</v>
      </c>
      <c r="FK396">
        <v>0.3</v>
      </c>
      <c r="FL396">
        <v>0.13</v>
      </c>
      <c r="FM396">
        <v>2.1702825</v>
      </c>
      <c r="FN396">
        <v>0.0396815009380792</v>
      </c>
      <c r="FO396">
        <v>0.00413645545727259</v>
      </c>
      <c r="FP396">
        <v>1</v>
      </c>
      <c r="FQ396">
        <v>1</v>
      </c>
      <c r="FR396">
        <v>1</v>
      </c>
      <c r="FS396" t="s">
        <v>410</v>
      </c>
      <c r="FT396">
        <v>2.97145</v>
      </c>
      <c r="FU396">
        <v>2.75398</v>
      </c>
      <c r="FV396">
        <v>0.127448</v>
      </c>
      <c r="FW396">
        <v>0.132664</v>
      </c>
      <c r="FX396">
        <v>0.122186</v>
      </c>
      <c r="FY396">
        <v>0.117242</v>
      </c>
      <c r="FZ396">
        <v>33860.5</v>
      </c>
      <c r="GA396">
        <v>36662.2</v>
      </c>
      <c r="GB396">
        <v>35176.9</v>
      </c>
      <c r="GC396">
        <v>38346.8</v>
      </c>
      <c r="GD396">
        <v>43757.8</v>
      </c>
      <c r="GE396">
        <v>48885.2</v>
      </c>
      <c r="GF396">
        <v>54968.5</v>
      </c>
      <c r="GG396">
        <v>61501.8</v>
      </c>
      <c r="GH396">
        <v>1.96253</v>
      </c>
      <c r="GI396">
        <v>1.81752</v>
      </c>
      <c r="GJ396">
        <v>0.18964</v>
      </c>
      <c r="GK396">
        <v>0</v>
      </c>
      <c r="GL396">
        <v>31.9229</v>
      </c>
      <c r="GM396">
        <v>999.9</v>
      </c>
      <c r="GN396">
        <v>53.247</v>
      </c>
      <c r="GO396">
        <v>32.519</v>
      </c>
      <c r="GP396">
        <v>28.846</v>
      </c>
      <c r="GQ396">
        <v>56.3086</v>
      </c>
      <c r="GR396">
        <v>48.0889</v>
      </c>
      <c r="GS396">
        <v>1</v>
      </c>
      <c r="GT396">
        <v>0.114553</v>
      </c>
      <c r="GU396">
        <v>-2.64933</v>
      </c>
      <c r="GV396">
        <v>20.0963</v>
      </c>
      <c r="GW396">
        <v>5.19722</v>
      </c>
      <c r="GX396">
        <v>12.0044</v>
      </c>
      <c r="GY396">
        <v>4.9751</v>
      </c>
      <c r="GZ396">
        <v>3.2937</v>
      </c>
      <c r="HA396">
        <v>9999</v>
      </c>
      <c r="HB396">
        <v>9999</v>
      </c>
      <c r="HC396">
        <v>9999</v>
      </c>
      <c r="HD396">
        <v>999.9</v>
      </c>
      <c r="HE396">
        <v>1.86325</v>
      </c>
      <c r="HF396">
        <v>1.86813</v>
      </c>
      <c r="HG396">
        <v>1.86789</v>
      </c>
      <c r="HH396">
        <v>1.86904</v>
      </c>
      <c r="HI396">
        <v>1.86982</v>
      </c>
      <c r="HJ396">
        <v>1.86585</v>
      </c>
      <c r="HK396">
        <v>1.86693</v>
      </c>
      <c r="HL396">
        <v>1.86831</v>
      </c>
      <c r="HM396">
        <v>5</v>
      </c>
      <c r="HN396">
        <v>0</v>
      </c>
      <c r="HO396">
        <v>0</v>
      </c>
      <c r="HP396">
        <v>0</v>
      </c>
      <c r="HQ396" t="s">
        <v>411</v>
      </c>
      <c r="HR396" t="s">
        <v>412</v>
      </c>
      <c r="HS396" t="s">
        <v>413</v>
      </c>
      <c r="HT396" t="s">
        <v>413</v>
      </c>
      <c r="HU396" t="s">
        <v>413</v>
      </c>
      <c r="HV396" t="s">
        <v>413</v>
      </c>
      <c r="HW396">
        <v>0</v>
      </c>
      <c r="HX396">
        <v>100</v>
      </c>
      <c r="HY396">
        <v>100</v>
      </c>
      <c r="HZ396">
        <v>8.07</v>
      </c>
      <c r="IA396">
        <v>0.6617</v>
      </c>
      <c r="IB396">
        <v>4.00718980108695</v>
      </c>
      <c r="IC396">
        <v>0.0057595372652325</v>
      </c>
      <c r="ID396">
        <v>9.86007892650461e-07</v>
      </c>
      <c r="IE396">
        <v>-6.54605500343952e-10</v>
      </c>
      <c r="IF396">
        <v>0.661683471666172</v>
      </c>
      <c r="IG396">
        <v>0</v>
      </c>
      <c r="IH396">
        <v>0</v>
      </c>
      <c r="II396">
        <v>0</v>
      </c>
      <c r="IJ396">
        <v>-3</v>
      </c>
      <c r="IK396">
        <v>1614</v>
      </c>
      <c r="IL396">
        <v>1</v>
      </c>
      <c r="IM396">
        <v>27</v>
      </c>
      <c r="IN396">
        <v>228.1</v>
      </c>
      <c r="IO396">
        <v>228.2</v>
      </c>
      <c r="IP396">
        <v>1.60034</v>
      </c>
      <c r="IQ396">
        <v>2.63306</v>
      </c>
      <c r="IR396">
        <v>1.54785</v>
      </c>
      <c r="IS396">
        <v>2.30103</v>
      </c>
      <c r="IT396">
        <v>1.34644</v>
      </c>
      <c r="IU396">
        <v>2.38037</v>
      </c>
      <c r="IV396">
        <v>36.9556</v>
      </c>
      <c r="IW396">
        <v>24.2101</v>
      </c>
      <c r="IX396">
        <v>18</v>
      </c>
      <c r="IY396">
        <v>503.642</v>
      </c>
      <c r="IZ396">
        <v>409.205</v>
      </c>
      <c r="JA396">
        <v>35.4933</v>
      </c>
      <c r="JB396">
        <v>28.8634</v>
      </c>
      <c r="JC396">
        <v>29.9998</v>
      </c>
      <c r="JD396">
        <v>28.6671</v>
      </c>
      <c r="JE396">
        <v>28.5881</v>
      </c>
      <c r="JF396">
        <v>32.097</v>
      </c>
      <c r="JG396">
        <v>0</v>
      </c>
      <c r="JH396">
        <v>100</v>
      </c>
      <c r="JI396">
        <v>35.4905</v>
      </c>
      <c r="JJ396">
        <v>723.176</v>
      </c>
      <c r="JK396">
        <v>30.1699</v>
      </c>
      <c r="JL396">
        <v>101.982</v>
      </c>
      <c r="JM396">
        <v>102.374</v>
      </c>
    </row>
    <row r="397" spans="1:273">
      <c r="A397">
        <v>381</v>
      </c>
      <c r="B397">
        <v>1510795412.6</v>
      </c>
      <c r="C397">
        <v>6692</v>
      </c>
      <c r="D397" t="s">
        <v>1175</v>
      </c>
      <c r="E397" t="s">
        <v>1176</v>
      </c>
      <c r="F397">
        <v>5</v>
      </c>
      <c r="G397" t="s">
        <v>898</v>
      </c>
      <c r="H397" t="s">
        <v>406</v>
      </c>
      <c r="I397">
        <v>1510795405.1</v>
      </c>
      <c r="J397">
        <f>(K397)/1000</f>
        <v>0</v>
      </c>
      <c r="K397">
        <f>IF(CZ397, AN397, AH397)</f>
        <v>0</v>
      </c>
      <c r="L397">
        <f>IF(CZ397, AI397, AG397)</f>
        <v>0</v>
      </c>
      <c r="M397">
        <f>DB397 - IF(AU397&gt;1, L397*CV397*100.0/(AW397*DP397), 0)</f>
        <v>0</v>
      </c>
      <c r="N397">
        <f>((T397-J397/2)*M397-L397)/(T397+J397/2)</f>
        <v>0</v>
      </c>
      <c r="O397">
        <f>N397*(DI397+DJ397)/1000.0</f>
        <v>0</v>
      </c>
      <c r="P397">
        <f>(DB397 - IF(AU397&gt;1, L397*CV397*100.0/(AW397*DP397), 0))*(DI397+DJ397)/1000.0</f>
        <v>0</v>
      </c>
      <c r="Q397">
        <f>2.0/((1/S397-1/R397)+SIGN(S397)*SQRT((1/S397-1/R397)*(1/S397-1/R397) + 4*CW397/((CW397+1)*(CW397+1))*(2*1/S397*1/R397-1/R397*1/R397)))</f>
        <v>0</v>
      </c>
      <c r="R397">
        <f>IF(LEFT(CX397,1)&lt;&gt;"0",IF(LEFT(CX397,1)="1",3.0,CY397),$D$5+$E$5*(DP397*DI397/($K$5*1000))+$F$5*(DP397*DI397/($K$5*1000))*MAX(MIN(CV397,$J$5),$I$5)*MAX(MIN(CV397,$J$5),$I$5)+$G$5*MAX(MIN(CV397,$J$5),$I$5)*(DP397*DI397/($K$5*1000))+$H$5*(DP397*DI397/($K$5*1000))*(DP397*DI397/($K$5*1000)))</f>
        <v>0</v>
      </c>
      <c r="S397">
        <f>J397*(1000-(1000*0.61365*exp(17.502*W397/(240.97+W397))/(DI397+DJ397)+DD397)/2)/(1000*0.61365*exp(17.502*W397/(240.97+W397))/(DI397+DJ397)-DD397)</f>
        <v>0</v>
      </c>
      <c r="T397">
        <f>1/((CW397+1)/(Q397/1.6)+1/(R397/1.37)) + CW397/((CW397+1)/(Q397/1.6) + CW397/(R397/1.37))</f>
        <v>0</v>
      </c>
      <c r="U397">
        <f>(CR397*CU397)</f>
        <v>0</v>
      </c>
      <c r="V397">
        <f>(DK397+(U397+2*0.95*5.67E-8*(((DK397+$B$7)+273)^4-(DK397+273)^4)-44100*J397)/(1.84*29.3*R397+8*0.95*5.67E-8*(DK397+273)^3))</f>
        <v>0</v>
      </c>
      <c r="W397">
        <f>($C$7*DL397+$D$7*DM397+$E$7*V397)</f>
        <v>0</v>
      </c>
      <c r="X397">
        <f>0.61365*exp(17.502*W397/(240.97+W397))</f>
        <v>0</v>
      </c>
      <c r="Y397">
        <f>(Z397/AA397*100)</f>
        <v>0</v>
      </c>
      <c r="Z397">
        <f>DD397*(DI397+DJ397)/1000</f>
        <v>0</v>
      </c>
      <c r="AA397">
        <f>0.61365*exp(17.502*DK397/(240.97+DK397))</f>
        <v>0</v>
      </c>
      <c r="AB397">
        <f>(X397-DD397*(DI397+DJ397)/1000)</f>
        <v>0</v>
      </c>
      <c r="AC397">
        <f>(-J397*44100)</f>
        <v>0</v>
      </c>
      <c r="AD397">
        <f>2*29.3*R397*0.92*(DK397-W397)</f>
        <v>0</v>
      </c>
      <c r="AE397">
        <f>2*0.95*5.67E-8*(((DK397+$B$7)+273)^4-(W397+273)^4)</f>
        <v>0</v>
      </c>
      <c r="AF397">
        <f>U397+AE397+AC397+AD397</f>
        <v>0</v>
      </c>
      <c r="AG397">
        <f>DH397*AU397*(DC397-DB397*(1000-AU397*DE397)/(1000-AU397*DD397))/(100*CV397)</f>
        <v>0</v>
      </c>
      <c r="AH397">
        <f>1000*DH397*AU397*(DD397-DE397)/(100*CV397*(1000-AU397*DD397))</f>
        <v>0</v>
      </c>
      <c r="AI397">
        <f>(AJ397 - AK397 - DI397*1E3/(8.314*(DK397+273.15)) * AM397/DH397 * AL397) * DH397/(100*CV397) * (1000 - DE397)/1000</f>
        <v>0</v>
      </c>
      <c r="AJ397">
        <v>731.793760801796</v>
      </c>
      <c r="AK397">
        <v>708.458733333333</v>
      </c>
      <c r="AL397">
        <v>3.50807256231123</v>
      </c>
      <c r="AM397">
        <v>64.2689805173575</v>
      </c>
      <c r="AN397">
        <f>(AP397 - AO397 + DI397*1E3/(8.314*(DK397+273.15)) * AR397/DH397 * AQ397) * DH397/(100*CV397) * 1000/(1000 - AP397)</f>
        <v>0</v>
      </c>
      <c r="AO397">
        <v>28.5307458471486</v>
      </c>
      <c r="AP397">
        <v>30.7049993939394</v>
      </c>
      <c r="AQ397">
        <v>-1.1255349869043e-06</v>
      </c>
      <c r="AR397">
        <v>116.423155096258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MAX(0,($B$13+$C$13*DP397)/(1+$D$13*DP397)*DI397/(DK397+273)*$E$13)</f>
        <v>0</v>
      </c>
      <c r="AX397" t="s">
        <v>407</v>
      </c>
      <c r="AY397" t="s">
        <v>407</v>
      </c>
      <c r="AZ397">
        <v>0</v>
      </c>
      <c r="BA397">
        <v>0</v>
      </c>
      <c r="BB397">
        <f>1-AZ397/BA397</f>
        <v>0</v>
      </c>
      <c r="BC397">
        <v>0</v>
      </c>
      <c r="BD397" t="s">
        <v>407</v>
      </c>
      <c r="BE397" t="s">
        <v>407</v>
      </c>
      <c r="BF397">
        <v>0</v>
      </c>
      <c r="BG397">
        <v>0</v>
      </c>
      <c r="BH397">
        <f>1-BF397/BG397</f>
        <v>0</v>
      </c>
      <c r="BI397">
        <v>0.5</v>
      </c>
      <c r="BJ397">
        <f>CS397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407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f>$B$11*DQ397+$C$11*DR397+$F$11*EC397*(1-EF397)</f>
        <v>0</v>
      </c>
      <c r="CS397">
        <f>CR397*CT397</f>
        <v>0</v>
      </c>
      <c r="CT397">
        <f>($B$11*$D$9+$C$11*$D$9+$F$11*((EP397+EH397)/MAX(EP397+EH397+EQ397, 0.1)*$I$9+EQ397/MAX(EP397+EH397+EQ397, 0.1)*$J$9))/($B$11+$C$11+$F$11)</f>
        <v>0</v>
      </c>
      <c r="CU397">
        <f>($B$11*$K$9+$C$11*$K$9+$F$11*((EP397+EH397)/MAX(EP397+EH397+EQ397, 0.1)*$P$9+EQ397/MAX(EP397+EH397+EQ397, 0.1)*$Q$9))/($B$11+$C$11+$F$11)</f>
        <v>0</v>
      </c>
      <c r="CV397">
        <v>2.7</v>
      </c>
      <c r="CW397">
        <v>0.5</v>
      </c>
      <c r="CX397" t="s">
        <v>408</v>
      </c>
      <c r="CY397">
        <v>2</v>
      </c>
      <c r="CZ397" t="b">
        <v>1</v>
      </c>
      <c r="DA397">
        <v>1510795405.1</v>
      </c>
      <c r="DB397">
        <v>663.294333333333</v>
      </c>
      <c r="DC397">
        <v>694.373555555556</v>
      </c>
      <c r="DD397">
        <v>30.7107740740741</v>
      </c>
      <c r="DE397">
        <v>28.5367444444444</v>
      </c>
      <c r="DF397">
        <v>655.273888888889</v>
      </c>
      <c r="DG397">
        <v>30.0491</v>
      </c>
      <c r="DH397">
        <v>500.093518518519</v>
      </c>
      <c r="DI397">
        <v>90.7661407407407</v>
      </c>
      <c r="DJ397">
        <v>0.0999536962962963</v>
      </c>
      <c r="DK397">
        <v>34.3400592592593</v>
      </c>
      <c r="DL397">
        <v>34.9905592592593</v>
      </c>
      <c r="DM397">
        <v>999.9</v>
      </c>
      <c r="DN397">
        <v>0</v>
      </c>
      <c r="DO397">
        <v>0</v>
      </c>
      <c r="DP397">
        <v>10012.7044444444</v>
      </c>
      <c r="DQ397">
        <v>0</v>
      </c>
      <c r="DR397">
        <v>8.66744333333333</v>
      </c>
      <c r="DS397">
        <v>-31.0793444444444</v>
      </c>
      <c r="DT397">
        <v>684.310037037037</v>
      </c>
      <c r="DU397">
        <v>714.770814814815</v>
      </c>
      <c r="DV397">
        <v>2.17402296296296</v>
      </c>
      <c r="DW397">
        <v>694.373555555556</v>
      </c>
      <c r="DX397">
        <v>28.5367444444444</v>
      </c>
      <c r="DY397">
        <v>2.78749740740741</v>
      </c>
      <c r="DZ397">
        <v>2.59017111111111</v>
      </c>
      <c r="EA397">
        <v>22.8102333333333</v>
      </c>
      <c r="EB397">
        <v>21.6044740740741</v>
      </c>
      <c r="EC397">
        <v>2000.00925925926</v>
      </c>
      <c r="ED397">
        <v>0.980004666666667</v>
      </c>
      <c r="EE397">
        <v>0.0199957888888889</v>
      </c>
      <c r="EF397">
        <v>0</v>
      </c>
      <c r="EG397">
        <v>2.19671111111111</v>
      </c>
      <c r="EH397">
        <v>0</v>
      </c>
      <c r="EI397">
        <v>4020.8837037037</v>
      </c>
      <c r="EJ397">
        <v>17300.2333333333</v>
      </c>
      <c r="EK397">
        <v>40.1847037037037</v>
      </c>
      <c r="EL397">
        <v>40.1295925925926</v>
      </c>
      <c r="EM397">
        <v>39.625</v>
      </c>
      <c r="EN397">
        <v>39.125</v>
      </c>
      <c r="EO397">
        <v>40</v>
      </c>
      <c r="EP397">
        <v>1960.01851851852</v>
      </c>
      <c r="EQ397">
        <v>39.9907407407407</v>
      </c>
      <c r="ER397">
        <v>0</v>
      </c>
      <c r="ES397">
        <v>1678819016</v>
      </c>
      <c r="ET397">
        <v>0</v>
      </c>
      <c r="EU397">
        <v>2.198964</v>
      </c>
      <c r="EV397">
        <v>0.238607690460227</v>
      </c>
      <c r="EW397">
        <v>58.7530768255031</v>
      </c>
      <c r="EX397">
        <v>4021.21</v>
      </c>
      <c r="EY397">
        <v>15</v>
      </c>
      <c r="EZ397">
        <v>0</v>
      </c>
      <c r="FA397" t="s">
        <v>409</v>
      </c>
      <c r="FB397">
        <v>1510781724.6</v>
      </c>
      <c r="FC397">
        <v>1510781718.6</v>
      </c>
      <c r="FD397">
        <v>0</v>
      </c>
      <c r="FE397">
        <v>0.193</v>
      </c>
      <c r="FF397">
        <v>0.167</v>
      </c>
      <c r="FG397">
        <v>6.707</v>
      </c>
      <c r="FH397">
        <v>0.869</v>
      </c>
      <c r="FI397">
        <v>420</v>
      </c>
      <c r="FJ397">
        <v>32</v>
      </c>
      <c r="FK397">
        <v>0.3</v>
      </c>
      <c r="FL397">
        <v>0.13</v>
      </c>
      <c r="FM397">
        <v>2.1721615</v>
      </c>
      <c r="FN397">
        <v>0.0262041275797355</v>
      </c>
      <c r="FO397">
        <v>0.00334327949026103</v>
      </c>
      <c r="FP397">
        <v>1</v>
      </c>
      <c r="FQ397">
        <v>1</v>
      </c>
      <c r="FR397">
        <v>1</v>
      </c>
      <c r="FS397" t="s">
        <v>410</v>
      </c>
      <c r="FT397">
        <v>2.97097</v>
      </c>
      <c r="FU397">
        <v>2.75392</v>
      </c>
      <c r="FV397">
        <v>0.129669</v>
      </c>
      <c r="FW397">
        <v>0.134798</v>
      </c>
      <c r="FX397">
        <v>0.122174</v>
      </c>
      <c r="FY397">
        <v>0.117223</v>
      </c>
      <c r="FZ397">
        <v>33774.4</v>
      </c>
      <c r="GA397">
        <v>36572.4</v>
      </c>
      <c r="GB397">
        <v>35176.9</v>
      </c>
      <c r="GC397">
        <v>38347.3</v>
      </c>
      <c r="GD397">
        <v>43758.5</v>
      </c>
      <c r="GE397">
        <v>48886.9</v>
      </c>
      <c r="GF397">
        <v>54968.4</v>
      </c>
      <c r="GG397">
        <v>61502.5</v>
      </c>
      <c r="GH397">
        <v>1.96253</v>
      </c>
      <c r="GI397">
        <v>1.8176</v>
      </c>
      <c r="GJ397">
        <v>0.190221</v>
      </c>
      <c r="GK397">
        <v>0</v>
      </c>
      <c r="GL397">
        <v>31.9229</v>
      </c>
      <c r="GM397">
        <v>999.9</v>
      </c>
      <c r="GN397">
        <v>53.247</v>
      </c>
      <c r="GO397">
        <v>32.519</v>
      </c>
      <c r="GP397">
        <v>28.8488</v>
      </c>
      <c r="GQ397">
        <v>56.1986</v>
      </c>
      <c r="GR397">
        <v>48.8061</v>
      </c>
      <c r="GS397">
        <v>1</v>
      </c>
      <c r="GT397">
        <v>0.114309</v>
      </c>
      <c r="GU397">
        <v>-2.62606</v>
      </c>
      <c r="GV397">
        <v>20.0962</v>
      </c>
      <c r="GW397">
        <v>5.19677</v>
      </c>
      <c r="GX397">
        <v>12.0044</v>
      </c>
      <c r="GY397">
        <v>4.97485</v>
      </c>
      <c r="GZ397">
        <v>3.29375</v>
      </c>
      <c r="HA397">
        <v>9999</v>
      </c>
      <c r="HB397">
        <v>9999</v>
      </c>
      <c r="HC397">
        <v>9999</v>
      </c>
      <c r="HD397">
        <v>999.9</v>
      </c>
      <c r="HE397">
        <v>1.86325</v>
      </c>
      <c r="HF397">
        <v>1.86813</v>
      </c>
      <c r="HG397">
        <v>1.86791</v>
      </c>
      <c r="HH397">
        <v>1.86905</v>
      </c>
      <c r="HI397">
        <v>1.86983</v>
      </c>
      <c r="HJ397">
        <v>1.86586</v>
      </c>
      <c r="HK397">
        <v>1.86692</v>
      </c>
      <c r="HL397">
        <v>1.86831</v>
      </c>
      <c r="HM397">
        <v>5</v>
      </c>
      <c r="HN397">
        <v>0</v>
      </c>
      <c r="HO397">
        <v>0</v>
      </c>
      <c r="HP397">
        <v>0</v>
      </c>
      <c r="HQ397" t="s">
        <v>411</v>
      </c>
      <c r="HR397" t="s">
        <v>412</v>
      </c>
      <c r="HS397" t="s">
        <v>413</v>
      </c>
      <c r="HT397" t="s">
        <v>413</v>
      </c>
      <c r="HU397" t="s">
        <v>413</v>
      </c>
      <c r="HV397" t="s">
        <v>413</v>
      </c>
      <c r="HW397">
        <v>0</v>
      </c>
      <c r="HX397">
        <v>100</v>
      </c>
      <c r="HY397">
        <v>100</v>
      </c>
      <c r="HZ397">
        <v>8.175</v>
      </c>
      <c r="IA397">
        <v>0.6617</v>
      </c>
      <c r="IB397">
        <v>4.00718980108695</v>
      </c>
      <c r="IC397">
        <v>0.0057595372652325</v>
      </c>
      <c r="ID397">
        <v>9.86007892650461e-07</v>
      </c>
      <c r="IE397">
        <v>-6.54605500343952e-10</v>
      </c>
      <c r="IF397">
        <v>0.661683471666172</v>
      </c>
      <c r="IG397">
        <v>0</v>
      </c>
      <c r="IH397">
        <v>0</v>
      </c>
      <c r="II397">
        <v>0</v>
      </c>
      <c r="IJ397">
        <v>-3</v>
      </c>
      <c r="IK397">
        <v>1614</v>
      </c>
      <c r="IL397">
        <v>1</v>
      </c>
      <c r="IM397">
        <v>27</v>
      </c>
      <c r="IN397">
        <v>228.1</v>
      </c>
      <c r="IO397">
        <v>228.2</v>
      </c>
      <c r="IP397">
        <v>1.62842</v>
      </c>
      <c r="IQ397">
        <v>2.63184</v>
      </c>
      <c r="IR397">
        <v>1.54785</v>
      </c>
      <c r="IS397">
        <v>2.30103</v>
      </c>
      <c r="IT397">
        <v>1.34644</v>
      </c>
      <c r="IU397">
        <v>2.39746</v>
      </c>
      <c r="IV397">
        <v>36.9556</v>
      </c>
      <c r="IW397">
        <v>24.2101</v>
      </c>
      <c r="IX397">
        <v>18</v>
      </c>
      <c r="IY397">
        <v>503.635</v>
      </c>
      <c r="IZ397">
        <v>409.233</v>
      </c>
      <c r="JA397">
        <v>35.5011</v>
      </c>
      <c r="JB397">
        <v>28.8604</v>
      </c>
      <c r="JC397">
        <v>29.9998</v>
      </c>
      <c r="JD397">
        <v>28.6664</v>
      </c>
      <c r="JE397">
        <v>28.586</v>
      </c>
      <c r="JF397">
        <v>32.7271</v>
      </c>
      <c r="JG397">
        <v>0</v>
      </c>
      <c r="JH397">
        <v>100</v>
      </c>
      <c r="JI397">
        <v>35.4968</v>
      </c>
      <c r="JJ397">
        <v>743.345</v>
      </c>
      <c r="JK397">
        <v>30.1699</v>
      </c>
      <c r="JL397">
        <v>101.982</v>
      </c>
      <c r="JM397">
        <v>102.375</v>
      </c>
    </row>
    <row r="398" spans="1:273">
      <c r="A398">
        <v>382</v>
      </c>
      <c r="B398">
        <v>1510795417.6</v>
      </c>
      <c r="C398">
        <v>6697</v>
      </c>
      <c r="D398" t="s">
        <v>1177</v>
      </c>
      <c r="E398" t="s">
        <v>1178</v>
      </c>
      <c r="F398">
        <v>5</v>
      </c>
      <c r="G398" t="s">
        <v>898</v>
      </c>
      <c r="H398" t="s">
        <v>406</v>
      </c>
      <c r="I398">
        <v>1510795409.81429</v>
      </c>
      <c r="J398">
        <f>(K398)/1000</f>
        <v>0</v>
      </c>
      <c r="K398">
        <f>IF(CZ398, AN398, AH398)</f>
        <v>0</v>
      </c>
      <c r="L398">
        <f>IF(CZ398, AI398, AG398)</f>
        <v>0</v>
      </c>
      <c r="M398">
        <f>DB398 - IF(AU398&gt;1, L398*CV398*100.0/(AW398*DP398), 0)</f>
        <v>0</v>
      </c>
      <c r="N398">
        <f>((T398-J398/2)*M398-L398)/(T398+J398/2)</f>
        <v>0</v>
      </c>
      <c r="O398">
        <f>N398*(DI398+DJ398)/1000.0</f>
        <v>0</v>
      </c>
      <c r="P398">
        <f>(DB398 - IF(AU398&gt;1, L398*CV398*100.0/(AW398*DP398), 0))*(DI398+DJ398)/1000.0</f>
        <v>0</v>
      </c>
      <c r="Q398">
        <f>2.0/((1/S398-1/R398)+SIGN(S398)*SQRT((1/S398-1/R398)*(1/S398-1/R398) + 4*CW398/((CW398+1)*(CW398+1))*(2*1/S398*1/R398-1/R398*1/R398)))</f>
        <v>0</v>
      </c>
      <c r="R398">
        <f>IF(LEFT(CX398,1)&lt;&gt;"0",IF(LEFT(CX398,1)="1",3.0,CY398),$D$5+$E$5*(DP398*DI398/($K$5*1000))+$F$5*(DP398*DI398/($K$5*1000))*MAX(MIN(CV398,$J$5),$I$5)*MAX(MIN(CV398,$J$5),$I$5)+$G$5*MAX(MIN(CV398,$J$5),$I$5)*(DP398*DI398/($K$5*1000))+$H$5*(DP398*DI398/($K$5*1000))*(DP398*DI398/($K$5*1000)))</f>
        <v>0</v>
      </c>
      <c r="S398">
        <f>J398*(1000-(1000*0.61365*exp(17.502*W398/(240.97+W398))/(DI398+DJ398)+DD398)/2)/(1000*0.61365*exp(17.502*W398/(240.97+W398))/(DI398+DJ398)-DD398)</f>
        <v>0</v>
      </c>
      <c r="T398">
        <f>1/((CW398+1)/(Q398/1.6)+1/(R398/1.37)) + CW398/((CW398+1)/(Q398/1.6) + CW398/(R398/1.37))</f>
        <v>0</v>
      </c>
      <c r="U398">
        <f>(CR398*CU398)</f>
        <v>0</v>
      </c>
      <c r="V398">
        <f>(DK398+(U398+2*0.95*5.67E-8*(((DK398+$B$7)+273)^4-(DK398+273)^4)-44100*J398)/(1.84*29.3*R398+8*0.95*5.67E-8*(DK398+273)^3))</f>
        <v>0</v>
      </c>
      <c r="W398">
        <f>($C$7*DL398+$D$7*DM398+$E$7*V398)</f>
        <v>0</v>
      </c>
      <c r="X398">
        <f>0.61365*exp(17.502*W398/(240.97+W398))</f>
        <v>0</v>
      </c>
      <c r="Y398">
        <f>(Z398/AA398*100)</f>
        <v>0</v>
      </c>
      <c r="Z398">
        <f>DD398*(DI398+DJ398)/1000</f>
        <v>0</v>
      </c>
      <c r="AA398">
        <f>0.61365*exp(17.502*DK398/(240.97+DK398))</f>
        <v>0</v>
      </c>
      <c r="AB398">
        <f>(X398-DD398*(DI398+DJ398)/1000)</f>
        <v>0</v>
      </c>
      <c r="AC398">
        <f>(-J398*44100)</f>
        <v>0</v>
      </c>
      <c r="AD398">
        <f>2*29.3*R398*0.92*(DK398-W398)</f>
        <v>0</v>
      </c>
      <c r="AE398">
        <f>2*0.95*5.67E-8*(((DK398+$B$7)+273)^4-(W398+273)^4)</f>
        <v>0</v>
      </c>
      <c r="AF398">
        <f>U398+AE398+AC398+AD398</f>
        <v>0</v>
      </c>
      <c r="AG398">
        <f>DH398*AU398*(DC398-DB398*(1000-AU398*DE398)/(1000-AU398*DD398))/(100*CV398)</f>
        <v>0</v>
      </c>
      <c r="AH398">
        <f>1000*DH398*AU398*(DD398-DE398)/(100*CV398*(1000-AU398*DD398))</f>
        <v>0</v>
      </c>
      <c r="AI398">
        <f>(AJ398 - AK398 - DI398*1E3/(8.314*(DK398+273.15)) * AM398/DH398 * AL398) * DH398/(100*CV398) * (1000 - DE398)/1000</f>
        <v>0</v>
      </c>
      <c r="AJ398">
        <v>748.671276574348</v>
      </c>
      <c r="AK398">
        <v>725.530193939394</v>
      </c>
      <c r="AL398">
        <v>3.4057555557643</v>
      </c>
      <c r="AM398">
        <v>64.2689805173575</v>
      </c>
      <c r="AN398">
        <f>(AP398 - AO398 + DI398*1E3/(8.314*(DK398+273.15)) * AR398/DH398 * AQ398) * DH398/(100*CV398) * 1000/(1000 - AP398)</f>
        <v>0</v>
      </c>
      <c r="AO398">
        <v>28.5261671283269</v>
      </c>
      <c r="AP398">
        <v>30.6993327272727</v>
      </c>
      <c r="AQ398">
        <v>-4.14331648719357e-06</v>
      </c>
      <c r="AR398">
        <v>116.423155096258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MAX(0,($B$13+$C$13*DP398)/(1+$D$13*DP398)*DI398/(DK398+273)*$E$13)</f>
        <v>0</v>
      </c>
      <c r="AX398" t="s">
        <v>407</v>
      </c>
      <c r="AY398" t="s">
        <v>407</v>
      </c>
      <c r="AZ398">
        <v>0</v>
      </c>
      <c r="BA398">
        <v>0</v>
      </c>
      <c r="BB398">
        <f>1-AZ398/BA398</f>
        <v>0</v>
      </c>
      <c r="BC398">
        <v>0</v>
      </c>
      <c r="BD398" t="s">
        <v>407</v>
      </c>
      <c r="BE398" t="s">
        <v>407</v>
      </c>
      <c r="BF398">
        <v>0</v>
      </c>
      <c r="BG398">
        <v>0</v>
      </c>
      <c r="BH398">
        <f>1-BF398/BG398</f>
        <v>0</v>
      </c>
      <c r="BI398">
        <v>0.5</v>
      </c>
      <c r="BJ398">
        <f>CS398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407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f>$B$11*DQ398+$C$11*DR398+$F$11*EC398*(1-EF398)</f>
        <v>0</v>
      </c>
      <c r="CS398">
        <f>CR398*CT398</f>
        <v>0</v>
      </c>
      <c r="CT398">
        <f>($B$11*$D$9+$C$11*$D$9+$F$11*((EP398+EH398)/MAX(EP398+EH398+EQ398, 0.1)*$I$9+EQ398/MAX(EP398+EH398+EQ398, 0.1)*$J$9))/($B$11+$C$11+$F$11)</f>
        <v>0</v>
      </c>
      <c r="CU398">
        <f>($B$11*$K$9+$C$11*$K$9+$F$11*((EP398+EH398)/MAX(EP398+EH398+EQ398, 0.1)*$P$9+EQ398/MAX(EP398+EH398+EQ398, 0.1)*$Q$9))/($B$11+$C$11+$F$11)</f>
        <v>0</v>
      </c>
      <c r="CV398">
        <v>2.7</v>
      </c>
      <c r="CW398">
        <v>0.5</v>
      </c>
      <c r="CX398" t="s">
        <v>408</v>
      </c>
      <c r="CY398">
        <v>2</v>
      </c>
      <c r="CZ398" t="b">
        <v>1</v>
      </c>
      <c r="DA398">
        <v>1510795409.81429</v>
      </c>
      <c r="DB398">
        <v>678.972785714286</v>
      </c>
      <c r="DC398">
        <v>710.22575</v>
      </c>
      <c r="DD398">
        <v>30.7070392857143</v>
      </c>
      <c r="DE398">
        <v>28.532475</v>
      </c>
      <c r="DF398">
        <v>670.855785714286</v>
      </c>
      <c r="DG398">
        <v>30.0453535714286</v>
      </c>
      <c r="DH398">
        <v>500.110285714286</v>
      </c>
      <c r="DI398">
        <v>90.7658035714286</v>
      </c>
      <c r="DJ398">
        <v>0.100061232142857</v>
      </c>
      <c r="DK398">
        <v>34.34625</v>
      </c>
      <c r="DL398">
        <v>34.9979071428571</v>
      </c>
      <c r="DM398">
        <v>999.9</v>
      </c>
      <c r="DN398">
        <v>0</v>
      </c>
      <c r="DO398">
        <v>0</v>
      </c>
      <c r="DP398">
        <v>9997.27535714286</v>
      </c>
      <c r="DQ398">
        <v>0</v>
      </c>
      <c r="DR398">
        <v>8.66966857142857</v>
      </c>
      <c r="DS398">
        <v>-31.2530214285714</v>
      </c>
      <c r="DT398">
        <v>700.4825</v>
      </c>
      <c r="DU398">
        <v>731.085357142857</v>
      </c>
      <c r="DV398">
        <v>2.17456</v>
      </c>
      <c r="DW398">
        <v>710.22575</v>
      </c>
      <c r="DX398">
        <v>28.532475</v>
      </c>
      <c r="DY398">
        <v>2.78714857142857</v>
      </c>
      <c r="DZ398">
        <v>2.58977285714286</v>
      </c>
      <c r="EA398">
        <v>22.8081714285714</v>
      </c>
      <c r="EB398">
        <v>21.6019607142857</v>
      </c>
      <c r="EC398">
        <v>1999.97392857143</v>
      </c>
      <c r="ED398">
        <v>0.980004428571429</v>
      </c>
      <c r="EE398">
        <v>0.0199960428571429</v>
      </c>
      <c r="EF398">
        <v>0</v>
      </c>
      <c r="EG398">
        <v>2.19606071428571</v>
      </c>
      <c r="EH398">
        <v>0</v>
      </c>
      <c r="EI398">
        <v>4025.41964285714</v>
      </c>
      <c r="EJ398">
        <v>17299.9321428571</v>
      </c>
      <c r="EK398">
        <v>40.1781428571429</v>
      </c>
      <c r="EL398">
        <v>40.1294285714286</v>
      </c>
      <c r="EM398">
        <v>39.60925</v>
      </c>
      <c r="EN398">
        <v>39.125</v>
      </c>
      <c r="EO398">
        <v>40</v>
      </c>
      <c r="EP398">
        <v>1959.98392857143</v>
      </c>
      <c r="EQ398">
        <v>39.99</v>
      </c>
      <c r="ER398">
        <v>0</v>
      </c>
      <c r="ES398">
        <v>1678819020.8</v>
      </c>
      <c r="ET398">
        <v>0</v>
      </c>
      <c r="EU398">
        <v>2.213732</v>
      </c>
      <c r="EV398">
        <v>0.400038457246436</v>
      </c>
      <c r="EW398">
        <v>59.9192308454675</v>
      </c>
      <c r="EX398">
        <v>4025.8948</v>
      </c>
      <c r="EY398">
        <v>15</v>
      </c>
      <c r="EZ398">
        <v>0</v>
      </c>
      <c r="FA398" t="s">
        <v>409</v>
      </c>
      <c r="FB398">
        <v>1510781724.6</v>
      </c>
      <c r="FC398">
        <v>1510781718.6</v>
      </c>
      <c r="FD398">
        <v>0</v>
      </c>
      <c r="FE398">
        <v>0.193</v>
      </c>
      <c r="FF398">
        <v>0.167</v>
      </c>
      <c r="FG398">
        <v>6.707</v>
      </c>
      <c r="FH398">
        <v>0.869</v>
      </c>
      <c r="FI398">
        <v>420</v>
      </c>
      <c r="FJ398">
        <v>32</v>
      </c>
      <c r="FK398">
        <v>0.3</v>
      </c>
      <c r="FL398">
        <v>0.13</v>
      </c>
      <c r="FM398">
        <v>2.1740725</v>
      </c>
      <c r="FN398">
        <v>0.00777118198873533</v>
      </c>
      <c r="FO398">
        <v>0.00171144639121419</v>
      </c>
      <c r="FP398">
        <v>1</v>
      </c>
      <c r="FQ398">
        <v>1</v>
      </c>
      <c r="FR398">
        <v>1</v>
      </c>
      <c r="FS398" t="s">
        <v>410</v>
      </c>
      <c r="FT398">
        <v>2.97137</v>
      </c>
      <c r="FU398">
        <v>2.7538</v>
      </c>
      <c r="FV398">
        <v>0.131814</v>
      </c>
      <c r="FW398">
        <v>0.136941</v>
      </c>
      <c r="FX398">
        <v>0.122155</v>
      </c>
      <c r="FY398">
        <v>0.117213</v>
      </c>
      <c r="FZ398">
        <v>33691.4</v>
      </c>
      <c r="GA398">
        <v>36482.1</v>
      </c>
      <c r="GB398">
        <v>35177.1</v>
      </c>
      <c r="GC398">
        <v>38347.5</v>
      </c>
      <c r="GD398">
        <v>43759.9</v>
      </c>
      <c r="GE398">
        <v>48888</v>
      </c>
      <c r="GF398">
        <v>54969</v>
      </c>
      <c r="GG398">
        <v>61503.2</v>
      </c>
      <c r="GH398">
        <v>1.9623</v>
      </c>
      <c r="GI398">
        <v>1.81785</v>
      </c>
      <c r="GJ398">
        <v>0.190526</v>
      </c>
      <c r="GK398">
        <v>0</v>
      </c>
      <c r="GL398">
        <v>31.9241</v>
      </c>
      <c r="GM398">
        <v>999.9</v>
      </c>
      <c r="GN398">
        <v>53.247</v>
      </c>
      <c r="GO398">
        <v>32.519</v>
      </c>
      <c r="GP398">
        <v>28.8467</v>
      </c>
      <c r="GQ398">
        <v>56.8686</v>
      </c>
      <c r="GR398">
        <v>48.0769</v>
      </c>
      <c r="GS398">
        <v>1</v>
      </c>
      <c r="GT398">
        <v>0.113943</v>
      </c>
      <c r="GU398">
        <v>-2.59749</v>
      </c>
      <c r="GV398">
        <v>20.0965</v>
      </c>
      <c r="GW398">
        <v>5.19662</v>
      </c>
      <c r="GX398">
        <v>12.0041</v>
      </c>
      <c r="GY398">
        <v>4.975</v>
      </c>
      <c r="GZ398">
        <v>3.29385</v>
      </c>
      <c r="HA398">
        <v>9999</v>
      </c>
      <c r="HB398">
        <v>9999</v>
      </c>
      <c r="HC398">
        <v>9999</v>
      </c>
      <c r="HD398">
        <v>999.9</v>
      </c>
      <c r="HE398">
        <v>1.86325</v>
      </c>
      <c r="HF398">
        <v>1.86813</v>
      </c>
      <c r="HG398">
        <v>1.86787</v>
      </c>
      <c r="HH398">
        <v>1.86904</v>
      </c>
      <c r="HI398">
        <v>1.86983</v>
      </c>
      <c r="HJ398">
        <v>1.86586</v>
      </c>
      <c r="HK398">
        <v>1.86693</v>
      </c>
      <c r="HL398">
        <v>1.8683</v>
      </c>
      <c r="HM398">
        <v>5</v>
      </c>
      <c r="HN398">
        <v>0</v>
      </c>
      <c r="HO398">
        <v>0</v>
      </c>
      <c r="HP398">
        <v>0</v>
      </c>
      <c r="HQ398" t="s">
        <v>411</v>
      </c>
      <c r="HR398" t="s">
        <v>412</v>
      </c>
      <c r="HS398" t="s">
        <v>413</v>
      </c>
      <c r="HT398" t="s">
        <v>413</v>
      </c>
      <c r="HU398" t="s">
        <v>413</v>
      </c>
      <c r="HV398" t="s">
        <v>413</v>
      </c>
      <c r="HW398">
        <v>0</v>
      </c>
      <c r="HX398">
        <v>100</v>
      </c>
      <c r="HY398">
        <v>100</v>
      </c>
      <c r="HZ398">
        <v>8.277</v>
      </c>
      <c r="IA398">
        <v>0.6617</v>
      </c>
      <c r="IB398">
        <v>4.00718980108695</v>
      </c>
      <c r="IC398">
        <v>0.0057595372652325</v>
      </c>
      <c r="ID398">
        <v>9.86007892650461e-07</v>
      </c>
      <c r="IE398">
        <v>-6.54605500343952e-10</v>
      </c>
      <c r="IF398">
        <v>0.661683471666172</v>
      </c>
      <c r="IG398">
        <v>0</v>
      </c>
      <c r="IH398">
        <v>0</v>
      </c>
      <c r="II398">
        <v>0</v>
      </c>
      <c r="IJ398">
        <v>-3</v>
      </c>
      <c r="IK398">
        <v>1614</v>
      </c>
      <c r="IL398">
        <v>1</v>
      </c>
      <c r="IM398">
        <v>27</v>
      </c>
      <c r="IN398">
        <v>228.2</v>
      </c>
      <c r="IO398">
        <v>228.3</v>
      </c>
      <c r="IP398">
        <v>1.66138</v>
      </c>
      <c r="IQ398">
        <v>2.63428</v>
      </c>
      <c r="IR398">
        <v>1.54785</v>
      </c>
      <c r="IS398">
        <v>2.30103</v>
      </c>
      <c r="IT398">
        <v>1.34644</v>
      </c>
      <c r="IU398">
        <v>2.41943</v>
      </c>
      <c r="IV398">
        <v>36.9556</v>
      </c>
      <c r="IW398">
        <v>24.2101</v>
      </c>
      <c r="IX398">
        <v>18</v>
      </c>
      <c r="IY398">
        <v>503.463</v>
      </c>
      <c r="IZ398">
        <v>409.37</v>
      </c>
      <c r="JA398">
        <v>35.5024</v>
      </c>
      <c r="JB398">
        <v>28.8577</v>
      </c>
      <c r="JC398">
        <v>29.9998</v>
      </c>
      <c r="JD398">
        <v>28.6639</v>
      </c>
      <c r="JE398">
        <v>28.5852</v>
      </c>
      <c r="JF398">
        <v>33.3103</v>
      </c>
      <c r="JG398">
        <v>0</v>
      </c>
      <c r="JH398">
        <v>100</v>
      </c>
      <c r="JI398">
        <v>35.4971</v>
      </c>
      <c r="JJ398">
        <v>756.771</v>
      </c>
      <c r="JK398">
        <v>30.1699</v>
      </c>
      <c r="JL398">
        <v>101.983</v>
      </c>
      <c r="JM398">
        <v>102.376</v>
      </c>
    </row>
    <row r="399" spans="1:273">
      <c r="A399">
        <v>383</v>
      </c>
      <c r="B399">
        <v>1510795422.6</v>
      </c>
      <c r="C399">
        <v>6702</v>
      </c>
      <c r="D399" t="s">
        <v>1179</v>
      </c>
      <c r="E399" t="s">
        <v>1180</v>
      </c>
      <c r="F399">
        <v>5</v>
      </c>
      <c r="G399" t="s">
        <v>898</v>
      </c>
      <c r="H399" t="s">
        <v>406</v>
      </c>
      <c r="I399">
        <v>1510795415.1</v>
      </c>
      <c r="J399">
        <f>(K399)/1000</f>
        <v>0</v>
      </c>
      <c r="K399">
        <f>IF(CZ399, AN399, AH399)</f>
        <v>0</v>
      </c>
      <c r="L399">
        <f>IF(CZ399, AI399, AG399)</f>
        <v>0</v>
      </c>
      <c r="M399">
        <f>DB399 - IF(AU399&gt;1, L399*CV399*100.0/(AW399*DP399), 0)</f>
        <v>0</v>
      </c>
      <c r="N399">
        <f>((T399-J399/2)*M399-L399)/(T399+J399/2)</f>
        <v>0</v>
      </c>
      <c r="O399">
        <f>N399*(DI399+DJ399)/1000.0</f>
        <v>0</v>
      </c>
      <c r="P399">
        <f>(DB399 - IF(AU399&gt;1, L399*CV399*100.0/(AW399*DP399), 0))*(DI399+DJ399)/1000.0</f>
        <v>0</v>
      </c>
      <c r="Q399">
        <f>2.0/((1/S399-1/R399)+SIGN(S399)*SQRT((1/S399-1/R399)*(1/S399-1/R399) + 4*CW399/((CW399+1)*(CW399+1))*(2*1/S399*1/R399-1/R399*1/R399)))</f>
        <v>0</v>
      </c>
      <c r="R399">
        <f>IF(LEFT(CX399,1)&lt;&gt;"0",IF(LEFT(CX399,1)="1",3.0,CY399),$D$5+$E$5*(DP399*DI399/($K$5*1000))+$F$5*(DP399*DI399/($K$5*1000))*MAX(MIN(CV399,$J$5),$I$5)*MAX(MIN(CV399,$J$5),$I$5)+$G$5*MAX(MIN(CV399,$J$5),$I$5)*(DP399*DI399/($K$5*1000))+$H$5*(DP399*DI399/($K$5*1000))*(DP399*DI399/($K$5*1000)))</f>
        <v>0</v>
      </c>
      <c r="S399">
        <f>J399*(1000-(1000*0.61365*exp(17.502*W399/(240.97+W399))/(DI399+DJ399)+DD399)/2)/(1000*0.61365*exp(17.502*W399/(240.97+W399))/(DI399+DJ399)-DD399)</f>
        <v>0</v>
      </c>
      <c r="T399">
        <f>1/((CW399+1)/(Q399/1.6)+1/(R399/1.37)) + CW399/((CW399+1)/(Q399/1.6) + CW399/(R399/1.37))</f>
        <v>0</v>
      </c>
      <c r="U399">
        <f>(CR399*CU399)</f>
        <v>0</v>
      </c>
      <c r="V399">
        <f>(DK399+(U399+2*0.95*5.67E-8*(((DK399+$B$7)+273)^4-(DK399+273)^4)-44100*J399)/(1.84*29.3*R399+8*0.95*5.67E-8*(DK399+273)^3))</f>
        <v>0</v>
      </c>
      <c r="W399">
        <f>($C$7*DL399+$D$7*DM399+$E$7*V399)</f>
        <v>0</v>
      </c>
      <c r="X399">
        <f>0.61365*exp(17.502*W399/(240.97+W399))</f>
        <v>0</v>
      </c>
      <c r="Y399">
        <f>(Z399/AA399*100)</f>
        <v>0</v>
      </c>
      <c r="Z399">
        <f>DD399*(DI399+DJ399)/1000</f>
        <v>0</v>
      </c>
      <c r="AA399">
        <f>0.61365*exp(17.502*DK399/(240.97+DK399))</f>
        <v>0</v>
      </c>
      <c r="AB399">
        <f>(X399-DD399*(DI399+DJ399)/1000)</f>
        <v>0</v>
      </c>
      <c r="AC399">
        <f>(-J399*44100)</f>
        <v>0</v>
      </c>
      <c r="AD399">
        <f>2*29.3*R399*0.92*(DK399-W399)</f>
        <v>0</v>
      </c>
      <c r="AE399">
        <f>2*0.95*5.67E-8*(((DK399+$B$7)+273)^4-(W399+273)^4)</f>
        <v>0</v>
      </c>
      <c r="AF399">
        <f>U399+AE399+AC399+AD399</f>
        <v>0</v>
      </c>
      <c r="AG399">
        <f>DH399*AU399*(DC399-DB399*(1000-AU399*DE399)/(1000-AU399*DD399))/(100*CV399)</f>
        <v>0</v>
      </c>
      <c r="AH399">
        <f>1000*DH399*AU399*(DD399-DE399)/(100*CV399*(1000-AU399*DD399))</f>
        <v>0</v>
      </c>
      <c r="AI399">
        <f>(AJ399 - AK399 - DI399*1E3/(8.314*(DK399+273.15)) * AM399/DH399 * AL399) * DH399/(100*CV399) * (1000 - DE399)/1000</f>
        <v>0</v>
      </c>
      <c r="AJ399">
        <v>766.492975852102</v>
      </c>
      <c r="AK399">
        <v>742.91223030303</v>
      </c>
      <c r="AL399">
        <v>3.4848792233329</v>
      </c>
      <c r="AM399">
        <v>64.2689805173575</v>
      </c>
      <c r="AN399">
        <f>(AP399 - AO399 + DI399*1E3/(8.314*(DK399+273.15)) * AR399/DH399 * AQ399) * DH399/(100*CV399) * 1000/(1000 - AP399)</f>
        <v>0</v>
      </c>
      <c r="AO399">
        <v>28.5221530611387</v>
      </c>
      <c r="AP399">
        <v>30.6894557575757</v>
      </c>
      <c r="AQ399">
        <v>-6.56806218900987e-06</v>
      </c>
      <c r="AR399">
        <v>116.423155096258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MAX(0,($B$13+$C$13*DP399)/(1+$D$13*DP399)*DI399/(DK399+273)*$E$13)</f>
        <v>0</v>
      </c>
      <c r="AX399" t="s">
        <v>407</v>
      </c>
      <c r="AY399" t="s">
        <v>407</v>
      </c>
      <c r="AZ399">
        <v>0</v>
      </c>
      <c r="BA399">
        <v>0</v>
      </c>
      <c r="BB399">
        <f>1-AZ399/BA399</f>
        <v>0</v>
      </c>
      <c r="BC399">
        <v>0</v>
      </c>
      <c r="BD399" t="s">
        <v>407</v>
      </c>
      <c r="BE399" t="s">
        <v>407</v>
      </c>
      <c r="BF399">
        <v>0</v>
      </c>
      <c r="BG399">
        <v>0</v>
      </c>
      <c r="BH399">
        <f>1-BF399/BG399</f>
        <v>0</v>
      </c>
      <c r="BI399">
        <v>0.5</v>
      </c>
      <c r="BJ399">
        <f>CS399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407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f>$B$11*DQ399+$C$11*DR399+$F$11*EC399*(1-EF399)</f>
        <v>0</v>
      </c>
      <c r="CS399">
        <f>CR399*CT399</f>
        <v>0</v>
      </c>
      <c r="CT399">
        <f>($B$11*$D$9+$C$11*$D$9+$F$11*((EP399+EH399)/MAX(EP399+EH399+EQ399, 0.1)*$I$9+EQ399/MAX(EP399+EH399+EQ399, 0.1)*$J$9))/($B$11+$C$11+$F$11)</f>
        <v>0</v>
      </c>
      <c r="CU399">
        <f>($B$11*$K$9+$C$11*$K$9+$F$11*((EP399+EH399)/MAX(EP399+EH399+EQ399, 0.1)*$P$9+EQ399/MAX(EP399+EH399+EQ399, 0.1)*$Q$9))/($B$11+$C$11+$F$11)</f>
        <v>0</v>
      </c>
      <c r="CV399">
        <v>2.7</v>
      </c>
      <c r="CW399">
        <v>0.5</v>
      </c>
      <c r="CX399" t="s">
        <v>408</v>
      </c>
      <c r="CY399">
        <v>2</v>
      </c>
      <c r="CZ399" t="b">
        <v>1</v>
      </c>
      <c r="DA399">
        <v>1510795415.1</v>
      </c>
      <c r="DB399">
        <v>696.635518518519</v>
      </c>
      <c r="DC399">
        <v>728.257925925926</v>
      </c>
      <c r="DD399">
        <v>30.7005703703704</v>
      </c>
      <c r="DE399">
        <v>28.5276333333333</v>
      </c>
      <c r="DF399">
        <v>688.409888888889</v>
      </c>
      <c r="DG399">
        <v>30.0388814814815</v>
      </c>
      <c r="DH399">
        <v>500.097925925926</v>
      </c>
      <c r="DI399">
        <v>90.7651962962963</v>
      </c>
      <c r="DJ399">
        <v>0.100009251851852</v>
      </c>
      <c r="DK399">
        <v>34.3517962962963</v>
      </c>
      <c r="DL399">
        <v>35.0006740740741</v>
      </c>
      <c r="DM399">
        <v>999.9</v>
      </c>
      <c r="DN399">
        <v>0</v>
      </c>
      <c r="DO399">
        <v>0</v>
      </c>
      <c r="DP399">
        <v>9992.40259259259</v>
      </c>
      <c r="DQ399">
        <v>0</v>
      </c>
      <c r="DR399">
        <v>8.67163444444444</v>
      </c>
      <c r="DS399">
        <v>-31.6224259259259</v>
      </c>
      <c r="DT399">
        <v>718.699962962963</v>
      </c>
      <c r="DU399">
        <v>749.643407407407</v>
      </c>
      <c r="DV399">
        <v>2.17294074074074</v>
      </c>
      <c r="DW399">
        <v>728.257925925926</v>
      </c>
      <c r="DX399">
        <v>28.5276333333333</v>
      </c>
      <c r="DY399">
        <v>2.7865437037037</v>
      </c>
      <c r="DZ399">
        <v>2.58931518518518</v>
      </c>
      <c r="EA399">
        <v>22.8045925925926</v>
      </c>
      <c r="EB399">
        <v>21.5990703703704</v>
      </c>
      <c r="EC399">
        <v>1999.98814814815</v>
      </c>
      <c r="ED399">
        <v>0.980004333333333</v>
      </c>
      <c r="EE399">
        <v>0.0199961444444444</v>
      </c>
      <c r="EF399">
        <v>0</v>
      </c>
      <c r="EG399">
        <v>2.25019259259259</v>
      </c>
      <c r="EH399">
        <v>0</v>
      </c>
      <c r="EI399">
        <v>4030.42481481481</v>
      </c>
      <c r="EJ399">
        <v>17300.0666666667</v>
      </c>
      <c r="EK399">
        <v>40.1571481481481</v>
      </c>
      <c r="EL399">
        <v>40.125</v>
      </c>
      <c r="EM399">
        <v>39.6016666666667</v>
      </c>
      <c r="EN399">
        <v>39.125</v>
      </c>
      <c r="EO399">
        <v>40</v>
      </c>
      <c r="EP399">
        <v>1959.99777777778</v>
      </c>
      <c r="EQ399">
        <v>39.9903703703704</v>
      </c>
      <c r="ER399">
        <v>0</v>
      </c>
      <c r="ES399">
        <v>1678819026.2</v>
      </c>
      <c r="ET399">
        <v>0</v>
      </c>
      <c r="EU399">
        <v>2.25363076923077</v>
      </c>
      <c r="EV399">
        <v>0.242871797072506</v>
      </c>
      <c r="EW399">
        <v>55.5972649802022</v>
      </c>
      <c r="EX399">
        <v>4030.70769230769</v>
      </c>
      <c r="EY399">
        <v>15</v>
      </c>
      <c r="EZ399">
        <v>0</v>
      </c>
      <c r="FA399" t="s">
        <v>409</v>
      </c>
      <c r="FB399">
        <v>1510781724.6</v>
      </c>
      <c r="FC399">
        <v>1510781718.6</v>
      </c>
      <c r="FD399">
        <v>0</v>
      </c>
      <c r="FE399">
        <v>0.193</v>
      </c>
      <c r="FF399">
        <v>0.167</v>
      </c>
      <c r="FG399">
        <v>6.707</v>
      </c>
      <c r="FH399">
        <v>0.869</v>
      </c>
      <c r="FI399">
        <v>420</v>
      </c>
      <c r="FJ399">
        <v>32</v>
      </c>
      <c r="FK399">
        <v>0.3</v>
      </c>
      <c r="FL399">
        <v>0.13</v>
      </c>
      <c r="FM399">
        <v>2.173567</v>
      </c>
      <c r="FN399">
        <v>-0.0162914071294605</v>
      </c>
      <c r="FO399">
        <v>0.00215005720854123</v>
      </c>
      <c r="FP399">
        <v>1</v>
      </c>
      <c r="FQ399">
        <v>1</v>
      </c>
      <c r="FR399">
        <v>1</v>
      </c>
      <c r="FS399" t="s">
        <v>410</v>
      </c>
      <c r="FT399">
        <v>2.97107</v>
      </c>
      <c r="FU399">
        <v>2.75372</v>
      </c>
      <c r="FV399">
        <v>0.133975</v>
      </c>
      <c r="FW399">
        <v>0.139041</v>
      </c>
      <c r="FX399">
        <v>0.122128</v>
      </c>
      <c r="FY399">
        <v>0.117204</v>
      </c>
      <c r="FZ399">
        <v>33607.8</v>
      </c>
      <c r="GA399">
        <v>36393.9</v>
      </c>
      <c r="GB399">
        <v>35177.4</v>
      </c>
      <c r="GC399">
        <v>38348.1</v>
      </c>
      <c r="GD399">
        <v>43761.5</v>
      </c>
      <c r="GE399">
        <v>48889.3</v>
      </c>
      <c r="GF399">
        <v>54969.2</v>
      </c>
      <c r="GG399">
        <v>61504</v>
      </c>
      <c r="GH399">
        <v>1.96255</v>
      </c>
      <c r="GI399">
        <v>1.81795</v>
      </c>
      <c r="GJ399">
        <v>0.189736</v>
      </c>
      <c r="GK399">
        <v>0</v>
      </c>
      <c r="GL399">
        <v>31.9258</v>
      </c>
      <c r="GM399">
        <v>999.9</v>
      </c>
      <c r="GN399">
        <v>53.247</v>
      </c>
      <c r="GO399">
        <v>32.519</v>
      </c>
      <c r="GP399">
        <v>28.8492</v>
      </c>
      <c r="GQ399">
        <v>56.6386</v>
      </c>
      <c r="GR399">
        <v>48.754</v>
      </c>
      <c r="GS399">
        <v>1</v>
      </c>
      <c r="GT399">
        <v>0.113229</v>
      </c>
      <c r="GU399">
        <v>-2.12092</v>
      </c>
      <c r="GV399">
        <v>20.1025</v>
      </c>
      <c r="GW399">
        <v>5.19603</v>
      </c>
      <c r="GX399">
        <v>12.004</v>
      </c>
      <c r="GY399">
        <v>4.97465</v>
      </c>
      <c r="GZ399">
        <v>3.29388</v>
      </c>
      <c r="HA399">
        <v>9999</v>
      </c>
      <c r="HB399">
        <v>9999</v>
      </c>
      <c r="HC399">
        <v>9999</v>
      </c>
      <c r="HD399">
        <v>999.9</v>
      </c>
      <c r="HE399">
        <v>1.86325</v>
      </c>
      <c r="HF399">
        <v>1.86813</v>
      </c>
      <c r="HG399">
        <v>1.86789</v>
      </c>
      <c r="HH399">
        <v>1.86905</v>
      </c>
      <c r="HI399">
        <v>1.86983</v>
      </c>
      <c r="HJ399">
        <v>1.86586</v>
      </c>
      <c r="HK399">
        <v>1.86696</v>
      </c>
      <c r="HL399">
        <v>1.8683</v>
      </c>
      <c r="HM399">
        <v>5</v>
      </c>
      <c r="HN399">
        <v>0</v>
      </c>
      <c r="HO399">
        <v>0</v>
      </c>
      <c r="HP399">
        <v>0</v>
      </c>
      <c r="HQ399" t="s">
        <v>411</v>
      </c>
      <c r="HR399" t="s">
        <v>412</v>
      </c>
      <c r="HS399" t="s">
        <v>413</v>
      </c>
      <c r="HT399" t="s">
        <v>413</v>
      </c>
      <c r="HU399" t="s">
        <v>413</v>
      </c>
      <c r="HV399" t="s">
        <v>413</v>
      </c>
      <c r="HW399">
        <v>0</v>
      </c>
      <c r="HX399">
        <v>100</v>
      </c>
      <c r="HY399">
        <v>100</v>
      </c>
      <c r="HZ399">
        <v>8.38</v>
      </c>
      <c r="IA399">
        <v>0.6617</v>
      </c>
      <c r="IB399">
        <v>4.00718980108695</v>
      </c>
      <c r="IC399">
        <v>0.0057595372652325</v>
      </c>
      <c r="ID399">
        <v>9.86007892650461e-07</v>
      </c>
      <c r="IE399">
        <v>-6.54605500343952e-10</v>
      </c>
      <c r="IF399">
        <v>0.661683471666172</v>
      </c>
      <c r="IG399">
        <v>0</v>
      </c>
      <c r="IH399">
        <v>0</v>
      </c>
      <c r="II399">
        <v>0</v>
      </c>
      <c r="IJ399">
        <v>-3</v>
      </c>
      <c r="IK399">
        <v>1614</v>
      </c>
      <c r="IL399">
        <v>1</v>
      </c>
      <c r="IM399">
        <v>27</v>
      </c>
      <c r="IN399">
        <v>228.3</v>
      </c>
      <c r="IO399">
        <v>228.4</v>
      </c>
      <c r="IP399">
        <v>1.68945</v>
      </c>
      <c r="IQ399">
        <v>2.62817</v>
      </c>
      <c r="IR399">
        <v>1.54785</v>
      </c>
      <c r="IS399">
        <v>2.30103</v>
      </c>
      <c r="IT399">
        <v>1.34644</v>
      </c>
      <c r="IU399">
        <v>2.42065</v>
      </c>
      <c r="IV399">
        <v>36.9556</v>
      </c>
      <c r="IW399">
        <v>24.2101</v>
      </c>
      <c r="IX399">
        <v>18</v>
      </c>
      <c r="IY399">
        <v>503.618</v>
      </c>
      <c r="IZ399">
        <v>409.412</v>
      </c>
      <c r="JA399">
        <v>35.4485</v>
      </c>
      <c r="JB399">
        <v>28.8549</v>
      </c>
      <c r="JC399">
        <v>29.9995</v>
      </c>
      <c r="JD399">
        <v>28.6624</v>
      </c>
      <c r="JE399">
        <v>28.5832</v>
      </c>
      <c r="JF399">
        <v>33.9309</v>
      </c>
      <c r="JG399">
        <v>0</v>
      </c>
      <c r="JH399">
        <v>100</v>
      </c>
      <c r="JI399">
        <v>35.377</v>
      </c>
      <c r="JJ399">
        <v>776.884</v>
      </c>
      <c r="JK399">
        <v>30.1699</v>
      </c>
      <c r="JL399">
        <v>101.983</v>
      </c>
      <c r="JM399">
        <v>102.378</v>
      </c>
    </row>
    <row r="400" spans="1:273">
      <c r="A400">
        <v>384</v>
      </c>
      <c r="B400">
        <v>1510795427.6</v>
      </c>
      <c r="C400">
        <v>6707</v>
      </c>
      <c r="D400" t="s">
        <v>1181</v>
      </c>
      <c r="E400" t="s">
        <v>1182</v>
      </c>
      <c r="F400">
        <v>5</v>
      </c>
      <c r="G400" t="s">
        <v>898</v>
      </c>
      <c r="H400" t="s">
        <v>406</v>
      </c>
      <c r="I400">
        <v>1510795419.81429</v>
      </c>
      <c r="J400">
        <f>(K400)/1000</f>
        <v>0</v>
      </c>
      <c r="K400">
        <f>IF(CZ400, AN400, AH400)</f>
        <v>0</v>
      </c>
      <c r="L400">
        <f>IF(CZ400, AI400, AG400)</f>
        <v>0</v>
      </c>
      <c r="M400">
        <f>DB400 - IF(AU400&gt;1, L400*CV400*100.0/(AW400*DP400), 0)</f>
        <v>0</v>
      </c>
      <c r="N400">
        <f>((T400-J400/2)*M400-L400)/(T400+J400/2)</f>
        <v>0</v>
      </c>
      <c r="O400">
        <f>N400*(DI400+DJ400)/1000.0</f>
        <v>0</v>
      </c>
      <c r="P400">
        <f>(DB400 - IF(AU400&gt;1, L400*CV400*100.0/(AW400*DP400), 0))*(DI400+DJ400)/1000.0</f>
        <v>0</v>
      </c>
      <c r="Q400">
        <f>2.0/((1/S400-1/R400)+SIGN(S400)*SQRT((1/S400-1/R400)*(1/S400-1/R400) + 4*CW400/((CW400+1)*(CW400+1))*(2*1/S400*1/R400-1/R400*1/R400)))</f>
        <v>0</v>
      </c>
      <c r="R400">
        <f>IF(LEFT(CX400,1)&lt;&gt;"0",IF(LEFT(CX400,1)="1",3.0,CY400),$D$5+$E$5*(DP400*DI400/($K$5*1000))+$F$5*(DP400*DI400/($K$5*1000))*MAX(MIN(CV400,$J$5),$I$5)*MAX(MIN(CV400,$J$5),$I$5)+$G$5*MAX(MIN(CV400,$J$5),$I$5)*(DP400*DI400/($K$5*1000))+$H$5*(DP400*DI400/($K$5*1000))*(DP400*DI400/($K$5*1000)))</f>
        <v>0</v>
      </c>
      <c r="S400">
        <f>J400*(1000-(1000*0.61365*exp(17.502*W400/(240.97+W400))/(DI400+DJ400)+DD400)/2)/(1000*0.61365*exp(17.502*W400/(240.97+W400))/(DI400+DJ400)-DD400)</f>
        <v>0</v>
      </c>
      <c r="T400">
        <f>1/((CW400+1)/(Q400/1.6)+1/(R400/1.37)) + CW400/((CW400+1)/(Q400/1.6) + CW400/(R400/1.37))</f>
        <v>0</v>
      </c>
      <c r="U400">
        <f>(CR400*CU400)</f>
        <v>0</v>
      </c>
      <c r="V400">
        <f>(DK400+(U400+2*0.95*5.67E-8*(((DK400+$B$7)+273)^4-(DK400+273)^4)-44100*J400)/(1.84*29.3*R400+8*0.95*5.67E-8*(DK400+273)^3))</f>
        <v>0</v>
      </c>
      <c r="W400">
        <f>($C$7*DL400+$D$7*DM400+$E$7*V400)</f>
        <v>0</v>
      </c>
      <c r="X400">
        <f>0.61365*exp(17.502*W400/(240.97+W400))</f>
        <v>0</v>
      </c>
      <c r="Y400">
        <f>(Z400/AA400*100)</f>
        <v>0</v>
      </c>
      <c r="Z400">
        <f>DD400*(DI400+DJ400)/1000</f>
        <v>0</v>
      </c>
      <c r="AA400">
        <f>0.61365*exp(17.502*DK400/(240.97+DK400))</f>
        <v>0</v>
      </c>
      <c r="AB400">
        <f>(X400-DD400*(DI400+DJ400)/1000)</f>
        <v>0</v>
      </c>
      <c r="AC400">
        <f>(-J400*44100)</f>
        <v>0</v>
      </c>
      <c r="AD400">
        <f>2*29.3*R400*0.92*(DK400-W400)</f>
        <v>0</v>
      </c>
      <c r="AE400">
        <f>2*0.95*5.67E-8*(((DK400+$B$7)+273)^4-(W400+273)^4)</f>
        <v>0</v>
      </c>
      <c r="AF400">
        <f>U400+AE400+AC400+AD400</f>
        <v>0</v>
      </c>
      <c r="AG400">
        <f>DH400*AU400*(DC400-DB400*(1000-AU400*DE400)/(1000-AU400*DD400))/(100*CV400)</f>
        <v>0</v>
      </c>
      <c r="AH400">
        <f>1000*DH400*AU400*(DD400-DE400)/(100*CV400*(1000-AU400*DD400))</f>
        <v>0</v>
      </c>
      <c r="AI400">
        <f>(AJ400 - AK400 - DI400*1E3/(8.314*(DK400+273.15)) * AM400/DH400 * AL400) * DH400/(100*CV400) * (1000 - DE400)/1000</f>
        <v>0</v>
      </c>
      <c r="AJ400">
        <v>783.364699526403</v>
      </c>
      <c r="AK400">
        <v>759.992993939394</v>
      </c>
      <c r="AL400">
        <v>3.40236944450963</v>
      </c>
      <c r="AM400">
        <v>64.2689805173575</v>
      </c>
      <c r="AN400">
        <f>(AP400 - AO400 + DI400*1E3/(8.314*(DK400+273.15)) * AR400/DH400 * AQ400) * DH400/(100*CV400) * 1000/(1000 - AP400)</f>
        <v>0</v>
      </c>
      <c r="AO400">
        <v>28.518229160209</v>
      </c>
      <c r="AP400">
        <v>30.6756527272727</v>
      </c>
      <c r="AQ400">
        <v>-8.54608831473412e-06</v>
      </c>
      <c r="AR400">
        <v>116.423155096258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MAX(0,($B$13+$C$13*DP400)/(1+$D$13*DP400)*DI400/(DK400+273)*$E$13)</f>
        <v>0</v>
      </c>
      <c r="AX400" t="s">
        <v>407</v>
      </c>
      <c r="AY400" t="s">
        <v>407</v>
      </c>
      <c r="AZ400">
        <v>0</v>
      </c>
      <c r="BA400">
        <v>0</v>
      </c>
      <c r="BB400">
        <f>1-AZ400/BA400</f>
        <v>0</v>
      </c>
      <c r="BC400">
        <v>0</v>
      </c>
      <c r="BD400" t="s">
        <v>407</v>
      </c>
      <c r="BE400" t="s">
        <v>407</v>
      </c>
      <c r="BF400">
        <v>0</v>
      </c>
      <c r="BG400">
        <v>0</v>
      </c>
      <c r="BH400">
        <f>1-BF400/BG400</f>
        <v>0</v>
      </c>
      <c r="BI400">
        <v>0.5</v>
      </c>
      <c r="BJ400">
        <f>CS400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407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f>$B$11*DQ400+$C$11*DR400+$F$11*EC400*(1-EF400)</f>
        <v>0</v>
      </c>
      <c r="CS400">
        <f>CR400*CT400</f>
        <v>0</v>
      </c>
      <c r="CT400">
        <f>($B$11*$D$9+$C$11*$D$9+$F$11*((EP400+EH400)/MAX(EP400+EH400+EQ400, 0.1)*$I$9+EQ400/MAX(EP400+EH400+EQ400, 0.1)*$J$9))/($B$11+$C$11+$F$11)</f>
        <v>0</v>
      </c>
      <c r="CU400">
        <f>($B$11*$K$9+$C$11*$K$9+$F$11*((EP400+EH400)/MAX(EP400+EH400+EQ400, 0.1)*$P$9+EQ400/MAX(EP400+EH400+EQ400, 0.1)*$Q$9))/($B$11+$C$11+$F$11)</f>
        <v>0</v>
      </c>
      <c r="CV400">
        <v>2.7</v>
      </c>
      <c r="CW400">
        <v>0.5</v>
      </c>
      <c r="CX400" t="s">
        <v>408</v>
      </c>
      <c r="CY400">
        <v>2</v>
      </c>
      <c r="CZ400" t="b">
        <v>1</v>
      </c>
      <c r="DA400">
        <v>1510795419.81429</v>
      </c>
      <c r="DB400">
        <v>712.407357142857</v>
      </c>
      <c r="DC400">
        <v>744.059928571429</v>
      </c>
      <c r="DD400">
        <v>30.6928464285714</v>
      </c>
      <c r="DE400">
        <v>28.5237142857143</v>
      </c>
      <c r="DF400">
        <v>704.084928571429</v>
      </c>
      <c r="DG400">
        <v>30.0311642857143</v>
      </c>
      <c r="DH400">
        <v>500.092035714286</v>
      </c>
      <c r="DI400">
        <v>90.7646928571428</v>
      </c>
      <c r="DJ400">
        <v>0.0999938857142857</v>
      </c>
      <c r="DK400">
        <v>34.3556071428571</v>
      </c>
      <c r="DL400">
        <v>35.0014928571429</v>
      </c>
      <c r="DM400">
        <v>999.9</v>
      </c>
      <c r="DN400">
        <v>0</v>
      </c>
      <c r="DO400">
        <v>0</v>
      </c>
      <c r="DP400">
        <v>9997.83714285714</v>
      </c>
      <c r="DQ400">
        <v>0</v>
      </c>
      <c r="DR400">
        <v>8.66991535714286</v>
      </c>
      <c r="DS400">
        <v>-31.6525285714286</v>
      </c>
      <c r="DT400">
        <v>734.965535714286</v>
      </c>
      <c r="DU400">
        <v>765.906321428571</v>
      </c>
      <c r="DV400">
        <v>2.16915071428571</v>
      </c>
      <c r="DW400">
        <v>744.059928571429</v>
      </c>
      <c r="DX400">
        <v>28.5237142857143</v>
      </c>
      <c r="DY400">
        <v>2.7858275</v>
      </c>
      <c r="DZ400">
        <v>2.58894428571429</v>
      </c>
      <c r="EA400">
        <v>22.8003535714286</v>
      </c>
      <c r="EB400">
        <v>21.5967321428571</v>
      </c>
      <c r="EC400">
        <v>1999.99428571429</v>
      </c>
      <c r="ED400">
        <v>0.980004321428572</v>
      </c>
      <c r="EE400">
        <v>0.0199961571428571</v>
      </c>
      <c r="EF400">
        <v>0</v>
      </c>
      <c r="EG400">
        <v>2.23561071428571</v>
      </c>
      <c r="EH400">
        <v>0</v>
      </c>
      <c r="EI400">
        <v>4034.77785714286</v>
      </c>
      <c r="EJ400">
        <v>17300.125</v>
      </c>
      <c r="EK400">
        <v>40.1382857142857</v>
      </c>
      <c r="EL400">
        <v>40.125</v>
      </c>
      <c r="EM400">
        <v>39.58225</v>
      </c>
      <c r="EN400">
        <v>39.125</v>
      </c>
      <c r="EO400">
        <v>40</v>
      </c>
      <c r="EP400">
        <v>1960.00392857143</v>
      </c>
      <c r="EQ400">
        <v>39.9903571428571</v>
      </c>
      <c r="ER400">
        <v>0</v>
      </c>
      <c r="ES400">
        <v>1678819031</v>
      </c>
      <c r="ET400">
        <v>0</v>
      </c>
      <c r="EU400">
        <v>2.22891923076923</v>
      </c>
      <c r="EV400">
        <v>-0.373712816263621</v>
      </c>
      <c r="EW400">
        <v>51.3425640276292</v>
      </c>
      <c r="EX400">
        <v>4035.08423076923</v>
      </c>
      <c r="EY400">
        <v>15</v>
      </c>
      <c r="EZ400">
        <v>0</v>
      </c>
      <c r="FA400" t="s">
        <v>409</v>
      </c>
      <c r="FB400">
        <v>1510781724.6</v>
      </c>
      <c r="FC400">
        <v>1510781718.6</v>
      </c>
      <c r="FD400">
        <v>0</v>
      </c>
      <c r="FE400">
        <v>0.193</v>
      </c>
      <c r="FF400">
        <v>0.167</v>
      </c>
      <c r="FG400">
        <v>6.707</v>
      </c>
      <c r="FH400">
        <v>0.869</v>
      </c>
      <c r="FI400">
        <v>420</v>
      </c>
      <c r="FJ400">
        <v>32</v>
      </c>
      <c r="FK400">
        <v>0.3</v>
      </c>
      <c r="FL400">
        <v>0.13</v>
      </c>
      <c r="FM400">
        <v>2.1710275</v>
      </c>
      <c r="FN400">
        <v>-0.038133883677306</v>
      </c>
      <c r="FO400">
        <v>0.00450817410378083</v>
      </c>
      <c r="FP400">
        <v>1</v>
      </c>
      <c r="FQ400">
        <v>1</v>
      </c>
      <c r="FR400">
        <v>1</v>
      </c>
      <c r="FS400" t="s">
        <v>410</v>
      </c>
      <c r="FT400">
        <v>2.97147</v>
      </c>
      <c r="FU400">
        <v>2.75414</v>
      </c>
      <c r="FV400">
        <v>0.136069</v>
      </c>
      <c r="FW400">
        <v>0.141134</v>
      </c>
      <c r="FX400">
        <v>0.122089</v>
      </c>
      <c r="FY400">
        <v>0.11719</v>
      </c>
      <c r="FZ400">
        <v>33526.6</v>
      </c>
      <c r="GA400">
        <v>36305.3</v>
      </c>
      <c r="GB400">
        <v>35177.4</v>
      </c>
      <c r="GC400">
        <v>38348</v>
      </c>
      <c r="GD400">
        <v>43763.5</v>
      </c>
      <c r="GE400">
        <v>48889.9</v>
      </c>
      <c r="GF400">
        <v>54969.2</v>
      </c>
      <c r="GG400">
        <v>61503.8</v>
      </c>
      <c r="GH400">
        <v>1.96242</v>
      </c>
      <c r="GI400">
        <v>1.8182</v>
      </c>
      <c r="GJ400">
        <v>0.189826</v>
      </c>
      <c r="GK400">
        <v>0</v>
      </c>
      <c r="GL400">
        <v>31.9286</v>
      </c>
      <c r="GM400">
        <v>999.9</v>
      </c>
      <c r="GN400">
        <v>53.247</v>
      </c>
      <c r="GO400">
        <v>32.509</v>
      </c>
      <c r="GP400">
        <v>28.8307</v>
      </c>
      <c r="GQ400">
        <v>56.7986</v>
      </c>
      <c r="GR400">
        <v>48.0769</v>
      </c>
      <c r="GS400">
        <v>1</v>
      </c>
      <c r="GT400">
        <v>0.112818</v>
      </c>
      <c r="GU400">
        <v>-2.50037</v>
      </c>
      <c r="GV400">
        <v>20.0982</v>
      </c>
      <c r="GW400">
        <v>5.19707</v>
      </c>
      <c r="GX400">
        <v>12.0041</v>
      </c>
      <c r="GY400">
        <v>4.97515</v>
      </c>
      <c r="GZ400">
        <v>3.29378</v>
      </c>
      <c r="HA400">
        <v>9999</v>
      </c>
      <c r="HB400">
        <v>9999</v>
      </c>
      <c r="HC400">
        <v>9999</v>
      </c>
      <c r="HD400">
        <v>999.9</v>
      </c>
      <c r="HE400">
        <v>1.86325</v>
      </c>
      <c r="HF400">
        <v>1.86813</v>
      </c>
      <c r="HG400">
        <v>1.86788</v>
      </c>
      <c r="HH400">
        <v>1.86905</v>
      </c>
      <c r="HI400">
        <v>1.86985</v>
      </c>
      <c r="HJ400">
        <v>1.86588</v>
      </c>
      <c r="HK400">
        <v>1.86696</v>
      </c>
      <c r="HL400">
        <v>1.86832</v>
      </c>
      <c r="HM400">
        <v>5</v>
      </c>
      <c r="HN400">
        <v>0</v>
      </c>
      <c r="HO400">
        <v>0</v>
      </c>
      <c r="HP400">
        <v>0</v>
      </c>
      <c r="HQ400" t="s">
        <v>411</v>
      </c>
      <c r="HR400" t="s">
        <v>412</v>
      </c>
      <c r="HS400" t="s">
        <v>413</v>
      </c>
      <c r="HT400" t="s">
        <v>413</v>
      </c>
      <c r="HU400" t="s">
        <v>413</v>
      </c>
      <c r="HV400" t="s">
        <v>413</v>
      </c>
      <c r="HW400">
        <v>0</v>
      </c>
      <c r="HX400">
        <v>100</v>
      </c>
      <c r="HY400">
        <v>100</v>
      </c>
      <c r="HZ400">
        <v>8.482</v>
      </c>
      <c r="IA400">
        <v>0.6617</v>
      </c>
      <c r="IB400">
        <v>4.00718980108695</v>
      </c>
      <c r="IC400">
        <v>0.0057595372652325</v>
      </c>
      <c r="ID400">
        <v>9.86007892650461e-07</v>
      </c>
      <c r="IE400">
        <v>-6.54605500343952e-10</v>
      </c>
      <c r="IF400">
        <v>0.661683471666172</v>
      </c>
      <c r="IG400">
        <v>0</v>
      </c>
      <c r="IH400">
        <v>0</v>
      </c>
      <c r="II400">
        <v>0</v>
      </c>
      <c r="IJ400">
        <v>-3</v>
      </c>
      <c r="IK400">
        <v>1614</v>
      </c>
      <c r="IL400">
        <v>1</v>
      </c>
      <c r="IM400">
        <v>27</v>
      </c>
      <c r="IN400">
        <v>228.4</v>
      </c>
      <c r="IO400">
        <v>228.5</v>
      </c>
      <c r="IP400">
        <v>1.72119</v>
      </c>
      <c r="IQ400">
        <v>2.62817</v>
      </c>
      <c r="IR400">
        <v>1.54785</v>
      </c>
      <c r="IS400">
        <v>2.30103</v>
      </c>
      <c r="IT400">
        <v>1.34644</v>
      </c>
      <c r="IU400">
        <v>2.41211</v>
      </c>
      <c r="IV400">
        <v>36.9556</v>
      </c>
      <c r="IW400">
        <v>24.2101</v>
      </c>
      <c r="IX400">
        <v>18</v>
      </c>
      <c r="IY400">
        <v>503.522</v>
      </c>
      <c r="IZ400">
        <v>409.543</v>
      </c>
      <c r="JA400">
        <v>35.3769</v>
      </c>
      <c r="JB400">
        <v>28.8517</v>
      </c>
      <c r="JC400">
        <v>29.9998</v>
      </c>
      <c r="JD400">
        <v>28.661</v>
      </c>
      <c r="JE400">
        <v>28.5816</v>
      </c>
      <c r="JF400">
        <v>34.5071</v>
      </c>
      <c r="JG400">
        <v>0</v>
      </c>
      <c r="JH400">
        <v>100</v>
      </c>
      <c r="JI400">
        <v>35.4025</v>
      </c>
      <c r="JJ400">
        <v>790.306</v>
      </c>
      <c r="JK400">
        <v>30.1699</v>
      </c>
      <c r="JL400">
        <v>101.983</v>
      </c>
      <c r="JM400">
        <v>102.377</v>
      </c>
    </row>
    <row r="401" spans="1:273">
      <c r="A401">
        <v>385</v>
      </c>
      <c r="B401">
        <v>1510795432.6</v>
      </c>
      <c r="C401">
        <v>6712</v>
      </c>
      <c r="D401" t="s">
        <v>1183</v>
      </c>
      <c r="E401" t="s">
        <v>1184</v>
      </c>
      <c r="F401">
        <v>5</v>
      </c>
      <c r="G401" t="s">
        <v>898</v>
      </c>
      <c r="H401" t="s">
        <v>406</v>
      </c>
      <c r="I401">
        <v>1510795425.1</v>
      </c>
      <c r="J401">
        <f>(K401)/1000</f>
        <v>0</v>
      </c>
      <c r="K401">
        <f>IF(CZ401, AN401, AH401)</f>
        <v>0</v>
      </c>
      <c r="L401">
        <f>IF(CZ401, AI401, AG401)</f>
        <v>0</v>
      </c>
      <c r="M401">
        <f>DB401 - IF(AU401&gt;1, L401*CV401*100.0/(AW401*DP401), 0)</f>
        <v>0</v>
      </c>
      <c r="N401">
        <f>((T401-J401/2)*M401-L401)/(T401+J401/2)</f>
        <v>0</v>
      </c>
      <c r="O401">
        <f>N401*(DI401+DJ401)/1000.0</f>
        <v>0</v>
      </c>
      <c r="P401">
        <f>(DB401 - IF(AU401&gt;1, L401*CV401*100.0/(AW401*DP401), 0))*(DI401+DJ401)/1000.0</f>
        <v>0</v>
      </c>
      <c r="Q401">
        <f>2.0/((1/S401-1/R401)+SIGN(S401)*SQRT((1/S401-1/R401)*(1/S401-1/R401) + 4*CW401/((CW401+1)*(CW401+1))*(2*1/S401*1/R401-1/R401*1/R401)))</f>
        <v>0</v>
      </c>
      <c r="R401">
        <f>IF(LEFT(CX401,1)&lt;&gt;"0",IF(LEFT(CX401,1)="1",3.0,CY401),$D$5+$E$5*(DP401*DI401/($K$5*1000))+$F$5*(DP401*DI401/($K$5*1000))*MAX(MIN(CV401,$J$5),$I$5)*MAX(MIN(CV401,$J$5),$I$5)+$G$5*MAX(MIN(CV401,$J$5),$I$5)*(DP401*DI401/($K$5*1000))+$H$5*(DP401*DI401/($K$5*1000))*(DP401*DI401/($K$5*1000)))</f>
        <v>0</v>
      </c>
      <c r="S401">
        <f>J401*(1000-(1000*0.61365*exp(17.502*W401/(240.97+W401))/(DI401+DJ401)+DD401)/2)/(1000*0.61365*exp(17.502*W401/(240.97+W401))/(DI401+DJ401)-DD401)</f>
        <v>0</v>
      </c>
      <c r="T401">
        <f>1/((CW401+1)/(Q401/1.6)+1/(R401/1.37)) + CW401/((CW401+1)/(Q401/1.6) + CW401/(R401/1.37))</f>
        <v>0</v>
      </c>
      <c r="U401">
        <f>(CR401*CU401)</f>
        <v>0</v>
      </c>
      <c r="V401">
        <f>(DK401+(U401+2*0.95*5.67E-8*(((DK401+$B$7)+273)^4-(DK401+273)^4)-44100*J401)/(1.84*29.3*R401+8*0.95*5.67E-8*(DK401+273)^3))</f>
        <v>0</v>
      </c>
      <c r="W401">
        <f>($C$7*DL401+$D$7*DM401+$E$7*V401)</f>
        <v>0</v>
      </c>
      <c r="X401">
        <f>0.61365*exp(17.502*W401/(240.97+W401))</f>
        <v>0</v>
      </c>
      <c r="Y401">
        <f>(Z401/AA401*100)</f>
        <v>0</v>
      </c>
      <c r="Z401">
        <f>DD401*(DI401+DJ401)/1000</f>
        <v>0</v>
      </c>
      <c r="AA401">
        <f>0.61365*exp(17.502*DK401/(240.97+DK401))</f>
        <v>0</v>
      </c>
      <c r="AB401">
        <f>(X401-DD401*(DI401+DJ401)/1000)</f>
        <v>0</v>
      </c>
      <c r="AC401">
        <f>(-J401*44100)</f>
        <v>0</v>
      </c>
      <c r="AD401">
        <f>2*29.3*R401*0.92*(DK401-W401)</f>
        <v>0</v>
      </c>
      <c r="AE401">
        <f>2*0.95*5.67E-8*(((DK401+$B$7)+273)^4-(W401+273)^4)</f>
        <v>0</v>
      </c>
      <c r="AF401">
        <f>U401+AE401+AC401+AD401</f>
        <v>0</v>
      </c>
      <c r="AG401">
        <f>DH401*AU401*(DC401-DB401*(1000-AU401*DE401)/(1000-AU401*DD401))/(100*CV401)</f>
        <v>0</v>
      </c>
      <c r="AH401">
        <f>1000*DH401*AU401*(DD401-DE401)/(100*CV401*(1000-AU401*DD401))</f>
        <v>0</v>
      </c>
      <c r="AI401">
        <f>(AJ401 - AK401 - DI401*1E3/(8.314*(DK401+273.15)) * AM401/DH401 * AL401) * DH401/(100*CV401) * (1000 - DE401)/1000</f>
        <v>0</v>
      </c>
      <c r="AJ401">
        <v>801.188928287427</v>
      </c>
      <c r="AK401">
        <v>777.328739393939</v>
      </c>
      <c r="AL401">
        <v>3.46402446148401</v>
      </c>
      <c r="AM401">
        <v>64.2689805173575</v>
      </c>
      <c r="AN401">
        <f>(AP401 - AO401 + DI401*1E3/(8.314*(DK401+273.15)) * AR401/DH401 * AQ401) * DH401/(100*CV401) * 1000/(1000 - AP401)</f>
        <v>0</v>
      </c>
      <c r="AO401">
        <v>28.5140125295167</v>
      </c>
      <c r="AP401">
        <v>30.6631187878788</v>
      </c>
      <c r="AQ401">
        <v>-3.78868379502249e-06</v>
      </c>
      <c r="AR401">
        <v>116.423155096258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MAX(0,($B$13+$C$13*DP401)/(1+$D$13*DP401)*DI401/(DK401+273)*$E$13)</f>
        <v>0</v>
      </c>
      <c r="AX401" t="s">
        <v>407</v>
      </c>
      <c r="AY401" t="s">
        <v>407</v>
      </c>
      <c r="AZ401">
        <v>0</v>
      </c>
      <c r="BA401">
        <v>0</v>
      </c>
      <c r="BB401">
        <f>1-AZ401/BA401</f>
        <v>0</v>
      </c>
      <c r="BC401">
        <v>0</v>
      </c>
      <c r="BD401" t="s">
        <v>407</v>
      </c>
      <c r="BE401" t="s">
        <v>407</v>
      </c>
      <c r="BF401">
        <v>0</v>
      </c>
      <c r="BG401">
        <v>0</v>
      </c>
      <c r="BH401">
        <f>1-BF401/BG401</f>
        <v>0</v>
      </c>
      <c r="BI401">
        <v>0.5</v>
      </c>
      <c r="BJ401">
        <f>CS401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407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f>$B$11*DQ401+$C$11*DR401+$F$11*EC401*(1-EF401)</f>
        <v>0</v>
      </c>
      <c r="CS401">
        <f>CR401*CT401</f>
        <v>0</v>
      </c>
      <c r="CT401">
        <f>($B$11*$D$9+$C$11*$D$9+$F$11*((EP401+EH401)/MAX(EP401+EH401+EQ401, 0.1)*$I$9+EQ401/MAX(EP401+EH401+EQ401, 0.1)*$J$9))/($B$11+$C$11+$F$11)</f>
        <v>0</v>
      </c>
      <c r="CU401">
        <f>($B$11*$K$9+$C$11*$K$9+$F$11*((EP401+EH401)/MAX(EP401+EH401+EQ401, 0.1)*$P$9+EQ401/MAX(EP401+EH401+EQ401, 0.1)*$Q$9))/($B$11+$C$11+$F$11)</f>
        <v>0</v>
      </c>
      <c r="CV401">
        <v>2.7</v>
      </c>
      <c r="CW401">
        <v>0.5</v>
      </c>
      <c r="CX401" t="s">
        <v>408</v>
      </c>
      <c r="CY401">
        <v>2</v>
      </c>
      <c r="CZ401" t="b">
        <v>1</v>
      </c>
      <c r="DA401">
        <v>1510795425.1</v>
      </c>
      <c r="DB401">
        <v>730.068703703704</v>
      </c>
      <c r="DC401">
        <v>761.995555555556</v>
      </c>
      <c r="DD401">
        <v>30.6805592592593</v>
      </c>
      <c r="DE401">
        <v>28.5194518518518</v>
      </c>
      <c r="DF401">
        <v>721.637962962963</v>
      </c>
      <c r="DG401">
        <v>30.0188814814815</v>
      </c>
      <c r="DH401">
        <v>500.079185185185</v>
      </c>
      <c r="DI401">
        <v>90.7645148148148</v>
      </c>
      <c r="DJ401">
        <v>0.0999522555555555</v>
      </c>
      <c r="DK401">
        <v>34.3586481481481</v>
      </c>
      <c r="DL401">
        <v>35.0018296296296</v>
      </c>
      <c r="DM401">
        <v>999.9</v>
      </c>
      <c r="DN401">
        <v>0</v>
      </c>
      <c r="DO401">
        <v>0</v>
      </c>
      <c r="DP401">
        <v>10003.6811111111</v>
      </c>
      <c r="DQ401">
        <v>0</v>
      </c>
      <c r="DR401">
        <v>8.67618</v>
      </c>
      <c r="DS401">
        <v>-31.9268555555556</v>
      </c>
      <c r="DT401">
        <v>753.176444444444</v>
      </c>
      <c r="DU401">
        <v>784.365111111111</v>
      </c>
      <c r="DV401">
        <v>2.16111814814815</v>
      </c>
      <c r="DW401">
        <v>761.995555555556</v>
      </c>
      <c r="DX401">
        <v>28.5194518518518</v>
      </c>
      <c r="DY401">
        <v>2.78470703703704</v>
      </c>
      <c r="DZ401">
        <v>2.5885537037037</v>
      </c>
      <c r="EA401">
        <v>22.7937148148148</v>
      </c>
      <c r="EB401">
        <v>21.5942666666667</v>
      </c>
      <c r="EC401">
        <v>2000.00037037037</v>
      </c>
      <c r="ED401">
        <v>0.980004333333333</v>
      </c>
      <c r="EE401">
        <v>0.0199961444444444</v>
      </c>
      <c r="EF401">
        <v>0</v>
      </c>
      <c r="EG401">
        <v>2.22052962962963</v>
      </c>
      <c r="EH401">
        <v>0</v>
      </c>
      <c r="EI401">
        <v>4039.22037037037</v>
      </c>
      <c r="EJ401">
        <v>17300.1777777778</v>
      </c>
      <c r="EK401">
        <v>40.1272962962963</v>
      </c>
      <c r="EL401">
        <v>40.125</v>
      </c>
      <c r="EM401">
        <v>39.576</v>
      </c>
      <c r="EN401">
        <v>39.125</v>
      </c>
      <c r="EO401">
        <v>39.979</v>
      </c>
      <c r="EP401">
        <v>1960.01</v>
      </c>
      <c r="EQ401">
        <v>39.9903703703704</v>
      </c>
      <c r="ER401">
        <v>0</v>
      </c>
      <c r="ES401">
        <v>1678819035.8</v>
      </c>
      <c r="ET401">
        <v>0</v>
      </c>
      <c r="EU401">
        <v>2.24341923076923</v>
      </c>
      <c r="EV401">
        <v>-0.244509407359224</v>
      </c>
      <c r="EW401">
        <v>48.6738461796483</v>
      </c>
      <c r="EX401">
        <v>4039.09038461538</v>
      </c>
      <c r="EY401">
        <v>15</v>
      </c>
      <c r="EZ401">
        <v>0</v>
      </c>
      <c r="FA401" t="s">
        <v>409</v>
      </c>
      <c r="FB401">
        <v>1510781724.6</v>
      </c>
      <c r="FC401">
        <v>1510781718.6</v>
      </c>
      <c r="FD401">
        <v>0</v>
      </c>
      <c r="FE401">
        <v>0.193</v>
      </c>
      <c r="FF401">
        <v>0.167</v>
      </c>
      <c r="FG401">
        <v>6.707</v>
      </c>
      <c r="FH401">
        <v>0.869</v>
      </c>
      <c r="FI401">
        <v>420</v>
      </c>
      <c r="FJ401">
        <v>32</v>
      </c>
      <c r="FK401">
        <v>0.3</v>
      </c>
      <c r="FL401">
        <v>0.13</v>
      </c>
      <c r="FM401">
        <v>2.16484925</v>
      </c>
      <c r="FN401">
        <v>-0.0912320825515971</v>
      </c>
      <c r="FO401">
        <v>0.00896966342386937</v>
      </c>
      <c r="FP401">
        <v>1</v>
      </c>
      <c r="FQ401">
        <v>1</v>
      </c>
      <c r="FR401">
        <v>1</v>
      </c>
      <c r="FS401" t="s">
        <v>410</v>
      </c>
      <c r="FT401">
        <v>2.97123</v>
      </c>
      <c r="FU401">
        <v>2.7539</v>
      </c>
      <c r="FV401">
        <v>0.138162</v>
      </c>
      <c r="FW401">
        <v>0.143169</v>
      </c>
      <c r="FX401">
        <v>0.122054</v>
      </c>
      <c r="FY401">
        <v>0.117174</v>
      </c>
      <c r="FZ401">
        <v>33445.7</v>
      </c>
      <c r="GA401">
        <v>36219.9</v>
      </c>
      <c r="GB401">
        <v>35177.7</v>
      </c>
      <c r="GC401">
        <v>38348.5</v>
      </c>
      <c r="GD401">
        <v>43765.8</v>
      </c>
      <c r="GE401">
        <v>48891.4</v>
      </c>
      <c r="GF401">
        <v>54969.8</v>
      </c>
      <c r="GG401">
        <v>61504.5</v>
      </c>
      <c r="GH401">
        <v>1.96265</v>
      </c>
      <c r="GI401">
        <v>1.81833</v>
      </c>
      <c r="GJ401">
        <v>0.190765</v>
      </c>
      <c r="GK401">
        <v>0</v>
      </c>
      <c r="GL401">
        <v>31.9304</v>
      </c>
      <c r="GM401">
        <v>999.9</v>
      </c>
      <c r="GN401">
        <v>53.223</v>
      </c>
      <c r="GO401">
        <v>32.509</v>
      </c>
      <c r="GP401">
        <v>28.8193</v>
      </c>
      <c r="GQ401">
        <v>56.7786</v>
      </c>
      <c r="GR401">
        <v>48.3333</v>
      </c>
      <c r="GS401">
        <v>1</v>
      </c>
      <c r="GT401">
        <v>0.112853</v>
      </c>
      <c r="GU401">
        <v>-2.48336</v>
      </c>
      <c r="GV401">
        <v>20.0986</v>
      </c>
      <c r="GW401">
        <v>5.19647</v>
      </c>
      <c r="GX401">
        <v>12.0043</v>
      </c>
      <c r="GY401">
        <v>4.9749</v>
      </c>
      <c r="GZ401">
        <v>3.2938</v>
      </c>
      <c r="HA401">
        <v>9999</v>
      </c>
      <c r="HB401">
        <v>9999</v>
      </c>
      <c r="HC401">
        <v>9999</v>
      </c>
      <c r="HD401">
        <v>999.9</v>
      </c>
      <c r="HE401">
        <v>1.86325</v>
      </c>
      <c r="HF401">
        <v>1.86813</v>
      </c>
      <c r="HG401">
        <v>1.86791</v>
      </c>
      <c r="HH401">
        <v>1.86905</v>
      </c>
      <c r="HI401">
        <v>1.86983</v>
      </c>
      <c r="HJ401">
        <v>1.86587</v>
      </c>
      <c r="HK401">
        <v>1.86696</v>
      </c>
      <c r="HL401">
        <v>1.86834</v>
      </c>
      <c r="HM401">
        <v>5</v>
      </c>
      <c r="HN401">
        <v>0</v>
      </c>
      <c r="HO401">
        <v>0</v>
      </c>
      <c r="HP401">
        <v>0</v>
      </c>
      <c r="HQ401" t="s">
        <v>411</v>
      </c>
      <c r="HR401" t="s">
        <v>412</v>
      </c>
      <c r="HS401" t="s">
        <v>413</v>
      </c>
      <c r="HT401" t="s">
        <v>413</v>
      </c>
      <c r="HU401" t="s">
        <v>413</v>
      </c>
      <c r="HV401" t="s">
        <v>413</v>
      </c>
      <c r="HW401">
        <v>0</v>
      </c>
      <c r="HX401">
        <v>100</v>
      </c>
      <c r="HY401">
        <v>100</v>
      </c>
      <c r="HZ401">
        <v>8.584</v>
      </c>
      <c r="IA401">
        <v>0.6616</v>
      </c>
      <c r="IB401">
        <v>4.00718980108695</v>
      </c>
      <c r="IC401">
        <v>0.0057595372652325</v>
      </c>
      <c r="ID401">
        <v>9.86007892650461e-07</v>
      </c>
      <c r="IE401">
        <v>-6.54605500343952e-10</v>
      </c>
      <c r="IF401">
        <v>0.661683471666172</v>
      </c>
      <c r="IG401">
        <v>0</v>
      </c>
      <c r="IH401">
        <v>0</v>
      </c>
      <c r="II401">
        <v>0</v>
      </c>
      <c r="IJ401">
        <v>-3</v>
      </c>
      <c r="IK401">
        <v>1614</v>
      </c>
      <c r="IL401">
        <v>1</v>
      </c>
      <c r="IM401">
        <v>27</v>
      </c>
      <c r="IN401">
        <v>228.5</v>
      </c>
      <c r="IO401">
        <v>228.6</v>
      </c>
      <c r="IP401">
        <v>1.74805</v>
      </c>
      <c r="IQ401">
        <v>2.62817</v>
      </c>
      <c r="IR401">
        <v>1.54785</v>
      </c>
      <c r="IS401">
        <v>2.30103</v>
      </c>
      <c r="IT401">
        <v>1.34644</v>
      </c>
      <c r="IU401">
        <v>2.42188</v>
      </c>
      <c r="IV401">
        <v>36.9556</v>
      </c>
      <c r="IW401">
        <v>24.2101</v>
      </c>
      <c r="IX401">
        <v>18</v>
      </c>
      <c r="IY401">
        <v>503.654</v>
      </c>
      <c r="IZ401">
        <v>409.608</v>
      </c>
      <c r="JA401">
        <v>35.3827</v>
      </c>
      <c r="JB401">
        <v>28.8487</v>
      </c>
      <c r="JC401">
        <v>29.9999</v>
      </c>
      <c r="JD401">
        <v>28.659</v>
      </c>
      <c r="JE401">
        <v>28.5807</v>
      </c>
      <c r="JF401">
        <v>35.1204</v>
      </c>
      <c r="JG401">
        <v>0</v>
      </c>
      <c r="JH401">
        <v>100</v>
      </c>
      <c r="JI401">
        <v>35.3905</v>
      </c>
      <c r="JJ401">
        <v>810.427</v>
      </c>
      <c r="JK401">
        <v>30.1699</v>
      </c>
      <c r="JL401">
        <v>101.984</v>
      </c>
      <c r="JM401">
        <v>102.378</v>
      </c>
    </row>
    <row r="402" spans="1:273">
      <c r="A402">
        <v>386</v>
      </c>
      <c r="B402">
        <v>1510795437.6</v>
      </c>
      <c r="C402">
        <v>6717</v>
      </c>
      <c r="D402" t="s">
        <v>1185</v>
      </c>
      <c r="E402" t="s">
        <v>1186</v>
      </c>
      <c r="F402">
        <v>5</v>
      </c>
      <c r="G402" t="s">
        <v>898</v>
      </c>
      <c r="H402" t="s">
        <v>406</v>
      </c>
      <c r="I402">
        <v>1510795429.81429</v>
      </c>
      <c r="J402">
        <f>(K402)/1000</f>
        <v>0</v>
      </c>
      <c r="K402">
        <f>IF(CZ402, AN402, AH402)</f>
        <v>0</v>
      </c>
      <c r="L402">
        <f>IF(CZ402, AI402, AG402)</f>
        <v>0</v>
      </c>
      <c r="M402">
        <f>DB402 - IF(AU402&gt;1, L402*CV402*100.0/(AW402*DP402), 0)</f>
        <v>0</v>
      </c>
      <c r="N402">
        <f>((T402-J402/2)*M402-L402)/(T402+J402/2)</f>
        <v>0</v>
      </c>
      <c r="O402">
        <f>N402*(DI402+DJ402)/1000.0</f>
        <v>0</v>
      </c>
      <c r="P402">
        <f>(DB402 - IF(AU402&gt;1, L402*CV402*100.0/(AW402*DP402), 0))*(DI402+DJ402)/1000.0</f>
        <v>0</v>
      </c>
      <c r="Q402">
        <f>2.0/((1/S402-1/R402)+SIGN(S402)*SQRT((1/S402-1/R402)*(1/S402-1/R402) + 4*CW402/((CW402+1)*(CW402+1))*(2*1/S402*1/R402-1/R402*1/R402)))</f>
        <v>0</v>
      </c>
      <c r="R402">
        <f>IF(LEFT(CX402,1)&lt;&gt;"0",IF(LEFT(CX402,1)="1",3.0,CY402),$D$5+$E$5*(DP402*DI402/($K$5*1000))+$F$5*(DP402*DI402/($K$5*1000))*MAX(MIN(CV402,$J$5),$I$5)*MAX(MIN(CV402,$J$5),$I$5)+$G$5*MAX(MIN(CV402,$J$5),$I$5)*(DP402*DI402/($K$5*1000))+$H$5*(DP402*DI402/($K$5*1000))*(DP402*DI402/($K$5*1000)))</f>
        <v>0</v>
      </c>
      <c r="S402">
        <f>J402*(1000-(1000*0.61365*exp(17.502*W402/(240.97+W402))/(DI402+DJ402)+DD402)/2)/(1000*0.61365*exp(17.502*W402/(240.97+W402))/(DI402+DJ402)-DD402)</f>
        <v>0</v>
      </c>
      <c r="T402">
        <f>1/((CW402+1)/(Q402/1.6)+1/(R402/1.37)) + CW402/((CW402+1)/(Q402/1.6) + CW402/(R402/1.37))</f>
        <v>0</v>
      </c>
      <c r="U402">
        <f>(CR402*CU402)</f>
        <v>0</v>
      </c>
      <c r="V402">
        <f>(DK402+(U402+2*0.95*5.67E-8*(((DK402+$B$7)+273)^4-(DK402+273)^4)-44100*J402)/(1.84*29.3*R402+8*0.95*5.67E-8*(DK402+273)^3))</f>
        <v>0</v>
      </c>
      <c r="W402">
        <f>($C$7*DL402+$D$7*DM402+$E$7*V402)</f>
        <v>0</v>
      </c>
      <c r="X402">
        <f>0.61365*exp(17.502*W402/(240.97+W402))</f>
        <v>0</v>
      </c>
      <c r="Y402">
        <f>(Z402/AA402*100)</f>
        <v>0</v>
      </c>
      <c r="Z402">
        <f>DD402*(DI402+DJ402)/1000</f>
        <v>0</v>
      </c>
      <c r="AA402">
        <f>0.61365*exp(17.502*DK402/(240.97+DK402))</f>
        <v>0</v>
      </c>
      <c r="AB402">
        <f>(X402-DD402*(DI402+DJ402)/1000)</f>
        <v>0</v>
      </c>
      <c r="AC402">
        <f>(-J402*44100)</f>
        <v>0</v>
      </c>
      <c r="AD402">
        <f>2*29.3*R402*0.92*(DK402-W402)</f>
        <v>0</v>
      </c>
      <c r="AE402">
        <f>2*0.95*5.67E-8*(((DK402+$B$7)+273)^4-(W402+273)^4)</f>
        <v>0</v>
      </c>
      <c r="AF402">
        <f>U402+AE402+AC402+AD402</f>
        <v>0</v>
      </c>
      <c r="AG402">
        <f>DH402*AU402*(DC402-DB402*(1000-AU402*DE402)/(1000-AU402*DD402))/(100*CV402)</f>
        <v>0</v>
      </c>
      <c r="AH402">
        <f>1000*DH402*AU402*(DD402-DE402)/(100*CV402*(1000-AU402*DD402))</f>
        <v>0</v>
      </c>
      <c r="AI402">
        <f>(AJ402 - AK402 - DI402*1E3/(8.314*(DK402+273.15)) * AM402/DH402 * AL402) * DH402/(100*CV402) * (1000 - DE402)/1000</f>
        <v>0</v>
      </c>
      <c r="AJ402">
        <v>817.88222314328</v>
      </c>
      <c r="AK402">
        <v>794.387321212121</v>
      </c>
      <c r="AL402">
        <v>3.40609770402606</v>
      </c>
      <c r="AM402">
        <v>64.2689805173575</v>
      </c>
      <c r="AN402">
        <f>(AP402 - AO402 + DI402*1E3/(8.314*(DK402+273.15)) * AR402/DH402 * AQ402) * DH402/(100*CV402) * 1000/(1000 - AP402)</f>
        <v>0</v>
      </c>
      <c r="AO402">
        <v>28.5101079355726</v>
      </c>
      <c r="AP402">
        <v>30.6516636363636</v>
      </c>
      <c r="AQ402">
        <v>-8.06227322026783e-06</v>
      </c>
      <c r="AR402">
        <v>116.423155096258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MAX(0,($B$13+$C$13*DP402)/(1+$D$13*DP402)*DI402/(DK402+273)*$E$13)</f>
        <v>0</v>
      </c>
      <c r="AX402" t="s">
        <v>407</v>
      </c>
      <c r="AY402" t="s">
        <v>407</v>
      </c>
      <c r="AZ402">
        <v>0</v>
      </c>
      <c r="BA402">
        <v>0</v>
      </c>
      <c r="BB402">
        <f>1-AZ402/BA402</f>
        <v>0</v>
      </c>
      <c r="BC402">
        <v>0</v>
      </c>
      <c r="BD402" t="s">
        <v>407</v>
      </c>
      <c r="BE402" t="s">
        <v>407</v>
      </c>
      <c r="BF402">
        <v>0</v>
      </c>
      <c r="BG402">
        <v>0</v>
      </c>
      <c r="BH402">
        <f>1-BF402/BG402</f>
        <v>0</v>
      </c>
      <c r="BI402">
        <v>0.5</v>
      </c>
      <c r="BJ402">
        <f>CS402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407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f>$B$11*DQ402+$C$11*DR402+$F$11*EC402*(1-EF402)</f>
        <v>0</v>
      </c>
      <c r="CS402">
        <f>CR402*CT402</f>
        <v>0</v>
      </c>
      <c r="CT402">
        <f>($B$11*$D$9+$C$11*$D$9+$F$11*((EP402+EH402)/MAX(EP402+EH402+EQ402, 0.1)*$I$9+EQ402/MAX(EP402+EH402+EQ402, 0.1)*$J$9))/($B$11+$C$11+$F$11)</f>
        <v>0</v>
      </c>
      <c r="CU402">
        <f>($B$11*$K$9+$C$11*$K$9+$F$11*((EP402+EH402)/MAX(EP402+EH402+EQ402, 0.1)*$P$9+EQ402/MAX(EP402+EH402+EQ402, 0.1)*$Q$9))/($B$11+$C$11+$F$11)</f>
        <v>0</v>
      </c>
      <c r="CV402">
        <v>2.7</v>
      </c>
      <c r="CW402">
        <v>0.5</v>
      </c>
      <c r="CX402" t="s">
        <v>408</v>
      </c>
      <c r="CY402">
        <v>2</v>
      </c>
      <c r="CZ402" t="b">
        <v>1</v>
      </c>
      <c r="DA402">
        <v>1510795429.81429</v>
      </c>
      <c r="DB402">
        <v>745.809571428572</v>
      </c>
      <c r="DC402">
        <v>777.736392857143</v>
      </c>
      <c r="DD402">
        <v>30.6690928571429</v>
      </c>
      <c r="DE402">
        <v>28.5154392857143</v>
      </c>
      <c r="DF402">
        <v>737.282571428571</v>
      </c>
      <c r="DG402">
        <v>30.0074035714286</v>
      </c>
      <c r="DH402">
        <v>500.097142857143</v>
      </c>
      <c r="DI402">
        <v>90.7638642857143</v>
      </c>
      <c r="DJ402">
        <v>0.0999709535714286</v>
      </c>
      <c r="DK402">
        <v>34.3616285714286</v>
      </c>
      <c r="DL402">
        <v>35.0068071428571</v>
      </c>
      <c r="DM402">
        <v>999.9</v>
      </c>
      <c r="DN402">
        <v>0</v>
      </c>
      <c r="DO402">
        <v>0</v>
      </c>
      <c r="DP402">
        <v>10009.4239285714</v>
      </c>
      <c r="DQ402">
        <v>0</v>
      </c>
      <c r="DR402">
        <v>8.67464321428571</v>
      </c>
      <c r="DS402">
        <v>-31.9267964285714</v>
      </c>
      <c r="DT402">
        <v>769.406464285714</v>
      </c>
      <c r="DU402">
        <v>800.564714285714</v>
      </c>
      <c r="DV402">
        <v>2.15364964285714</v>
      </c>
      <c r="DW402">
        <v>777.736392857143</v>
      </c>
      <c r="DX402">
        <v>28.5154392857143</v>
      </c>
      <c r="DY402">
        <v>2.783645</v>
      </c>
      <c r="DZ402">
        <v>2.58817178571429</v>
      </c>
      <c r="EA402">
        <v>22.7874214285714</v>
      </c>
      <c r="EB402">
        <v>21.5918571428571</v>
      </c>
      <c r="EC402">
        <v>2000.03071428571</v>
      </c>
      <c r="ED402">
        <v>0.980004428571429</v>
      </c>
      <c r="EE402">
        <v>0.0199960428571429</v>
      </c>
      <c r="EF402">
        <v>0</v>
      </c>
      <c r="EG402">
        <v>2.19861071428571</v>
      </c>
      <c r="EH402">
        <v>0</v>
      </c>
      <c r="EI402">
        <v>4043.13892857143</v>
      </c>
      <c r="EJ402">
        <v>17300.4357142857</v>
      </c>
      <c r="EK402">
        <v>40.1272142857143</v>
      </c>
      <c r="EL402">
        <v>40.125</v>
      </c>
      <c r="EM402">
        <v>39.562</v>
      </c>
      <c r="EN402">
        <v>39.11825</v>
      </c>
      <c r="EO402">
        <v>39.9595</v>
      </c>
      <c r="EP402">
        <v>1960.04</v>
      </c>
      <c r="EQ402">
        <v>39.9907142857143</v>
      </c>
      <c r="ER402">
        <v>0</v>
      </c>
      <c r="ES402">
        <v>1678819041.2</v>
      </c>
      <c r="ET402">
        <v>0</v>
      </c>
      <c r="EU402">
        <v>2.217888</v>
      </c>
      <c r="EV402">
        <v>0.236715369536321</v>
      </c>
      <c r="EW402">
        <v>46.7523076870522</v>
      </c>
      <c r="EX402">
        <v>4043.726</v>
      </c>
      <c r="EY402">
        <v>15</v>
      </c>
      <c r="EZ402">
        <v>0</v>
      </c>
      <c r="FA402" t="s">
        <v>409</v>
      </c>
      <c r="FB402">
        <v>1510781724.6</v>
      </c>
      <c r="FC402">
        <v>1510781718.6</v>
      </c>
      <c r="FD402">
        <v>0</v>
      </c>
      <c r="FE402">
        <v>0.193</v>
      </c>
      <c r="FF402">
        <v>0.167</v>
      </c>
      <c r="FG402">
        <v>6.707</v>
      </c>
      <c r="FH402">
        <v>0.869</v>
      </c>
      <c r="FI402">
        <v>420</v>
      </c>
      <c r="FJ402">
        <v>32</v>
      </c>
      <c r="FK402">
        <v>0.3</v>
      </c>
      <c r="FL402">
        <v>0.13</v>
      </c>
      <c r="FM402">
        <v>2.15782975</v>
      </c>
      <c r="FN402">
        <v>-0.0976841651031902</v>
      </c>
      <c r="FO402">
        <v>0.009497570343909</v>
      </c>
      <c r="FP402">
        <v>1</v>
      </c>
      <c r="FQ402">
        <v>1</v>
      </c>
      <c r="FR402">
        <v>1</v>
      </c>
      <c r="FS402" t="s">
        <v>410</v>
      </c>
      <c r="FT402">
        <v>2.97144</v>
      </c>
      <c r="FU402">
        <v>2.75399</v>
      </c>
      <c r="FV402">
        <v>0.140212</v>
      </c>
      <c r="FW402">
        <v>0.14518</v>
      </c>
      <c r="FX402">
        <v>0.122021</v>
      </c>
      <c r="FY402">
        <v>0.117168</v>
      </c>
      <c r="FZ402">
        <v>33366.4</v>
      </c>
      <c r="GA402">
        <v>36135</v>
      </c>
      <c r="GB402">
        <v>35178</v>
      </c>
      <c r="GC402">
        <v>38348.7</v>
      </c>
      <c r="GD402">
        <v>43767.6</v>
      </c>
      <c r="GE402">
        <v>48892.1</v>
      </c>
      <c r="GF402">
        <v>54970</v>
      </c>
      <c r="GG402">
        <v>61504.9</v>
      </c>
      <c r="GH402">
        <v>1.9629</v>
      </c>
      <c r="GI402">
        <v>1.81813</v>
      </c>
      <c r="GJ402">
        <v>0.190474</v>
      </c>
      <c r="GK402">
        <v>0</v>
      </c>
      <c r="GL402">
        <v>31.9314</v>
      </c>
      <c r="GM402">
        <v>999.9</v>
      </c>
      <c r="GN402">
        <v>53.247</v>
      </c>
      <c r="GO402">
        <v>32.519</v>
      </c>
      <c r="GP402">
        <v>28.8443</v>
      </c>
      <c r="GQ402">
        <v>56.4286</v>
      </c>
      <c r="GR402">
        <v>48.0929</v>
      </c>
      <c r="GS402">
        <v>1</v>
      </c>
      <c r="GT402">
        <v>0.112754</v>
      </c>
      <c r="GU402">
        <v>-2.49586</v>
      </c>
      <c r="GV402">
        <v>20.0984</v>
      </c>
      <c r="GW402">
        <v>5.19677</v>
      </c>
      <c r="GX402">
        <v>12.0047</v>
      </c>
      <c r="GY402">
        <v>4.97525</v>
      </c>
      <c r="GZ402">
        <v>3.29393</v>
      </c>
      <c r="HA402">
        <v>9999</v>
      </c>
      <c r="HB402">
        <v>9999</v>
      </c>
      <c r="HC402">
        <v>9999</v>
      </c>
      <c r="HD402">
        <v>999.9</v>
      </c>
      <c r="HE402">
        <v>1.86325</v>
      </c>
      <c r="HF402">
        <v>1.86813</v>
      </c>
      <c r="HG402">
        <v>1.86791</v>
      </c>
      <c r="HH402">
        <v>1.86905</v>
      </c>
      <c r="HI402">
        <v>1.86983</v>
      </c>
      <c r="HJ402">
        <v>1.86586</v>
      </c>
      <c r="HK402">
        <v>1.86697</v>
      </c>
      <c r="HL402">
        <v>1.86833</v>
      </c>
      <c r="HM402">
        <v>5</v>
      </c>
      <c r="HN402">
        <v>0</v>
      </c>
      <c r="HO402">
        <v>0</v>
      </c>
      <c r="HP402">
        <v>0</v>
      </c>
      <c r="HQ402" t="s">
        <v>411</v>
      </c>
      <c r="HR402" t="s">
        <v>412</v>
      </c>
      <c r="HS402" t="s">
        <v>413</v>
      </c>
      <c r="HT402" t="s">
        <v>413</v>
      </c>
      <c r="HU402" t="s">
        <v>413</v>
      </c>
      <c r="HV402" t="s">
        <v>413</v>
      </c>
      <c r="HW402">
        <v>0</v>
      </c>
      <c r="HX402">
        <v>100</v>
      </c>
      <c r="HY402">
        <v>100</v>
      </c>
      <c r="HZ402">
        <v>8.685</v>
      </c>
      <c r="IA402">
        <v>0.6617</v>
      </c>
      <c r="IB402">
        <v>4.00718980108695</v>
      </c>
      <c r="IC402">
        <v>0.0057595372652325</v>
      </c>
      <c r="ID402">
        <v>9.86007892650461e-07</v>
      </c>
      <c r="IE402">
        <v>-6.54605500343952e-10</v>
      </c>
      <c r="IF402">
        <v>0.661683471666172</v>
      </c>
      <c r="IG402">
        <v>0</v>
      </c>
      <c r="IH402">
        <v>0</v>
      </c>
      <c r="II402">
        <v>0</v>
      </c>
      <c r="IJ402">
        <v>-3</v>
      </c>
      <c r="IK402">
        <v>1614</v>
      </c>
      <c r="IL402">
        <v>1</v>
      </c>
      <c r="IM402">
        <v>27</v>
      </c>
      <c r="IN402">
        <v>228.6</v>
      </c>
      <c r="IO402">
        <v>228.7</v>
      </c>
      <c r="IP402">
        <v>1.77856</v>
      </c>
      <c r="IQ402">
        <v>2.62451</v>
      </c>
      <c r="IR402">
        <v>1.54785</v>
      </c>
      <c r="IS402">
        <v>2.30103</v>
      </c>
      <c r="IT402">
        <v>1.34644</v>
      </c>
      <c r="IU402">
        <v>2.42065</v>
      </c>
      <c r="IV402">
        <v>36.9317</v>
      </c>
      <c r="IW402">
        <v>24.2101</v>
      </c>
      <c r="IX402">
        <v>18</v>
      </c>
      <c r="IY402">
        <v>503.808</v>
      </c>
      <c r="IZ402">
        <v>409.478</v>
      </c>
      <c r="JA402">
        <v>35.3762</v>
      </c>
      <c r="JB402">
        <v>28.8455</v>
      </c>
      <c r="JC402">
        <v>29.9999</v>
      </c>
      <c r="JD402">
        <v>28.6574</v>
      </c>
      <c r="JE402">
        <v>28.5784</v>
      </c>
      <c r="JF402">
        <v>35.6556</v>
      </c>
      <c r="JG402">
        <v>0</v>
      </c>
      <c r="JH402">
        <v>100</v>
      </c>
      <c r="JI402">
        <v>35.3804</v>
      </c>
      <c r="JJ402">
        <v>823.94</v>
      </c>
      <c r="JK402">
        <v>30.1699</v>
      </c>
      <c r="JL402">
        <v>101.985</v>
      </c>
      <c r="JM402">
        <v>102.379</v>
      </c>
    </row>
    <row r="403" spans="1:273">
      <c r="A403">
        <v>387</v>
      </c>
      <c r="B403">
        <v>1510795442.6</v>
      </c>
      <c r="C403">
        <v>6722</v>
      </c>
      <c r="D403" t="s">
        <v>1187</v>
      </c>
      <c r="E403" t="s">
        <v>1188</v>
      </c>
      <c r="F403">
        <v>5</v>
      </c>
      <c r="G403" t="s">
        <v>898</v>
      </c>
      <c r="H403" t="s">
        <v>406</v>
      </c>
      <c r="I403">
        <v>1510795435.1</v>
      </c>
      <c r="J403">
        <f>(K403)/1000</f>
        <v>0</v>
      </c>
      <c r="K403">
        <f>IF(CZ403, AN403, AH403)</f>
        <v>0</v>
      </c>
      <c r="L403">
        <f>IF(CZ403, AI403, AG403)</f>
        <v>0</v>
      </c>
      <c r="M403">
        <f>DB403 - IF(AU403&gt;1, L403*CV403*100.0/(AW403*DP403), 0)</f>
        <v>0</v>
      </c>
      <c r="N403">
        <f>((T403-J403/2)*M403-L403)/(T403+J403/2)</f>
        <v>0</v>
      </c>
      <c r="O403">
        <f>N403*(DI403+DJ403)/1000.0</f>
        <v>0</v>
      </c>
      <c r="P403">
        <f>(DB403 - IF(AU403&gt;1, L403*CV403*100.0/(AW403*DP403), 0))*(DI403+DJ403)/1000.0</f>
        <v>0</v>
      </c>
      <c r="Q403">
        <f>2.0/((1/S403-1/R403)+SIGN(S403)*SQRT((1/S403-1/R403)*(1/S403-1/R403) + 4*CW403/((CW403+1)*(CW403+1))*(2*1/S403*1/R403-1/R403*1/R403)))</f>
        <v>0</v>
      </c>
      <c r="R403">
        <f>IF(LEFT(CX403,1)&lt;&gt;"0",IF(LEFT(CX403,1)="1",3.0,CY403),$D$5+$E$5*(DP403*DI403/($K$5*1000))+$F$5*(DP403*DI403/($K$5*1000))*MAX(MIN(CV403,$J$5),$I$5)*MAX(MIN(CV403,$J$5),$I$5)+$G$5*MAX(MIN(CV403,$J$5),$I$5)*(DP403*DI403/($K$5*1000))+$H$5*(DP403*DI403/($K$5*1000))*(DP403*DI403/($K$5*1000)))</f>
        <v>0</v>
      </c>
      <c r="S403">
        <f>J403*(1000-(1000*0.61365*exp(17.502*W403/(240.97+W403))/(DI403+DJ403)+DD403)/2)/(1000*0.61365*exp(17.502*W403/(240.97+W403))/(DI403+DJ403)-DD403)</f>
        <v>0</v>
      </c>
      <c r="T403">
        <f>1/((CW403+1)/(Q403/1.6)+1/(R403/1.37)) + CW403/((CW403+1)/(Q403/1.6) + CW403/(R403/1.37))</f>
        <v>0</v>
      </c>
      <c r="U403">
        <f>(CR403*CU403)</f>
        <v>0</v>
      </c>
      <c r="V403">
        <f>(DK403+(U403+2*0.95*5.67E-8*(((DK403+$B$7)+273)^4-(DK403+273)^4)-44100*J403)/(1.84*29.3*R403+8*0.95*5.67E-8*(DK403+273)^3))</f>
        <v>0</v>
      </c>
      <c r="W403">
        <f>($C$7*DL403+$D$7*DM403+$E$7*V403)</f>
        <v>0</v>
      </c>
      <c r="X403">
        <f>0.61365*exp(17.502*W403/(240.97+W403))</f>
        <v>0</v>
      </c>
      <c r="Y403">
        <f>(Z403/AA403*100)</f>
        <v>0</v>
      </c>
      <c r="Z403">
        <f>DD403*(DI403+DJ403)/1000</f>
        <v>0</v>
      </c>
      <c r="AA403">
        <f>0.61365*exp(17.502*DK403/(240.97+DK403))</f>
        <v>0</v>
      </c>
      <c r="AB403">
        <f>(X403-DD403*(DI403+DJ403)/1000)</f>
        <v>0</v>
      </c>
      <c r="AC403">
        <f>(-J403*44100)</f>
        <v>0</v>
      </c>
      <c r="AD403">
        <f>2*29.3*R403*0.92*(DK403-W403)</f>
        <v>0</v>
      </c>
      <c r="AE403">
        <f>2*0.95*5.67E-8*(((DK403+$B$7)+273)^4-(W403+273)^4)</f>
        <v>0</v>
      </c>
      <c r="AF403">
        <f>U403+AE403+AC403+AD403</f>
        <v>0</v>
      </c>
      <c r="AG403">
        <f>DH403*AU403*(DC403-DB403*(1000-AU403*DE403)/(1000-AU403*DD403))/(100*CV403)</f>
        <v>0</v>
      </c>
      <c r="AH403">
        <f>1000*DH403*AU403*(DD403-DE403)/(100*CV403*(1000-AU403*DD403))</f>
        <v>0</v>
      </c>
      <c r="AI403">
        <f>(AJ403 - AK403 - DI403*1E3/(8.314*(DK403+273.15)) * AM403/DH403 * AL403) * DH403/(100*CV403) * (1000 - DE403)/1000</f>
        <v>0</v>
      </c>
      <c r="AJ403">
        <v>835.038108865991</v>
      </c>
      <c r="AK403">
        <v>811.465345454545</v>
      </c>
      <c r="AL403">
        <v>3.4035834464701</v>
      </c>
      <c r="AM403">
        <v>64.2689805173575</v>
      </c>
      <c r="AN403">
        <f>(AP403 - AO403 + DI403*1E3/(8.314*(DK403+273.15)) * AR403/DH403 * AQ403) * DH403/(100*CV403) * 1000/(1000 - AP403)</f>
        <v>0</v>
      </c>
      <c r="AO403">
        <v>28.5047759228228</v>
      </c>
      <c r="AP403">
        <v>30.6384860606061</v>
      </c>
      <c r="AQ403">
        <v>-6.99174286885938e-06</v>
      </c>
      <c r="AR403">
        <v>116.423155096258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MAX(0,($B$13+$C$13*DP403)/(1+$D$13*DP403)*DI403/(DK403+273)*$E$13)</f>
        <v>0</v>
      </c>
      <c r="AX403" t="s">
        <v>407</v>
      </c>
      <c r="AY403" t="s">
        <v>407</v>
      </c>
      <c r="AZ403">
        <v>0</v>
      </c>
      <c r="BA403">
        <v>0</v>
      </c>
      <c r="BB403">
        <f>1-AZ403/BA403</f>
        <v>0</v>
      </c>
      <c r="BC403">
        <v>0</v>
      </c>
      <c r="BD403" t="s">
        <v>407</v>
      </c>
      <c r="BE403" t="s">
        <v>407</v>
      </c>
      <c r="BF403">
        <v>0</v>
      </c>
      <c r="BG403">
        <v>0</v>
      </c>
      <c r="BH403">
        <f>1-BF403/BG403</f>
        <v>0</v>
      </c>
      <c r="BI403">
        <v>0.5</v>
      </c>
      <c r="BJ403">
        <f>CS403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407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f>$B$11*DQ403+$C$11*DR403+$F$11*EC403*(1-EF403)</f>
        <v>0</v>
      </c>
      <c r="CS403">
        <f>CR403*CT403</f>
        <v>0</v>
      </c>
      <c r="CT403">
        <f>($B$11*$D$9+$C$11*$D$9+$F$11*((EP403+EH403)/MAX(EP403+EH403+EQ403, 0.1)*$I$9+EQ403/MAX(EP403+EH403+EQ403, 0.1)*$J$9))/($B$11+$C$11+$F$11)</f>
        <v>0</v>
      </c>
      <c r="CU403">
        <f>($B$11*$K$9+$C$11*$K$9+$F$11*((EP403+EH403)/MAX(EP403+EH403+EQ403, 0.1)*$P$9+EQ403/MAX(EP403+EH403+EQ403, 0.1)*$Q$9))/($B$11+$C$11+$F$11)</f>
        <v>0</v>
      </c>
      <c r="CV403">
        <v>2.7</v>
      </c>
      <c r="CW403">
        <v>0.5</v>
      </c>
      <c r="CX403" t="s">
        <v>408</v>
      </c>
      <c r="CY403">
        <v>2</v>
      </c>
      <c r="CZ403" t="b">
        <v>1</v>
      </c>
      <c r="DA403">
        <v>1510795435.1</v>
      </c>
      <c r="DB403">
        <v>763.404444444444</v>
      </c>
      <c r="DC403">
        <v>795.399703703704</v>
      </c>
      <c r="DD403">
        <v>30.6557296296296</v>
      </c>
      <c r="DE403">
        <v>28.5107148148148</v>
      </c>
      <c r="DF403">
        <v>754.770074074074</v>
      </c>
      <c r="DG403">
        <v>29.9940481481481</v>
      </c>
      <c r="DH403">
        <v>500.088518518518</v>
      </c>
      <c r="DI403">
        <v>90.7636259259259</v>
      </c>
      <c r="DJ403">
        <v>0.0999044481481481</v>
      </c>
      <c r="DK403">
        <v>34.3655888888889</v>
      </c>
      <c r="DL403">
        <v>35.0139555555556</v>
      </c>
      <c r="DM403">
        <v>999.9</v>
      </c>
      <c r="DN403">
        <v>0</v>
      </c>
      <c r="DO403">
        <v>0</v>
      </c>
      <c r="DP403">
        <v>10014.0059259259</v>
      </c>
      <c r="DQ403">
        <v>0</v>
      </c>
      <c r="DR403">
        <v>8.67331962962963</v>
      </c>
      <c r="DS403">
        <v>-31.9952074074074</v>
      </c>
      <c r="DT403">
        <v>787.547111111111</v>
      </c>
      <c r="DU403">
        <v>818.742518518519</v>
      </c>
      <c r="DV403">
        <v>2.14501592592593</v>
      </c>
      <c r="DW403">
        <v>795.399703703704</v>
      </c>
      <c r="DX403">
        <v>28.5107148148148</v>
      </c>
      <c r="DY403">
        <v>2.78242481481481</v>
      </c>
      <c r="DZ403">
        <v>2.58773592592593</v>
      </c>
      <c r="EA403">
        <v>22.7801888888889</v>
      </c>
      <c r="EB403">
        <v>21.5891</v>
      </c>
      <c r="EC403">
        <v>2000.02148148148</v>
      </c>
      <c r="ED403">
        <v>0.980004333333333</v>
      </c>
      <c r="EE403">
        <v>0.0199961444444444</v>
      </c>
      <c r="EF403">
        <v>0</v>
      </c>
      <c r="EG403">
        <v>2.15905185185185</v>
      </c>
      <c r="EH403">
        <v>0</v>
      </c>
      <c r="EI403">
        <v>4047.13777777778</v>
      </c>
      <c r="EJ403">
        <v>17300.3518518518</v>
      </c>
      <c r="EK403">
        <v>40.1272962962963</v>
      </c>
      <c r="EL403">
        <v>40.125</v>
      </c>
      <c r="EM403">
        <v>39.562</v>
      </c>
      <c r="EN403">
        <v>39.097</v>
      </c>
      <c r="EO403">
        <v>39.937</v>
      </c>
      <c r="EP403">
        <v>1960.03111111111</v>
      </c>
      <c r="EQ403">
        <v>39.9903703703704</v>
      </c>
      <c r="ER403">
        <v>0</v>
      </c>
      <c r="ES403">
        <v>1678819046</v>
      </c>
      <c r="ET403">
        <v>0</v>
      </c>
      <c r="EU403">
        <v>2.196348</v>
      </c>
      <c r="EV403">
        <v>-0.669092325825914</v>
      </c>
      <c r="EW403">
        <v>44.6438460704939</v>
      </c>
      <c r="EX403">
        <v>4047.3548</v>
      </c>
      <c r="EY403">
        <v>15</v>
      </c>
      <c r="EZ403">
        <v>0</v>
      </c>
      <c r="FA403" t="s">
        <v>409</v>
      </c>
      <c r="FB403">
        <v>1510781724.6</v>
      </c>
      <c r="FC403">
        <v>1510781718.6</v>
      </c>
      <c r="FD403">
        <v>0</v>
      </c>
      <c r="FE403">
        <v>0.193</v>
      </c>
      <c r="FF403">
        <v>0.167</v>
      </c>
      <c r="FG403">
        <v>6.707</v>
      </c>
      <c r="FH403">
        <v>0.869</v>
      </c>
      <c r="FI403">
        <v>420</v>
      </c>
      <c r="FJ403">
        <v>32</v>
      </c>
      <c r="FK403">
        <v>0.3</v>
      </c>
      <c r="FL403">
        <v>0.13</v>
      </c>
      <c r="FM403">
        <v>2.14962025</v>
      </c>
      <c r="FN403">
        <v>-0.09453196998124</v>
      </c>
      <c r="FO403">
        <v>0.00917998787785145</v>
      </c>
      <c r="FP403">
        <v>1</v>
      </c>
      <c r="FQ403">
        <v>1</v>
      </c>
      <c r="FR403">
        <v>1</v>
      </c>
      <c r="FS403" t="s">
        <v>410</v>
      </c>
      <c r="FT403">
        <v>2.97119</v>
      </c>
      <c r="FU403">
        <v>2.75412</v>
      </c>
      <c r="FV403">
        <v>0.142233</v>
      </c>
      <c r="FW403">
        <v>0.147115</v>
      </c>
      <c r="FX403">
        <v>0.121989</v>
      </c>
      <c r="FY403">
        <v>0.117156</v>
      </c>
      <c r="FZ403">
        <v>33288.1</v>
      </c>
      <c r="GA403">
        <v>36053.9</v>
      </c>
      <c r="GB403">
        <v>35178</v>
      </c>
      <c r="GC403">
        <v>38349.4</v>
      </c>
      <c r="GD403">
        <v>43769.3</v>
      </c>
      <c r="GE403">
        <v>48893.8</v>
      </c>
      <c r="GF403">
        <v>54970.1</v>
      </c>
      <c r="GG403">
        <v>61506.2</v>
      </c>
      <c r="GH403">
        <v>1.96277</v>
      </c>
      <c r="GI403">
        <v>1.8184</v>
      </c>
      <c r="GJ403">
        <v>0.1911</v>
      </c>
      <c r="GK403">
        <v>0</v>
      </c>
      <c r="GL403">
        <v>31.9318</v>
      </c>
      <c r="GM403">
        <v>999.9</v>
      </c>
      <c r="GN403">
        <v>53.223</v>
      </c>
      <c r="GO403">
        <v>32.519</v>
      </c>
      <c r="GP403">
        <v>28.8323</v>
      </c>
      <c r="GQ403">
        <v>56.1986</v>
      </c>
      <c r="GR403">
        <v>48.4696</v>
      </c>
      <c r="GS403">
        <v>1</v>
      </c>
      <c r="GT403">
        <v>0.11219</v>
      </c>
      <c r="GU403">
        <v>-2.48243</v>
      </c>
      <c r="GV403">
        <v>20.0986</v>
      </c>
      <c r="GW403">
        <v>5.19603</v>
      </c>
      <c r="GX403">
        <v>12.0043</v>
      </c>
      <c r="GY403">
        <v>4.9751</v>
      </c>
      <c r="GZ403">
        <v>3.29378</v>
      </c>
      <c r="HA403">
        <v>9999</v>
      </c>
      <c r="HB403">
        <v>9999</v>
      </c>
      <c r="HC403">
        <v>9999</v>
      </c>
      <c r="HD403">
        <v>999.9</v>
      </c>
      <c r="HE403">
        <v>1.86325</v>
      </c>
      <c r="HF403">
        <v>1.86813</v>
      </c>
      <c r="HG403">
        <v>1.8679</v>
      </c>
      <c r="HH403">
        <v>1.86905</v>
      </c>
      <c r="HI403">
        <v>1.86982</v>
      </c>
      <c r="HJ403">
        <v>1.86588</v>
      </c>
      <c r="HK403">
        <v>1.86695</v>
      </c>
      <c r="HL403">
        <v>1.86832</v>
      </c>
      <c r="HM403">
        <v>5</v>
      </c>
      <c r="HN403">
        <v>0</v>
      </c>
      <c r="HO403">
        <v>0</v>
      </c>
      <c r="HP403">
        <v>0</v>
      </c>
      <c r="HQ403" t="s">
        <v>411</v>
      </c>
      <c r="HR403" t="s">
        <v>412</v>
      </c>
      <c r="HS403" t="s">
        <v>413</v>
      </c>
      <c r="HT403" t="s">
        <v>413</v>
      </c>
      <c r="HU403" t="s">
        <v>413</v>
      </c>
      <c r="HV403" t="s">
        <v>413</v>
      </c>
      <c r="HW403">
        <v>0</v>
      </c>
      <c r="HX403">
        <v>100</v>
      </c>
      <c r="HY403">
        <v>100</v>
      </c>
      <c r="HZ403">
        <v>8.786</v>
      </c>
      <c r="IA403">
        <v>0.6617</v>
      </c>
      <c r="IB403">
        <v>4.00718980108695</v>
      </c>
      <c r="IC403">
        <v>0.0057595372652325</v>
      </c>
      <c r="ID403">
        <v>9.86007892650461e-07</v>
      </c>
      <c r="IE403">
        <v>-6.54605500343952e-10</v>
      </c>
      <c r="IF403">
        <v>0.661683471666172</v>
      </c>
      <c r="IG403">
        <v>0</v>
      </c>
      <c r="IH403">
        <v>0</v>
      </c>
      <c r="II403">
        <v>0</v>
      </c>
      <c r="IJ403">
        <v>-3</v>
      </c>
      <c r="IK403">
        <v>1614</v>
      </c>
      <c r="IL403">
        <v>1</v>
      </c>
      <c r="IM403">
        <v>27</v>
      </c>
      <c r="IN403">
        <v>228.6</v>
      </c>
      <c r="IO403">
        <v>228.7</v>
      </c>
      <c r="IP403">
        <v>1.80786</v>
      </c>
      <c r="IQ403">
        <v>2.63672</v>
      </c>
      <c r="IR403">
        <v>1.54785</v>
      </c>
      <c r="IS403">
        <v>2.30103</v>
      </c>
      <c r="IT403">
        <v>1.34644</v>
      </c>
      <c r="IU403">
        <v>2.29004</v>
      </c>
      <c r="IV403">
        <v>36.9317</v>
      </c>
      <c r="IW403">
        <v>24.2013</v>
      </c>
      <c r="IX403">
        <v>18</v>
      </c>
      <c r="IY403">
        <v>503.708</v>
      </c>
      <c r="IZ403">
        <v>409.627</v>
      </c>
      <c r="JA403">
        <v>35.3674</v>
      </c>
      <c r="JB403">
        <v>28.8424</v>
      </c>
      <c r="JC403">
        <v>29.9998</v>
      </c>
      <c r="JD403">
        <v>28.6555</v>
      </c>
      <c r="JE403">
        <v>28.5774</v>
      </c>
      <c r="JF403">
        <v>36.1904</v>
      </c>
      <c r="JG403">
        <v>0</v>
      </c>
      <c r="JH403">
        <v>100</v>
      </c>
      <c r="JI403">
        <v>35.3673</v>
      </c>
      <c r="JJ403">
        <v>844.043</v>
      </c>
      <c r="JK403">
        <v>30.1699</v>
      </c>
      <c r="JL403">
        <v>101.985</v>
      </c>
      <c r="JM403">
        <v>102.381</v>
      </c>
    </row>
    <row r="404" spans="1:273">
      <c r="A404">
        <v>388</v>
      </c>
      <c r="B404">
        <v>1510795447.6</v>
      </c>
      <c r="C404">
        <v>6727</v>
      </c>
      <c r="D404" t="s">
        <v>1189</v>
      </c>
      <c r="E404" t="s">
        <v>1190</v>
      </c>
      <c r="F404">
        <v>5</v>
      </c>
      <c r="G404" t="s">
        <v>898</v>
      </c>
      <c r="H404" t="s">
        <v>406</v>
      </c>
      <c r="I404">
        <v>1510795439.81429</v>
      </c>
      <c r="J404">
        <f>(K404)/1000</f>
        <v>0</v>
      </c>
      <c r="K404">
        <f>IF(CZ404, AN404, AH404)</f>
        <v>0</v>
      </c>
      <c r="L404">
        <f>IF(CZ404, AI404, AG404)</f>
        <v>0</v>
      </c>
      <c r="M404">
        <f>DB404 - IF(AU404&gt;1, L404*CV404*100.0/(AW404*DP404), 0)</f>
        <v>0</v>
      </c>
      <c r="N404">
        <f>((T404-J404/2)*M404-L404)/(T404+J404/2)</f>
        <v>0</v>
      </c>
      <c r="O404">
        <f>N404*(DI404+DJ404)/1000.0</f>
        <v>0</v>
      </c>
      <c r="P404">
        <f>(DB404 - IF(AU404&gt;1, L404*CV404*100.0/(AW404*DP404), 0))*(DI404+DJ404)/1000.0</f>
        <v>0</v>
      </c>
      <c r="Q404">
        <f>2.0/((1/S404-1/R404)+SIGN(S404)*SQRT((1/S404-1/R404)*(1/S404-1/R404) + 4*CW404/((CW404+1)*(CW404+1))*(2*1/S404*1/R404-1/R404*1/R404)))</f>
        <v>0</v>
      </c>
      <c r="R404">
        <f>IF(LEFT(CX404,1)&lt;&gt;"0",IF(LEFT(CX404,1)="1",3.0,CY404),$D$5+$E$5*(DP404*DI404/($K$5*1000))+$F$5*(DP404*DI404/($K$5*1000))*MAX(MIN(CV404,$J$5),$I$5)*MAX(MIN(CV404,$J$5),$I$5)+$G$5*MAX(MIN(CV404,$J$5),$I$5)*(DP404*DI404/($K$5*1000))+$H$5*(DP404*DI404/($K$5*1000))*(DP404*DI404/($K$5*1000)))</f>
        <v>0</v>
      </c>
      <c r="S404">
        <f>J404*(1000-(1000*0.61365*exp(17.502*W404/(240.97+W404))/(DI404+DJ404)+DD404)/2)/(1000*0.61365*exp(17.502*W404/(240.97+W404))/(DI404+DJ404)-DD404)</f>
        <v>0</v>
      </c>
      <c r="T404">
        <f>1/((CW404+1)/(Q404/1.6)+1/(R404/1.37)) + CW404/((CW404+1)/(Q404/1.6) + CW404/(R404/1.37))</f>
        <v>0</v>
      </c>
      <c r="U404">
        <f>(CR404*CU404)</f>
        <v>0</v>
      </c>
      <c r="V404">
        <f>(DK404+(U404+2*0.95*5.67E-8*(((DK404+$B$7)+273)^4-(DK404+273)^4)-44100*J404)/(1.84*29.3*R404+8*0.95*5.67E-8*(DK404+273)^3))</f>
        <v>0</v>
      </c>
      <c r="W404">
        <f>($C$7*DL404+$D$7*DM404+$E$7*V404)</f>
        <v>0</v>
      </c>
      <c r="X404">
        <f>0.61365*exp(17.502*W404/(240.97+W404))</f>
        <v>0</v>
      </c>
      <c r="Y404">
        <f>(Z404/AA404*100)</f>
        <v>0</v>
      </c>
      <c r="Z404">
        <f>DD404*(DI404+DJ404)/1000</f>
        <v>0</v>
      </c>
      <c r="AA404">
        <f>0.61365*exp(17.502*DK404/(240.97+DK404))</f>
        <v>0</v>
      </c>
      <c r="AB404">
        <f>(X404-DD404*(DI404+DJ404)/1000)</f>
        <v>0</v>
      </c>
      <c r="AC404">
        <f>(-J404*44100)</f>
        <v>0</v>
      </c>
      <c r="AD404">
        <f>2*29.3*R404*0.92*(DK404-W404)</f>
        <v>0</v>
      </c>
      <c r="AE404">
        <f>2*0.95*5.67E-8*(((DK404+$B$7)+273)^4-(W404+273)^4)</f>
        <v>0</v>
      </c>
      <c r="AF404">
        <f>U404+AE404+AC404+AD404</f>
        <v>0</v>
      </c>
      <c r="AG404">
        <f>DH404*AU404*(DC404-DB404*(1000-AU404*DE404)/(1000-AU404*DD404))/(100*CV404)</f>
        <v>0</v>
      </c>
      <c r="AH404">
        <f>1000*DH404*AU404*(DD404-DE404)/(100*CV404*(1000-AU404*DD404))</f>
        <v>0</v>
      </c>
      <c r="AI404">
        <f>(AJ404 - AK404 - DI404*1E3/(8.314*(DK404+273.15)) * AM404/DH404 * AL404) * DH404/(100*CV404) * (1000 - DE404)/1000</f>
        <v>0</v>
      </c>
      <c r="AJ404">
        <v>851.90268868355</v>
      </c>
      <c r="AK404">
        <v>828.378181818182</v>
      </c>
      <c r="AL404">
        <v>3.38213211446951</v>
      </c>
      <c r="AM404">
        <v>64.2689805173575</v>
      </c>
      <c r="AN404">
        <f>(AP404 - AO404 + DI404*1E3/(8.314*(DK404+273.15)) * AR404/DH404 * AQ404) * DH404/(100*CV404) * 1000/(1000 - AP404)</f>
        <v>0</v>
      </c>
      <c r="AO404">
        <v>28.5024363365341</v>
      </c>
      <c r="AP404">
        <v>30.6254575757576</v>
      </c>
      <c r="AQ404">
        <v>-9.08751827521072e-06</v>
      </c>
      <c r="AR404">
        <v>116.423155096258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MAX(0,($B$13+$C$13*DP404)/(1+$D$13*DP404)*DI404/(DK404+273)*$E$13)</f>
        <v>0</v>
      </c>
      <c r="AX404" t="s">
        <v>407</v>
      </c>
      <c r="AY404" t="s">
        <v>407</v>
      </c>
      <c r="AZ404">
        <v>0</v>
      </c>
      <c r="BA404">
        <v>0</v>
      </c>
      <c r="BB404">
        <f>1-AZ404/BA404</f>
        <v>0</v>
      </c>
      <c r="BC404">
        <v>0</v>
      </c>
      <c r="BD404" t="s">
        <v>407</v>
      </c>
      <c r="BE404" t="s">
        <v>407</v>
      </c>
      <c r="BF404">
        <v>0</v>
      </c>
      <c r="BG404">
        <v>0</v>
      </c>
      <c r="BH404">
        <f>1-BF404/BG404</f>
        <v>0</v>
      </c>
      <c r="BI404">
        <v>0.5</v>
      </c>
      <c r="BJ404">
        <f>CS404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407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f>$B$11*DQ404+$C$11*DR404+$F$11*EC404*(1-EF404)</f>
        <v>0</v>
      </c>
      <c r="CS404">
        <f>CR404*CT404</f>
        <v>0</v>
      </c>
      <c r="CT404">
        <f>($B$11*$D$9+$C$11*$D$9+$F$11*((EP404+EH404)/MAX(EP404+EH404+EQ404, 0.1)*$I$9+EQ404/MAX(EP404+EH404+EQ404, 0.1)*$J$9))/($B$11+$C$11+$F$11)</f>
        <v>0</v>
      </c>
      <c r="CU404">
        <f>($B$11*$K$9+$C$11*$K$9+$F$11*((EP404+EH404)/MAX(EP404+EH404+EQ404, 0.1)*$P$9+EQ404/MAX(EP404+EH404+EQ404, 0.1)*$Q$9))/($B$11+$C$11+$F$11)</f>
        <v>0</v>
      </c>
      <c r="CV404">
        <v>2.7</v>
      </c>
      <c r="CW404">
        <v>0.5</v>
      </c>
      <c r="CX404" t="s">
        <v>408</v>
      </c>
      <c r="CY404">
        <v>2</v>
      </c>
      <c r="CZ404" t="b">
        <v>1</v>
      </c>
      <c r="DA404">
        <v>1510795439.81429</v>
      </c>
      <c r="DB404">
        <v>779.016785714286</v>
      </c>
      <c r="DC404">
        <v>810.901357142857</v>
      </c>
      <c r="DD404">
        <v>30.6447035714286</v>
      </c>
      <c r="DE404">
        <v>28.5069</v>
      </c>
      <c r="DF404">
        <v>770.287464285714</v>
      </c>
      <c r="DG404">
        <v>29.9830178571429</v>
      </c>
      <c r="DH404">
        <v>500.096464285714</v>
      </c>
      <c r="DI404">
        <v>90.7635178571429</v>
      </c>
      <c r="DJ404">
        <v>0.0999336821428571</v>
      </c>
      <c r="DK404">
        <v>34.3695642857143</v>
      </c>
      <c r="DL404">
        <v>35.0207107142857</v>
      </c>
      <c r="DM404">
        <v>999.9</v>
      </c>
      <c r="DN404">
        <v>0</v>
      </c>
      <c r="DO404">
        <v>0</v>
      </c>
      <c r="DP404">
        <v>10009.7132142857</v>
      </c>
      <c r="DQ404">
        <v>0</v>
      </c>
      <c r="DR404">
        <v>8.66814285714286</v>
      </c>
      <c r="DS404">
        <v>-31.8844857142857</v>
      </c>
      <c r="DT404">
        <v>803.644107142857</v>
      </c>
      <c r="DU404">
        <v>834.695821428571</v>
      </c>
      <c r="DV404">
        <v>2.13780392857143</v>
      </c>
      <c r="DW404">
        <v>810.901357142857</v>
      </c>
      <c r="DX404">
        <v>28.5069</v>
      </c>
      <c r="DY404">
        <v>2.78142035714286</v>
      </c>
      <c r="DZ404">
        <v>2.58738571428571</v>
      </c>
      <c r="EA404">
        <v>22.7742321428571</v>
      </c>
      <c r="EB404">
        <v>21.5868857142857</v>
      </c>
      <c r="EC404">
        <v>2000.01678571429</v>
      </c>
      <c r="ED404">
        <v>0.980004214285714</v>
      </c>
      <c r="EE404">
        <v>0.0199962714285714</v>
      </c>
      <c r="EF404">
        <v>0</v>
      </c>
      <c r="EG404">
        <v>2.15775</v>
      </c>
      <c r="EH404">
        <v>0</v>
      </c>
      <c r="EI404">
        <v>4050.5625</v>
      </c>
      <c r="EJ404">
        <v>17300.3142857143</v>
      </c>
      <c r="EK404">
        <v>40.1272142857143</v>
      </c>
      <c r="EL404">
        <v>40.125</v>
      </c>
      <c r="EM404">
        <v>39.562</v>
      </c>
      <c r="EN404">
        <v>39.08225</v>
      </c>
      <c r="EO404">
        <v>39.937</v>
      </c>
      <c r="EP404">
        <v>1960.02642857143</v>
      </c>
      <c r="EQ404">
        <v>39.9903571428571</v>
      </c>
      <c r="ER404">
        <v>0</v>
      </c>
      <c r="ES404">
        <v>1678819050.8</v>
      </c>
      <c r="ET404">
        <v>0</v>
      </c>
      <c r="EU404">
        <v>2.161144</v>
      </c>
      <c r="EV404">
        <v>-0.150046155989</v>
      </c>
      <c r="EW404">
        <v>40.6338462062784</v>
      </c>
      <c r="EX404">
        <v>4050.8232</v>
      </c>
      <c r="EY404">
        <v>15</v>
      </c>
      <c r="EZ404">
        <v>0</v>
      </c>
      <c r="FA404" t="s">
        <v>409</v>
      </c>
      <c r="FB404">
        <v>1510781724.6</v>
      </c>
      <c r="FC404">
        <v>1510781718.6</v>
      </c>
      <c r="FD404">
        <v>0</v>
      </c>
      <c r="FE404">
        <v>0.193</v>
      </c>
      <c r="FF404">
        <v>0.167</v>
      </c>
      <c r="FG404">
        <v>6.707</v>
      </c>
      <c r="FH404">
        <v>0.869</v>
      </c>
      <c r="FI404">
        <v>420</v>
      </c>
      <c r="FJ404">
        <v>32</v>
      </c>
      <c r="FK404">
        <v>0.3</v>
      </c>
      <c r="FL404">
        <v>0.13</v>
      </c>
      <c r="FM404">
        <v>2.14303225</v>
      </c>
      <c r="FN404">
        <v>-0.093343227016892</v>
      </c>
      <c r="FO404">
        <v>0.0090616412662111</v>
      </c>
      <c r="FP404">
        <v>1</v>
      </c>
      <c r="FQ404">
        <v>1</v>
      </c>
      <c r="FR404">
        <v>1</v>
      </c>
      <c r="FS404" t="s">
        <v>410</v>
      </c>
      <c r="FT404">
        <v>2.97139</v>
      </c>
      <c r="FU404">
        <v>2.75374</v>
      </c>
      <c r="FV404">
        <v>0.144213</v>
      </c>
      <c r="FW404">
        <v>0.149059</v>
      </c>
      <c r="FX404">
        <v>0.121947</v>
      </c>
      <c r="FY404">
        <v>0.117147</v>
      </c>
      <c r="FZ404">
        <v>33211.1</v>
      </c>
      <c r="GA404">
        <v>35972.1</v>
      </c>
      <c r="GB404">
        <v>35177.9</v>
      </c>
      <c r="GC404">
        <v>38349.8</v>
      </c>
      <c r="GD404">
        <v>43771.4</v>
      </c>
      <c r="GE404">
        <v>48894.8</v>
      </c>
      <c r="GF404">
        <v>54970.1</v>
      </c>
      <c r="GG404">
        <v>61506.7</v>
      </c>
      <c r="GH404">
        <v>1.96275</v>
      </c>
      <c r="GI404">
        <v>1.8186</v>
      </c>
      <c r="GJ404">
        <v>0.191376</v>
      </c>
      <c r="GK404">
        <v>0</v>
      </c>
      <c r="GL404">
        <v>31.9342</v>
      </c>
      <c r="GM404">
        <v>999.9</v>
      </c>
      <c r="GN404">
        <v>53.223</v>
      </c>
      <c r="GO404">
        <v>32.509</v>
      </c>
      <c r="GP404">
        <v>28.8202</v>
      </c>
      <c r="GQ404">
        <v>56.2986</v>
      </c>
      <c r="GR404">
        <v>48.117</v>
      </c>
      <c r="GS404">
        <v>1</v>
      </c>
      <c r="GT404">
        <v>0.112099</v>
      </c>
      <c r="GU404">
        <v>-2.43386</v>
      </c>
      <c r="GV404">
        <v>20.0992</v>
      </c>
      <c r="GW404">
        <v>5.19662</v>
      </c>
      <c r="GX404">
        <v>12.0046</v>
      </c>
      <c r="GY404">
        <v>4.97505</v>
      </c>
      <c r="GZ404">
        <v>3.29385</v>
      </c>
      <c r="HA404">
        <v>9999</v>
      </c>
      <c r="HB404">
        <v>9999</v>
      </c>
      <c r="HC404">
        <v>9999</v>
      </c>
      <c r="HD404">
        <v>999.9</v>
      </c>
      <c r="HE404">
        <v>1.86325</v>
      </c>
      <c r="HF404">
        <v>1.86813</v>
      </c>
      <c r="HG404">
        <v>1.86789</v>
      </c>
      <c r="HH404">
        <v>1.86904</v>
      </c>
      <c r="HI404">
        <v>1.86982</v>
      </c>
      <c r="HJ404">
        <v>1.86585</v>
      </c>
      <c r="HK404">
        <v>1.86697</v>
      </c>
      <c r="HL404">
        <v>1.86835</v>
      </c>
      <c r="HM404">
        <v>5</v>
      </c>
      <c r="HN404">
        <v>0</v>
      </c>
      <c r="HO404">
        <v>0</v>
      </c>
      <c r="HP404">
        <v>0</v>
      </c>
      <c r="HQ404" t="s">
        <v>411</v>
      </c>
      <c r="HR404" t="s">
        <v>412</v>
      </c>
      <c r="HS404" t="s">
        <v>413</v>
      </c>
      <c r="HT404" t="s">
        <v>413</v>
      </c>
      <c r="HU404" t="s">
        <v>413</v>
      </c>
      <c r="HV404" t="s">
        <v>413</v>
      </c>
      <c r="HW404">
        <v>0</v>
      </c>
      <c r="HX404">
        <v>100</v>
      </c>
      <c r="HY404">
        <v>100</v>
      </c>
      <c r="HZ404">
        <v>8.885</v>
      </c>
      <c r="IA404">
        <v>0.6617</v>
      </c>
      <c r="IB404">
        <v>4.00718980108695</v>
      </c>
      <c r="IC404">
        <v>0.0057595372652325</v>
      </c>
      <c r="ID404">
        <v>9.86007892650461e-07</v>
      </c>
      <c r="IE404">
        <v>-6.54605500343952e-10</v>
      </c>
      <c r="IF404">
        <v>0.661683471666172</v>
      </c>
      <c r="IG404">
        <v>0</v>
      </c>
      <c r="IH404">
        <v>0</v>
      </c>
      <c r="II404">
        <v>0</v>
      </c>
      <c r="IJ404">
        <v>-3</v>
      </c>
      <c r="IK404">
        <v>1614</v>
      </c>
      <c r="IL404">
        <v>1</v>
      </c>
      <c r="IM404">
        <v>27</v>
      </c>
      <c r="IN404">
        <v>228.7</v>
      </c>
      <c r="IO404">
        <v>228.8</v>
      </c>
      <c r="IP404">
        <v>1.83594</v>
      </c>
      <c r="IQ404">
        <v>2.62817</v>
      </c>
      <c r="IR404">
        <v>1.54785</v>
      </c>
      <c r="IS404">
        <v>2.30103</v>
      </c>
      <c r="IT404">
        <v>1.34644</v>
      </c>
      <c r="IU404">
        <v>2.40479</v>
      </c>
      <c r="IV404">
        <v>36.9317</v>
      </c>
      <c r="IW404">
        <v>24.2101</v>
      </c>
      <c r="IX404">
        <v>18</v>
      </c>
      <c r="IY404">
        <v>503.675</v>
      </c>
      <c r="IZ404">
        <v>409.728</v>
      </c>
      <c r="JA404">
        <v>35.3514</v>
      </c>
      <c r="JB404">
        <v>28.8393</v>
      </c>
      <c r="JC404">
        <v>29.9998</v>
      </c>
      <c r="JD404">
        <v>28.6537</v>
      </c>
      <c r="JE404">
        <v>28.5755</v>
      </c>
      <c r="JF404">
        <v>36.8154</v>
      </c>
      <c r="JG404">
        <v>0</v>
      </c>
      <c r="JH404">
        <v>100</v>
      </c>
      <c r="JI404">
        <v>35.3448</v>
      </c>
      <c r="JJ404">
        <v>857.495</v>
      </c>
      <c r="JK404">
        <v>30.1699</v>
      </c>
      <c r="JL404">
        <v>101.985</v>
      </c>
      <c r="JM404">
        <v>102.382</v>
      </c>
    </row>
    <row r="405" spans="1:273">
      <c r="A405">
        <v>389</v>
      </c>
      <c r="B405">
        <v>1510795452.6</v>
      </c>
      <c r="C405">
        <v>6732</v>
      </c>
      <c r="D405" t="s">
        <v>1191</v>
      </c>
      <c r="E405" t="s">
        <v>1192</v>
      </c>
      <c r="F405">
        <v>5</v>
      </c>
      <c r="G405" t="s">
        <v>898</v>
      </c>
      <c r="H405" t="s">
        <v>406</v>
      </c>
      <c r="I405">
        <v>1510795445.1</v>
      </c>
      <c r="J405">
        <f>(K405)/1000</f>
        <v>0</v>
      </c>
      <c r="K405">
        <f>IF(CZ405, AN405, AH405)</f>
        <v>0</v>
      </c>
      <c r="L405">
        <f>IF(CZ405, AI405, AG405)</f>
        <v>0</v>
      </c>
      <c r="M405">
        <f>DB405 - IF(AU405&gt;1, L405*CV405*100.0/(AW405*DP405), 0)</f>
        <v>0</v>
      </c>
      <c r="N405">
        <f>((T405-J405/2)*M405-L405)/(T405+J405/2)</f>
        <v>0</v>
      </c>
      <c r="O405">
        <f>N405*(DI405+DJ405)/1000.0</f>
        <v>0</v>
      </c>
      <c r="P405">
        <f>(DB405 - IF(AU405&gt;1, L405*CV405*100.0/(AW405*DP405), 0))*(DI405+DJ405)/1000.0</f>
        <v>0</v>
      </c>
      <c r="Q405">
        <f>2.0/((1/S405-1/R405)+SIGN(S405)*SQRT((1/S405-1/R405)*(1/S405-1/R405) + 4*CW405/((CW405+1)*(CW405+1))*(2*1/S405*1/R405-1/R405*1/R405)))</f>
        <v>0</v>
      </c>
      <c r="R405">
        <f>IF(LEFT(CX405,1)&lt;&gt;"0",IF(LEFT(CX405,1)="1",3.0,CY405),$D$5+$E$5*(DP405*DI405/($K$5*1000))+$F$5*(DP405*DI405/($K$5*1000))*MAX(MIN(CV405,$J$5),$I$5)*MAX(MIN(CV405,$J$5),$I$5)+$G$5*MAX(MIN(CV405,$J$5),$I$5)*(DP405*DI405/($K$5*1000))+$H$5*(DP405*DI405/($K$5*1000))*(DP405*DI405/($K$5*1000)))</f>
        <v>0</v>
      </c>
      <c r="S405">
        <f>J405*(1000-(1000*0.61365*exp(17.502*W405/(240.97+W405))/(DI405+DJ405)+DD405)/2)/(1000*0.61365*exp(17.502*W405/(240.97+W405))/(DI405+DJ405)-DD405)</f>
        <v>0</v>
      </c>
      <c r="T405">
        <f>1/((CW405+1)/(Q405/1.6)+1/(R405/1.37)) + CW405/((CW405+1)/(Q405/1.6) + CW405/(R405/1.37))</f>
        <v>0</v>
      </c>
      <c r="U405">
        <f>(CR405*CU405)</f>
        <v>0</v>
      </c>
      <c r="V405">
        <f>(DK405+(U405+2*0.95*5.67E-8*(((DK405+$B$7)+273)^4-(DK405+273)^4)-44100*J405)/(1.84*29.3*R405+8*0.95*5.67E-8*(DK405+273)^3))</f>
        <v>0</v>
      </c>
      <c r="W405">
        <f>($C$7*DL405+$D$7*DM405+$E$7*V405)</f>
        <v>0</v>
      </c>
      <c r="X405">
        <f>0.61365*exp(17.502*W405/(240.97+W405))</f>
        <v>0</v>
      </c>
      <c r="Y405">
        <f>(Z405/AA405*100)</f>
        <v>0</v>
      </c>
      <c r="Z405">
        <f>DD405*(DI405+DJ405)/1000</f>
        <v>0</v>
      </c>
      <c r="AA405">
        <f>0.61365*exp(17.502*DK405/(240.97+DK405))</f>
        <v>0</v>
      </c>
      <c r="AB405">
        <f>(X405-DD405*(DI405+DJ405)/1000)</f>
        <v>0</v>
      </c>
      <c r="AC405">
        <f>(-J405*44100)</f>
        <v>0</v>
      </c>
      <c r="AD405">
        <f>2*29.3*R405*0.92*(DK405-W405)</f>
        <v>0</v>
      </c>
      <c r="AE405">
        <f>2*0.95*5.67E-8*(((DK405+$B$7)+273)^4-(W405+273)^4)</f>
        <v>0</v>
      </c>
      <c r="AF405">
        <f>U405+AE405+AC405+AD405</f>
        <v>0</v>
      </c>
      <c r="AG405">
        <f>DH405*AU405*(DC405-DB405*(1000-AU405*DE405)/(1000-AU405*DD405))/(100*CV405)</f>
        <v>0</v>
      </c>
      <c r="AH405">
        <f>1000*DH405*AU405*(DD405-DE405)/(100*CV405*(1000-AU405*DD405))</f>
        <v>0</v>
      </c>
      <c r="AI405">
        <f>(AJ405 - AK405 - DI405*1E3/(8.314*(DK405+273.15)) * AM405/DH405 * AL405) * DH405/(100*CV405) * (1000 - DE405)/1000</f>
        <v>0</v>
      </c>
      <c r="AJ405">
        <v>868.972546720201</v>
      </c>
      <c r="AK405">
        <v>845.259672727273</v>
      </c>
      <c r="AL405">
        <v>3.37820277799942</v>
      </c>
      <c r="AM405">
        <v>64.2689805173575</v>
      </c>
      <c r="AN405">
        <f>(AP405 - AO405 + DI405*1E3/(8.314*(DK405+273.15)) * AR405/DH405 * AQ405) * DH405/(100*CV405) * 1000/(1000 - AP405)</f>
        <v>0</v>
      </c>
      <c r="AO405">
        <v>28.4978234945236</v>
      </c>
      <c r="AP405">
        <v>30.6097151515152</v>
      </c>
      <c r="AQ405">
        <v>-8.09556715586406e-06</v>
      </c>
      <c r="AR405">
        <v>116.423155096258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MAX(0,($B$13+$C$13*DP405)/(1+$D$13*DP405)*DI405/(DK405+273)*$E$13)</f>
        <v>0</v>
      </c>
      <c r="AX405" t="s">
        <v>407</v>
      </c>
      <c r="AY405" t="s">
        <v>407</v>
      </c>
      <c r="AZ405">
        <v>0</v>
      </c>
      <c r="BA405">
        <v>0</v>
      </c>
      <c r="BB405">
        <f>1-AZ405/BA405</f>
        <v>0</v>
      </c>
      <c r="BC405">
        <v>0</v>
      </c>
      <c r="BD405" t="s">
        <v>407</v>
      </c>
      <c r="BE405" t="s">
        <v>407</v>
      </c>
      <c r="BF405">
        <v>0</v>
      </c>
      <c r="BG405">
        <v>0</v>
      </c>
      <c r="BH405">
        <f>1-BF405/BG405</f>
        <v>0</v>
      </c>
      <c r="BI405">
        <v>0.5</v>
      </c>
      <c r="BJ405">
        <f>CS405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407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f>$B$11*DQ405+$C$11*DR405+$F$11*EC405*(1-EF405)</f>
        <v>0</v>
      </c>
      <c r="CS405">
        <f>CR405*CT405</f>
        <v>0</v>
      </c>
      <c r="CT405">
        <f>($B$11*$D$9+$C$11*$D$9+$F$11*((EP405+EH405)/MAX(EP405+EH405+EQ405, 0.1)*$I$9+EQ405/MAX(EP405+EH405+EQ405, 0.1)*$J$9))/($B$11+$C$11+$F$11)</f>
        <v>0</v>
      </c>
      <c r="CU405">
        <f>($B$11*$K$9+$C$11*$K$9+$F$11*((EP405+EH405)/MAX(EP405+EH405+EQ405, 0.1)*$P$9+EQ405/MAX(EP405+EH405+EQ405, 0.1)*$Q$9))/($B$11+$C$11+$F$11)</f>
        <v>0</v>
      </c>
      <c r="CV405">
        <v>2.7</v>
      </c>
      <c r="CW405">
        <v>0.5</v>
      </c>
      <c r="CX405" t="s">
        <v>408</v>
      </c>
      <c r="CY405">
        <v>2</v>
      </c>
      <c r="CZ405" t="b">
        <v>1</v>
      </c>
      <c r="DA405">
        <v>1510795445.1</v>
      </c>
      <c r="DB405">
        <v>796.426925925926</v>
      </c>
      <c r="DC405">
        <v>828.346888888889</v>
      </c>
      <c r="DD405">
        <v>30.6302111111111</v>
      </c>
      <c r="DE405">
        <v>28.5027888888889</v>
      </c>
      <c r="DF405">
        <v>787.591962962963</v>
      </c>
      <c r="DG405">
        <v>29.9685333333333</v>
      </c>
      <c r="DH405">
        <v>500.092037037037</v>
      </c>
      <c r="DI405">
        <v>90.7640148148148</v>
      </c>
      <c r="DJ405">
        <v>0.0999581407407407</v>
      </c>
      <c r="DK405">
        <v>34.3740518518519</v>
      </c>
      <c r="DL405">
        <v>35.0244185185185</v>
      </c>
      <c r="DM405">
        <v>999.9</v>
      </c>
      <c r="DN405">
        <v>0</v>
      </c>
      <c r="DO405">
        <v>0</v>
      </c>
      <c r="DP405">
        <v>9993.05703703704</v>
      </c>
      <c r="DQ405">
        <v>0</v>
      </c>
      <c r="DR405">
        <v>8.67081888888889</v>
      </c>
      <c r="DS405">
        <v>-31.9199296296296</v>
      </c>
      <c r="DT405">
        <v>821.59237037037</v>
      </c>
      <c r="DU405">
        <v>852.649777777778</v>
      </c>
      <c r="DV405">
        <v>2.12742740740741</v>
      </c>
      <c r="DW405">
        <v>828.346888888889</v>
      </c>
      <c r="DX405">
        <v>28.5027888888889</v>
      </c>
      <c r="DY405">
        <v>2.78012037037037</v>
      </c>
      <c r="DZ405">
        <v>2.58702666666667</v>
      </c>
      <c r="EA405">
        <v>22.7665259259259</v>
      </c>
      <c r="EB405">
        <v>21.5846185185185</v>
      </c>
      <c r="EC405">
        <v>1999.99185185185</v>
      </c>
      <c r="ED405">
        <v>0.980004</v>
      </c>
      <c r="EE405">
        <v>0.0199965</v>
      </c>
      <c r="EF405">
        <v>0</v>
      </c>
      <c r="EG405">
        <v>2.16417407407407</v>
      </c>
      <c r="EH405">
        <v>0</v>
      </c>
      <c r="EI405">
        <v>4053.94888888889</v>
      </c>
      <c r="EJ405">
        <v>17300.1</v>
      </c>
      <c r="EK405">
        <v>40.125</v>
      </c>
      <c r="EL405">
        <v>40.1133333333333</v>
      </c>
      <c r="EM405">
        <v>39.562</v>
      </c>
      <c r="EN405">
        <v>39.0666666666667</v>
      </c>
      <c r="EO405">
        <v>39.937</v>
      </c>
      <c r="EP405">
        <v>1960.00185185185</v>
      </c>
      <c r="EQ405">
        <v>39.99</v>
      </c>
      <c r="ER405">
        <v>0</v>
      </c>
      <c r="ES405">
        <v>1678819056.2</v>
      </c>
      <c r="ET405">
        <v>0</v>
      </c>
      <c r="EU405">
        <v>2.16578846153846</v>
      </c>
      <c r="EV405">
        <v>0.338635903542508</v>
      </c>
      <c r="EW405">
        <v>36.5408547165968</v>
      </c>
      <c r="EX405">
        <v>4054.05923076923</v>
      </c>
      <c r="EY405">
        <v>15</v>
      </c>
      <c r="EZ405">
        <v>0</v>
      </c>
      <c r="FA405" t="s">
        <v>409</v>
      </c>
      <c r="FB405">
        <v>1510781724.6</v>
      </c>
      <c r="FC405">
        <v>1510781718.6</v>
      </c>
      <c r="FD405">
        <v>0</v>
      </c>
      <c r="FE405">
        <v>0.193</v>
      </c>
      <c r="FF405">
        <v>0.167</v>
      </c>
      <c r="FG405">
        <v>6.707</v>
      </c>
      <c r="FH405">
        <v>0.869</v>
      </c>
      <c r="FI405">
        <v>420</v>
      </c>
      <c r="FJ405">
        <v>32</v>
      </c>
      <c r="FK405">
        <v>0.3</v>
      </c>
      <c r="FL405">
        <v>0.13</v>
      </c>
      <c r="FM405">
        <v>2.13259125</v>
      </c>
      <c r="FN405">
        <v>-0.117183602251414</v>
      </c>
      <c r="FO405">
        <v>0.0113152899184024</v>
      </c>
      <c r="FP405">
        <v>1</v>
      </c>
      <c r="FQ405">
        <v>1</v>
      </c>
      <c r="FR405">
        <v>1</v>
      </c>
      <c r="FS405" t="s">
        <v>410</v>
      </c>
      <c r="FT405">
        <v>2.97108</v>
      </c>
      <c r="FU405">
        <v>2.75355</v>
      </c>
      <c r="FV405">
        <v>0.146174</v>
      </c>
      <c r="FW405">
        <v>0.150999</v>
      </c>
      <c r="FX405">
        <v>0.121906</v>
      </c>
      <c r="FY405">
        <v>0.117139</v>
      </c>
      <c r="FZ405">
        <v>33135.4</v>
      </c>
      <c r="GA405">
        <v>35890</v>
      </c>
      <c r="GB405">
        <v>35178.3</v>
      </c>
      <c r="GC405">
        <v>38349.6</v>
      </c>
      <c r="GD405">
        <v>43774.2</v>
      </c>
      <c r="GE405">
        <v>48895.3</v>
      </c>
      <c r="GF405">
        <v>54970.8</v>
      </c>
      <c r="GG405">
        <v>61506.7</v>
      </c>
      <c r="GH405">
        <v>1.9626</v>
      </c>
      <c r="GI405">
        <v>1.8188</v>
      </c>
      <c r="GJ405">
        <v>0.19078</v>
      </c>
      <c r="GK405">
        <v>0</v>
      </c>
      <c r="GL405">
        <v>31.9342</v>
      </c>
      <c r="GM405">
        <v>999.9</v>
      </c>
      <c r="GN405">
        <v>53.223</v>
      </c>
      <c r="GO405">
        <v>32.519</v>
      </c>
      <c r="GP405">
        <v>28.8337</v>
      </c>
      <c r="GQ405">
        <v>56.3386</v>
      </c>
      <c r="GR405">
        <v>48.73</v>
      </c>
      <c r="GS405">
        <v>1</v>
      </c>
      <c r="GT405">
        <v>0.111598</v>
      </c>
      <c r="GU405">
        <v>-2.38113</v>
      </c>
      <c r="GV405">
        <v>20.0999</v>
      </c>
      <c r="GW405">
        <v>5.19632</v>
      </c>
      <c r="GX405">
        <v>12.0041</v>
      </c>
      <c r="GY405">
        <v>4.975</v>
      </c>
      <c r="GZ405">
        <v>3.2938</v>
      </c>
      <c r="HA405">
        <v>9999</v>
      </c>
      <c r="HB405">
        <v>9999</v>
      </c>
      <c r="HC405">
        <v>9999</v>
      </c>
      <c r="HD405">
        <v>999.9</v>
      </c>
      <c r="HE405">
        <v>1.86325</v>
      </c>
      <c r="HF405">
        <v>1.86813</v>
      </c>
      <c r="HG405">
        <v>1.86791</v>
      </c>
      <c r="HH405">
        <v>1.86905</v>
      </c>
      <c r="HI405">
        <v>1.86982</v>
      </c>
      <c r="HJ405">
        <v>1.86587</v>
      </c>
      <c r="HK405">
        <v>1.86699</v>
      </c>
      <c r="HL405">
        <v>1.86836</v>
      </c>
      <c r="HM405">
        <v>5</v>
      </c>
      <c r="HN405">
        <v>0</v>
      </c>
      <c r="HO405">
        <v>0</v>
      </c>
      <c r="HP405">
        <v>0</v>
      </c>
      <c r="HQ405" t="s">
        <v>411</v>
      </c>
      <c r="HR405" t="s">
        <v>412</v>
      </c>
      <c r="HS405" t="s">
        <v>413</v>
      </c>
      <c r="HT405" t="s">
        <v>413</v>
      </c>
      <c r="HU405" t="s">
        <v>413</v>
      </c>
      <c r="HV405" t="s">
        <v>413</v>
      </c>
      <c r="HW405">
        <v>0</v>
      </c>
      <c r="HX405">
        <v>100</v>
      </c>
      <c r="HY405">
        <v>100</v>
      </c>
      <c r="HZ405">
        <v>8.984</v>
      </c>
      <c r="IA405">
        <v>0.6616</v>
      </c>
      <c r="IB405">
        <v>4.00718980108695</v>
      </c>
      <c r="IC405">
        <v>0.0057595372652325</v>
      </c>
      <c r="ID405">
        <v>9.86007892650461e-07</v>
      </c>
      <c r="IE405">
        <v>-6.54605500343952e-10</v>
      </c>
      <c r="IF405">
        <v>0.661683471666172</v>
      </c>
      <c r="IG405">
        <v>0</v>
      </c>
      <c r="IH405">
        <v>0</v>
      </c>
      <c r="II405">
        <v>0</v>
      </c>
      <c r="IJ405">
        <v>-3</v>
      </c>
      <c r="IK405">
        <v>1614</v>
      </c>
      <c r="IL405">
        <v>1</v>
      </c>
      <c r="IM405">
        <v>27</v>
      </c>
      <c r="IN405">
        <v>228.8</v>
      </c>
      <c r="IO405">
        <v>228.9</v>
      </c>
      <c r="IP405">
        <v>1.86646</v>
      </c>
      <c r="IQ405">
        <v>2.63916</v>
      </c>
      <c r="IR405">
        <v>1.54785</v>
      </c>
      <c r="IS405">
        <v>2.30103</v>
      </c>
      <c r="IT405">
        <v>1.34644</v>
      </c>
      <c r="IU405">
        <v>2.28882</v>
      </c>
      <c r="IV405">
        <v>36.9317</v>
      </c>
      <c r="IW405">
        <v>24.2013</v>
      </c>
      <c r="IX405">
        <v>18</v>
      </c>
      <c r="IY405">
        <v>503.557</v>
      </c>
      <c r="IZ405">
        <v>409.827</v>
      </c>
      <c r="JA405">
        <v>35.3256</v>
      </c>
      <c r="JB405">
        <v>28.8356</v>
      </c>
      <c r="JC405">
        <v>29.9998</v>
      </c>
      <c r="JD405">
        <v>28.6517</v>
      </c>
      <c r="JE405">
        <v>28.5735</v>
      </c>
      <c r="JF405">
        <v>37.3658</v>
      </c>
      <c r="JG405">
        <v>0</v>
      </c>
      <c r="JH405">
        <v>100</v>
      </c>
      <c r="JI405">
        <v>35.3159</v>
      </c>
      <c r="JJ405">
        <v>877.592</v>
      </c>
      <c r="JK405">
        <v>30.1699</v>
      </c>
      <c r="JL405">
        <v>101.986</v>
      </c>
      <c r="JM405">
        <v>102.382</v>
      </c>
    </row>
    <row r="406" spans="1:273">
      <c r="A406">
        <v>390</v>
      </c>
      <c r="B406">
        <v>1510795457.6</v>
      </c>
      <c r="C406">
        <v>6737</v>
      </c>
      <c r="D406" t="s">
        <v>1193</v>
      </c>
      <c r="E406" t="s">
        <v>1194</v>
      </c>
      <c r="F406">
        <v>5</v>
      </c>
      <c r="G406" t="s">
        <v>898</v>
      </c>
      <c r="H406" t="s">
        <v>406</v>
      </c>
      <c r="I406">
        <v>1510795449.81429</v>
      </c>
      <c r="J406">
        <f>(K406)/1000</f>
        <v>0</v>
      </c>
      <c r="K406">
        <f>IF(CZ406, AN406, AH406)</f>
        <v>0</v>
      </c>
      <c r="L406">
        <f>IF(CZ406, AI406, AG406)</f>
        <v>0</v>
      </c>
      <c r="M406">
        <f>DB406 - IF(AU406&gt;1, L406*CV406*100.0/(AW406*DP406), 0)</f>
        <v>0</v>
      </c>
      <c r="N406">
        <f>((T406-J406/2)*M406-L406)/(T406+J406/2)</f>
        <v>0</v>
      </c>
      <c r="O406">
        <f>N406*(DI406+DJ406)/1000.0</f>
        <v>0</v>
      </c>
      <c r="P406">
        <f>(DB406 - IF(AU406&gt;1, L406*CV406*100.0/(AW406*DP406), 0))*(DI406+DJ406)/1000.0</f>
        <v>0</v>
      </c>
      <c r="Q406">
        <f>2.0/((1/S406-1/R406)+SIGN(S406)*SQRT((1/S406-1/R406)*(1/S406-1/R406) + 4*CW406/((CW406+1)*(CW406+1))*(2*1/S406*1/R406-1/R406*1/R406)))</f>
        <v>0</v>
      </c>
      <c r="R406">
        <f>IF(LEFT(CX406,1)&lt;&gt;"0",IF(LEFT(CX406,1)="1",3.0,CY406),$D$5+$E$5*(DP406*DI406/($K$5*1000))+$F$5*(DP406*DI406/($K$5*1000))*MAX(MIN(CV406,$J$5),$I$5)*MAX(MIN(CV406,$J$5),$I$5)+$G$5*MAX(MIN(CV406,$J$5),$I$5)*(DP406*DI406/($K$5*1000))+$H$5*(DP406*DI406/($K$5*1000))*(DP406*DI406/($K$5*1000)))</f>
        <v>0</v>
      </c>
      <c r="S406">
        <f>J406*(1000-(1000*0.61365*exp(17.502*W406/(240.97+W406))/(DI406+DJ406)+DD406)/2)/(1000*0.61365*exp(17.502*W406/(240.97+W406))/(DI406+DJ406)-DD406)</f>
        <v>0</v>
      </c>
      <c r="T406">
        <f>1/((CW406+1)/(Q406/1.6)+1/(R406/1.37)) + CW406/((CW406+1)/(Q406/1.6) + CW406/(R406/1.37))</f>
        <v>0</v>
      </c>
      <c r="U406">
        <f>(CR406*CU406)</f>
        <v>0</v>
      </c>
      <c r="V406">
        <f>(DK406+(U406+2*0.95*5.67E-8*(((DK406+$B$7)+273)^4-(DK406+273)^4)-44100*J406)/(1.84*29.3*R406+8*0.95*5.67E-8*(DK406+273)^3))</f>
        <v>0</v>
      </c>
      <c r="W406">
        <f>($C$7*DL406+$D$7*DM406+$E$7*V406)</f>
        <v>0</v>
      </c>
      <c r="X406">
        <f>0.61365*exp(17.502*W406/(240.97+W406))</f>
        <v>0</v>
      </c>
      <c r="Y406">
        <f>(Z406/AA406*100)</f>
        <v>0</v>
      </c>
      <c r="Z406">
        <f>DD406*(DI406+DJ406)/1000</f>
        <v>0</v>
      </c>
      <c r="AA406">
        <f>0.61365*exp(17.502*DK406/(240.97+DK406))</f>
        <v>0</v>
      </c>
      <c r="AB406">
        <f>(X406-DD406*(DI406+DJ406)/1000)</f>
        <v>0</v>
      </c>
      <c r="AC406">
        <f>(-J406*44100)</f>
        <v>0</v>
      </c>
      <c r="AD406">
        <f>2*29.3*R406*0.92*(DK406-W406)</f>
        <v>0</v>
      </c>
      <c r="AE406">
        <f>2*0.95*5.67E-8*(((DK406+$B$7)+273)^4-(W406+273)^4)</f>
        <v>0</v>
      </c>
      <c r="AF406">
        <f>U406+AE406+AC406+AD406</f>
        <v>0</v>
      </c>
      <c r="AG406">
        <f>DH406*AU406*(DC406-DB406*(1000-AU406*DE406)/(1000-AU406*DD406))/(100*CV406)</f>
        <v>0</v>
      </c>
      <c r="AH406">
        <f>1000*DH406*AU406*(DD406-DE406)/(100*CV406*(1000-AU406*DD406))</f>
        <v>0</v>
      </c>
      <c r="AI406">
        <f>(AJ406 - AK406 - DI406*1E3/(8.314*(DK406+273.15)) * AM406/DH406 * AL406) * DH406/(100*CV406) * (1000 - DE406)/1000</f>
        <v>0</v>
      </c>
      <c r="AJ406">
        <v>886.168244428817</v>
      </c>
      <c r="AK406">
        <v>862.303418181818</v>
      </c>
      <c r="AL406">
        <v>3.41672636073508</v>
      </c>
      <c r="AM406">
        <v>64.2689805173575</v>
      </c>
      <c r="AN406">
        <f>(AP406 - AO406 + DI406*1E3/(8.314*(DK406+273.15)) * AR406/DH406 * AQ406) * DH406/(100*CV406) * 1000/(1000 - AP406)</f>
        <v>0</v>
      </c>
      <c r="AO406">
        <v>28.4979546282793</v>
      </c>
      <c r="AP406">
        <v>30.593816969697</v>
      </c>
      <c r="AQ406">
        <v>-8.90634057240435e-06</v>
      </c>
      <c r="AR406">
        <v>116.423155096258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MAX(0,($B$13+$C$13*DP406)/(1+$D$13*DP406)*DI406/(DK406+273)*$E$13)</f>
        <v>0</v>
      </c>
      <c r="AX406" t="s">
        <v>407</v>
      </c>
      <c r="AY406" t="s">
        <v>407</v>
      </c>
      <c r="AZ406">
        <v>0</v>
      </c>
      <c r="BA406">
        <v>0</v>
      </c>
      <c r="BB406">
        <f>1-AZ406/BA406</f>
        <v>0</v>
      </c>
      <c r="BC406">
        <v>0</v>
      </c>
      <c r="BD406" t="s">
        <v>407</v>
      </c>
      <c r="BE406" t="s">
        <v>407</v>
      </c>
      <c r="BF406">
        <v>0</v>
      </c>
      <c r="BG406">
        <v>0</v>
      </c>
      <c r="BH406">
        <f>1-BF406/BG406</f>
        <v>0</v>
      </c>
      <c r="BI406">
        <v>0.5</v>
      </c>
      <c r="BJ406">
        <f>CS406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407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f>$B$11*DQ406+$C$11*DR406+$F$11*EC406*(1-EF406)</f>
        <v>0</v>
      </c>
      <c r="CS406">
        <f>CR406*CT406</f>
        <v>0</v>
      </c>
      <c r="CT406">
        <f>($B$11*$D$9+$C$11*$D$9+$F$11*((EP406+EH406)/MAX(EP406+EH406+EQ406, 0.1)*$I$9+EQ406/MAX(EP406+EH406+EQ406, 0.1)*$J$9))/($B$11+$C$11+$F$11)</f>
        <v>0</v>
      </c>
      <c r="CU406">
        <f>($B$11*$K$9+$C$11*$K$9+$F$11*((EP406+EH406)/MAX(EP406+EH406+EQ406, 0.1)*$P$9+EQ406/MAX(EP406+EH406+EQ406, 0.1)*$Q$9))/($B$11+$C$11+$F$11)</f>
        <v>0</v>
      </c>
      <c r="CV406">
        <v>2.7</v>
      </c>
      <c r="CW406">
        <v>0.5</v>
      </c>
      <c r="CX406" t="s">
        <v>408</v>
      </c>
      <c r="CY406">
        <v>2</v>
      </c>
      <c r="CZ406" t="b">
        <v>1</v>
      </c>
      <c r="DA406">
        <v>1510795449.81429</v>
      </c>
      <c r="DB406">
        <v>811.915821428571</v>
      </c>
      <c r="DC406">
        <v>843.974035714286</v>
      </c>
      <c r="DD406">
        <v>30.6165857142857</v>
      </c>
      <c r="DE406">
        <v>28.5003107142857</v>
      </c>
      <c r="DF406">
        <v>802.987214285714</v>
      </c>
      <c r="DG406">
        <v>29.9549107142857</v>
      </c>
      <c r="DH406">
        <v>500.095142857143</v>
      </c>
      <c r="DI406">
        <v>90.7635142857143</v>
      </c>
      <c r="DJ406">
        <v>0.100020892857143</v>
      </c>
      <c r="DK406">
        <v>34.3770035714286</v>
      </c>
      <c r="DL406">
        <v>35.0275392857143</v>
      </c>
      <c r="DM406">
        <v>999.9</v>
      </c>
      <c r="DN406">
        <v>0</v>
      </c>
      <c r="DO406">
        <v>0</v>
      </c>
      <c r="DP406">
        <v>9989.08642857143</v>
      </c>
      <c r="DQ406">
        <v>0</v>
      </c>
      <c r="DR406">
        <v>8.67715821428571</v>
      </c>
      <c r="DS406">
        <v>-32.0581178571429</v>
      </c>
      <c r="DT406">
        <v>837.558892857143</v>
      </c>
      <c r="DU406">
        <v>868.733142857143</v>
      </c>
      <c r="DV406">
        <v>2.11628</v>
      </c>
      <c r="DW406">
        <v>843.974035714286</v>
      </c>
      <c r="DX406">
        <v>28.5003107142857</v>
      </c>
      <c r="DY406">
        <v>2.77886928571429</v>
      </c>
      <c r="DZ406">
        <v>2.58678821428571</v>
      </c>
      <c r="EA406">
        <v>22.7591</v>
      </c>
      <c r="EB406">
        <v>21.5831107142857</v>
      </c>
      <c r="EC406">
        <v>1999.9975</v>
      </c>
      <c r="ED406">
        <v>0.980004</v>
      </c>
      <c r="EE406">
        <v>0.0199965</v>
      </c>
      <c r="EF406">
        <v>0</v>
      </c>
      <c r="EG406">
        <v>2.21478928571429</v>
      </c>
      <c r="EH406">
        <v>0</v>
      </c>
      <c r="EI406">
        <v>4056.65892857143</v>
      </c>
      <c r="EJ406">
        <v>17300.1571428571</v>
      </c>
      <c r="EK406">
        <v>40.12275</v>
      </c>
      <c r="EL406">
        <v>40.0935</v>
      </c>
      <c r="EM406">
        <v>39.562</v>
      </c>
      <c r="EN406">
        <v>39.0665</v>
      </c>
      <c r="EO406">
        <v>39.937</v>
      </c>
      <c r="EP406">
        <v>1960.0075</v>
      </c>
      <c r="EQ406">
        <v>39.99</v>
      </c>
      <c r="ER406">
        <v>0</v>
      </c>
      <c r="ES406">
        <v>1678819061</v>
      </c>
      <c r="ET406">
        <v>0</v>
      </c>
      <c r="EU406">
        <v>2.1996</v>
      </c>
      <c r="EV406">
        <v>0.144711117307803</v>
      </c>
      <c r="EW406">
        <v>33.1890597876386</v>
      </c>
      <c r="EX406">
        <v>4056.85769230769</v>
      </c>
      <c r="EY406">
        <v>15</v>
      </c>
      <c r="EZ406">
        <v>0</v>
      </c>
      <c r="FA406" t="s">
        <v>409</v>
      </c>
      <c r="FB406">
        <v>1510781724.6</v>
      </c>
      <c r="FC406">
        <v>1510781718.6</v>
      </c>
      <c r="FD406">
        <v>0</v>
      </c>
      <c r="FE406">
        <v>0.193</v>
      </c>
      <c r="FF406">
        <v>0.167</v>
      </c>
      <c r="FG406">
        <v>6.707</v>
      </c>
      <c r="FH406">
        <v>0.869</v>
      </c>
      <c r="FI406">
        <v>420</v>
      </c>
      <c r="FJ406">
        <v>32</v>
      </c>
      <c r="FK406">
        <v>0.3</v>
      </c>
      <c r="FL406">
        <v>0.13</v>
      </c>
      <c r="FM406">
        <v>2.12321902439024</v>
      </c>
      <c r="FN406">
        <v>-0.134942299651564</v>
      </c>
      <c r="FO406">
        <v>0.0134189183535743</v>
      </c>
      <c r="FP406">
        <v>1</v>
      </c>
      <c r="FQ406">
        <v>1</v>
      </c>
      <c r="FR406">
        <v>1</v>
      </c>
      <c r="FS406" t="s">
        <v>410</v>
      </c>
      <c r="FT406">
        <v>2.9714</v>
      </c>
      <c r="FU406">
        <v>2.75409</v>
      </c>
      <c r="FV406">
        <v>0.148128</v>
      </c>
      <c r="FW406">
        <v>0.152976</v>
      </c>
      <c r="FX406">
        <v>0.121857</v>
      </c>
      <c r="FY406">
        <v>0.117133</v>
      </c>
      <c r="FZ406">
        <v>33059.7</v>
      </c>
      <c r="GA406">
        <v>35806.9</v>
      </c>
      <c r="GB406">
        <v>35178.4</v>
      </c>
      <c r="GC406">
        <v>38350.1</v>
      </c>
      <c r="GD406">
        <v>43776.9</v>
      </c>
      <c r="GE406">
        <v>48896.1</v>
      </c>
      <c r="GF406">
        <v>54971.1</v>
      </c>
      <c r="GG406">
        <v>61507.2</v>
      </c>
      <c r="GH406">
        <v>1.96277</v>
      </c>
      <c r="GI406">
        <v>1.81865</v>
      </c>
      <c r="GJ406">
        <v>0.19107</v>
      </c>
      <c r="GK406">
        <v>0</v>
      </c>
      <c r="GL406">
        <v>31.931</v>
      </c>
      <c r="GM406">
        <v>999.9</v>
      </c>
      <c r="GN406">
        <v>53.223</v>
      </c>
      <c r="GO406">
        <v>32.509</v>
      </c>
      <c r="GP406">
        <v>28.8187</v>
      </c>
      <c r="GQ406">
        <v>56.0486</v>
      </c>
      <c r="GR406">
        <v>48.101</v>
      </c>
      <c r="GS406">
        <v>1</v>
      </c>
      <c r="GT406">
        <v>0.111443</v>
      </c>
      <c r="GU406">
        <v>-2.38099</v>
      </c>
      <c r="GV406">
        <v>20.0999</v>
      </c>
      <c r="GW406">
        <v>5.19618</v>
      </c>
      <c r="GX406">
        <v>12.0041</v>
      </c>
      <c r="GY406">
        <v>4.9751</v>
      </c>
      <c r="GZ406">
        <v>3.29373</v>
      </c>
      <c r="HA406">
        <v>9999</v>
      </c>
      <c r="HB406">
        <v>9999</v>
      </c>
      <c r="HC406">
        <v>9999</v>
      </c>
      <c r="HD406">
        <v>999.9</v>
      </c>
      <c r="HE406">
        <v>1.86325</v>
      </c>
      <c r="HF406">
        <v>1.86813</v>
      </c>
      <c r="HG406">
        <v>1.86791</v>
      </c>
      <c r="HH406">
        <v>1.86905</v>
      </c>
      <c r="HI406">
        <v>1.86984</v>
      </c>
      <c r="HJ406">
        <v>1.8659</v>
      </c>
      <c r="HK406">
        <v>1.86696</v>
      </c>
      <c r="HL406">
        <v>1.86834</v>
      </c>
      <c r="HM406">
        <v>5</v>
      </c>
      <c r="HN406">
        <v>0</v>
      </c>
      <c r="HO406">
        <v>0</v>
      </c>
      <c r="HP406">
        <v>0</v>
      </c>
      <c r="HQ406" t="s">
        <v>411</v>
      </c>
      <c r="HR406" t="s">
        <v>412</v>
      </c>
      <c r="HS406" t="s">
        <v>413</v>
      </c>
      <c r="HT406" t="s">
        <v>413</v>
      </c>
      <c r="HU406" t="s">
        <v>413</v>
      </c>
      <c r="HV406" t="s">
        <v>413</v>
      </c>
      <c r="HW406">
        <v>0</v>
      </c>
      <c r="HX406">
        <v>100</v>
      </c>
      <c r="HY406">
        <v>100</v>
      </c>
      <c r="HZ406">
        <v>9.083</v>
      </c>
      <c r="IA406">
        <v>0.6616</v>
      </c>
      <c r="IB406">
        <v>4.00718980108695</v>
      </c>
      <c r="IC406">
        <v>0.0057595372652325</v>
      </c>
      <c r="ID406">
        <v>9.86007892650461e-07</v>
      </c>
      <c r="IE406">
        <v>-6.54605500343952e-10</v>
      </c>
      <c r="IF406">
        <v>0.661683471666172</v>
      </c>
      <c r="IG406">
        <v>0</v>
      </c>
      <c r="IH406">
        <v>0</v>
      </c>
      <c r="II406">
        <v>0</v>
      </c>
      <c r="IJ406">
        <v>-3</v>
      </c>
      <c r="IK406">
        <v>1614</v>
      </c>
      <c r="IL406">
        <v>1</v>
      </c>
      <c r="IM406">
        <v>27</v>
      </c>
      <c r="IN406">
        <v>228.9</v>
      </c>
      <c r="IO406">
        <v>229</v>
      </c>
      <c r="IP406">
        <v>1.89453</v>
      </c>
      <c r="IQ406">
        <v>2.63062</v>
      </c>
      <c r="IR406">
        <v>1.54785</v>
      </c>
      <c r="IS406">
        <v>2.30103</v>
      </c>
      <c r="IT406">
        <v>1.34644</v>
      </c>
      <c r="IU406">
        <v>2.36816</v>
      </c>
      <c r="IV406">
        <v>36.908</v>
      </c>
      <c r="IW406">
        <v>24.2101</v>
      </c>
      <c r="IX406">
        <v>18</v>
      </c>
      <c r="IY406">
        <v>503.653</v>
      </c>
      <c r="IZ406">
        <v>409.727</v>
      </c>
      <c r="JA406">
        <v>35.2968</v>
      </c>
      <c r="JB406">
        <v>28.8325</v>
      </c>
      <c r="JC406">
        <v>29.9998</v>
      </c>
      <c r="JD406">
        <v>28.6493</v>
      </c>
      <c r="JE406">
        <v>28.5713</v>
      </c>
      <c r="JF406">
        <v>37.9781</v>
      </c>
      <c r="JG406">
        <v>0</v>
      </c>
      <c r="JH406">
        <v>100</v>
      </c>
      <c r="JI406">
        <v>35.2929</v>
      </c>
      <c r="JJ406">
        <v>891.008</v>
      </c>
      <c r="JK406">
        <v>30.1699</v>
      </c>
      <c r="JL406">
        <v>101.987</v>
      </c>
      <c r="JM406">
        <v>102.383</v>
      </c>
    </row>
    <row r="407" spans="1:273">
      <c r="A407">
        <v>391</v>
      </c>
      <c r="B407">
        <v>1510795462.6</v>
      </c>
      <c r="C407">
        <v>6742</v>
      </c>
      <c r="D407" t="s">
        <v>1195</v>
      </c>
      <c r="E407" t="s">
        <v>1196</v>
      </c>
      <c r="F407">
        <v>5</v>
      </c>
      <c r="G407" t="s">
        <v>898</v>
      </c>
      <c r="H407" t="s">
        <v>406</v>
      </c>
      <c r="I407">
        <v>1510795455.1</v>
      </c>
      <c r="J407">
        <f>(K407)/1000</f>
        <v>0</v>
      </c>
      <c r="K407">
        <f>IF(CZ407, AN407, AH407)</f>
        <v>0</v>
      </c>
      <c r="L407">
        <f>IF(CZ407, AI407, AG407)</f>
        <v>0</v>
      </c>
      <c r="M407">
        <f>DB407 - IF(AU407&gt;1, L407*CV407*100.0/(AW407*DP407), 0)</f>
        <v>0</v>
      </c>
      <c r="N407">
        <f>((T407-J407/2)*M407-L407)/(T407+J407/2)</f>
        <v>0</v>
      </c>
      <c r="O407">
        <f>N407*(DI407+DJ407)/1000.0</f>
        <v>0</v>
      </c>
      <c r="P407">
        <f>(DB407 - IF(AU407&gt;1, L407*CV407*100.0/(AW407*DP407), 0))*(DI407+DJ407)/1000.0</f>
        <v>0</v>
      </c>
      <c r="Q407">
        <f>2.0/((1/S407-1/R407)+SIGN(S407)*SQRT((1/S407-1/R407)*(1/S407-1/R407) + 4*CW407/((CW407+1)*(CW407+1))*(2*1/S407*1/R407-1/R407*1/R407)))</f>
        <v>0</v>
      </c>
      <c r="R407">
        <f>IF(LEFT(CX407,1)&lt;&gt;"0",IF(LEFT(CX407,1)="1",3.0,CY407),$D$5+$E$5*(DP407*DI407/($K$5*1000))+$F$5*(DP407*DI407/($K$5*1000))*MAX(MIN(CV407,$J$5),$I$5)*MAX(MIN(CV407,$J$5),$I$5)+$G$5*MAX(MIN(CV407,$J$5),$I$5)*(DP407*DI407/($K$5*1000))+$H$5*(DP407*DI407/($K$5*1000))*(DP407*DI407/($K$5*1000)))</f>
        <v>0</v>
      </c>
      <c r="S407">
        <f>J407*(1000-(1000*0.61365*exp(17.502*W407/(240.97+W407))/(DI407+DJ407)+DD407)/2)/(1000*0.61365*exp(17.502*W407/(240.97+W407))/(DI407+DJ407)-DD407)</f>
        <v>0</v>
      </c>
      <c r="T407">
        <f>1/((CW407+1)/(Q407/1.6)+1/(R407/1.37)) + CW407/((CW407+1)/(Q407/1.6) + CW407/(R407/1.37))</f>
        <v>0</v>
      </c>
      <c r="U407">
        <f>(CR407*CU407)</f>
        <v>0</v>
      </c>
      <c r="V407">
        <f>(DK407+(U407+2*0.95*5.67E-8*(((DK407+$B$7)+273)^4-(DK407+273)^4)-44100*J407)/(1.84*29.3*R407+8*0.95*5.67E-8*(DK407+273)^3))</f>
        <v>0</v>
      </c>
      <c r="W407">
        <f>($C$7*DL407+$D$7*DM407+$E$7*V407)</f>
        <v>0</v>
      </c>
      <c r="X407">
        <f>0.61365*exp(17.502*W407/(240.97+W407))</f>
        <v>0</v>
      </c>
      <c r="Y407">
        <f>(Z407/AA407*100)</f>
        <v>0</v>
      </c>
      <c r="Z407">
        <f>DD407*(DI407+DJ407)/1000</f>
        <v>0</v>
      </c>
      <c r="AA407">
        <f>0.61365*exp(17.502*DK407/(240.97+DK407))</f>
        <v>0</v>
      </c>
      <c r="AB407">
        <f>(X407-DD407*(DI407+DJ407)/1000)</f>
        <v>0</v>
      </c>
      <c r="AC407">
        <f>(-J407*44100)</f>
        <v>0</v>
      </c>
      <c r="AD407">
        <f>2*29.3*R407*0.92*(DK407-W407)</f>
        <v>0</v>
      </c>
      <c r="AE407">
        <f>2*0.95*5.67E-8*(((DK407+$B$7)+273)^4-(W407+273)^4)</f>
        <v>0</v>
      </c>
      <c r="AF407">
        <f>U407+AE407+AC407+AD407</f>
        <v>0</v>
      </c>
      <c r="AG407">
        <f>DH407*AU407*(DC407-DB407*(1000-AU407*DE407)/(1000-AU407*DD407))/(100*CV407)</f>
        <v>0</v>
      </c>
      <c r="AH407">
        <f>1000*DH407*AU407*(DD407-DE407)/(100*CV407*(1000-AU407*DD407))</f>
        <v>0</v>
      </c>
      <c r="AI407">
        <f>(AJ407 - AK407 - DI407*1E3/(8.314*(DK407+273.15)) * AM407/DH407 * AL407) * DH407/(100*CV407) * (1000 - DE407)/1000</f>
        <v>0</v>
      </c>
      <c r="AJ407">
        <v>903.776540701119</v>
      </c>
      <c r="AK407">
        <v>879.533915151516</v>
      </c>
      <c r="AL407">
        <v>3.43050252240444</v>
      </c>
      <c r="AM407">
        <v>64.2689805173575</v>
      </c>
      <c r="AN407">
        <f>(AP407 - AO407 + DI407*1E3/(8.314*(DK407+273.15)) * AR407/DH407 * AQ407) * DH407/(100*CV407) * 1000/(1000 - AP407)</f>
        <v>0</v>
      </c>
      <c r="AO407">
        <v>28.4910777667811</v>
      </c>
      <c r="AP407">
        <v>30.5756478787879</v>
      </c>
      <c r="AQ407">
        <v>-9.4795649510886e-06</v>
      </c>
      <c r="AR407">
        <v>116.423155096258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MAX(0,($B$13+$C$13*DP407)/(1+$D$13*DP407)*DI407/(DK407+273)*$E$13)</f>
        <v>0</v>
      </c>
      <c r="AX407" t="s">
        <v>407</v>
      </c>
      <c r="AY407" t="s">
        <v>407</v>
      </c>
      <c r="AZ407">
        <v>0</v>
      </c>
      <c r="BA407">
        <v>0</v>
      </c>
      <c r="BB407">
        <f>1-AZ407/BA407</f>
        <v>0</v>
      </c>
      <c r="BC407">
        <v>0</v>
      </c>
      <c r="BD407" t="s">
        <v>407</v>
      </c>
      <c r="BE407" t="s">
        <v>407</v>
      </c>
      <c r="BF407">
        <v>0</v>
      </c>
      <c r="BG407">
        <v>0</v>
      </c>
      <c r="BH407">
        <f>1-BF407/BG407</f>
        <v>0</v>
      </c>
      <c r="BI407">
        <v>0.5</v>
      </c>
      <c r="BJ407">
        <f>CS407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407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f>$B$11*DQ407+$C$11*DR407+$F$11*EC407*(1-EF407)</f>
        <v>0</v>
      </c>
      <c r="CS407">
        <f>CR407*CT407</f>
        <v>0</v>
      </c>
      <c r="CT407">
        <f>($B$11*$D$9+$C$11*$D$9+$F$11*((EP407+EH407)/MAX(EP407+EH407+EQ407, 0.1)*$I$9+EQ407/MAX(EP407+EH407+EQ407, 0.1)*$J$9))/($B$11+$C$11+$F$11)</f>
        <v>0</v>
      </c>
      <c r="CU407">
        <f>($B$11*$K$9+$C$11*$K$9+$F$11*((EP407+EH407)/MAX(EP407+EH407+EQ407, 0.1)*$P$9+EQ407/MAX(EP407+EH407+EQ407, 0.1)*$Q$9))/($B$11+$C$11+$F$11)</f>
        <v>0</v>
      </c>
      <c r="CV407">
        <v>2.7</v>
      </c>
      <c r="CW407">
        <v>0.5</v>
      </c>
      <c r="CX407" t="s">
        <v>408</v>
      </c>
      <c r="CY407">
        <v>2</v>
      </c>
      <c r="CZ407" t="b">
        <v>1</v>
      </c>
      <c r="DA407">
        <v>1510795455.1</v>
      </c>
      <c r="DB407">
        <v>829.368259259259</v>
      </c>
      <c r="DC407">
        <v>861.710740740741</v>
      </c>
      <c r="DD407">
        <v>30.5995296296296</v>
      </c>
      <c r="DE407">
        <v>28.4968481481481</v>
      </c>
      <c r="DF407">
        <v>820.33437037037</v>
      </c>
      <c r="DG407">
        <v>29.9378518518518</v>
      </c>
      <c r="DH407">
        <v>500.096037037037</v>
      </c>
      <c r="DI407">
        <v>90.7622592592593</v>
      </c>
      <c r="DJ407">
        <v>0.100014940740741</v>
      </c>
      <c r="DK407">
        <v>34.3783740740741</v>
      </c>
      <c r="DL407">
        <v>35.0217518518519</v>
      </c>
      <c r="DM407">
        <v>999.9</v>
      </c>
      <c r="DN407">
        <v>0</v>
      </c>
      <c r="DO407">
        <v>0</v>
      </c>
      <c r="DP407">
        <v>9988.21740740741</v>
      </c>
      <c r="DQ407">
        <v>0</v>
      </c>
      <c r="DR407">
        <v>8.44244925925926</v>
      </c>
      <c r="DS407">
        <v>-32.3425037037037</v>
      </c>
      <c r="DT407">
        <v>855.547407407407</v>
      </c>
      <c r="DU407">
        <v>886.987148148148</v>
      </c>
      <c r="DV407">
        <v>2.10268407407407</v>
      </c>
      <c r="DW407">
        <v>861.710740740741</v>
      </c>
      <c r="DX407">
        <v>28.4968481481481</v>
      </c>
      <c r="DY407">
        <v>2.77728259259259</v>
      </c>
      <c r="DZ407">
        <v>2.58643888888889</v>
      </c>
      <c r="EA407">
        <v>22.7496814814815</v>
      </c>
      <c r="EB407">
        <v>21.5809</v>
      </c>
      <c r="EC407">
        <v>2000.01037037037</v>
      </c>
      <c r="ED407">
        <v>0.980004</v>
      </c>
      <c r="EE407">
        <v>0.0199965</v>
      </c>
      <c r="EF407">
        <v>0</v>
      </c>
      <c r="EG407">
        <v>2.23280740740741</v>
      </c>
      <c r="EH407">
        <v>0</v>
      </c>
      <c r="EI407">
        <v>4059.44407407407</v>
      </c>
      <c r="EJ407">
        <v>17300.2592592593</v>
      </c>
      <c r="EK407">
        <v>40.1016666666667</v>
      </c>
      <c r="EL407">
        <v>40.0713333333333</v>
      </c>
      <c r="EM407">
        <v>39.562</v>
      </c>
      <c r="EN407">
        <v>39.062</v>
      </c>
      <c r="EO407">
        <v>39.937</v>
      </c>
      <c r="EP407">
        <v>1960.02037037037</v>
      </c>
      <c r="EQ407">
        <v>39.99</v>
      </c>
      <c r="ER407">
        <v>0</v>
      </c>
      <c r="ES407">
        <v>1678819065.8</v>
      </c>
      <c r="ET407">
        <v>0</v>
      </c>
      <c r="EU407">
        <v>2.20193076923077</v>
      </c>
      <c r="EV407">
        <v>0.306386338056398</v>
      </c>
      <c r="EW407">
        <v>31.0560683972371</v>
      </c>
      <c r="EX407">
        <v>4059.385</v>
      </c>
      <c r="EY407">
        <v>15</v>
      </c>
      <c r="EZ407">
        <v>0</v>
      </c>
      <c r="FA407" t="s">
        <v>409</v>
      </c>
      <c r="FB407">
        <v>1510781724.6</v>
      </c>
      <c r="FC407">
        <v>1510781718.6</v>
      </c>
      <c r="FD407">
        <v>0</v>
      </c>
      <c r="FE407">
        <v>0.193</v>
      </c>
      <c r="FF407">
        <v>0.167</v>
      </c>
      <c r="FG407">
        <v>6.707</v>
      </c>
      <c r="FH407">
        <v>0.869</v>
      </c>
      <c r="FI407">
        <v>420</v>
      </c>
      <c r="FJ407">
        <v>32</v>
      </c>
      <c r="FK407">
        <v>0.3</v>
      </c>
      <c r="FL407">
        <v>0.13</v>
      </c>
      <c r="FM407">
        <v>2.11211325</v>
      </c>
      <c r="FN407">
        <v>-0.15456393996248</v>
      </c>
      <c r="FO407">
        <v>0.0149067465242252</v>
      </c>
      <c r="FP407">
        <v>1</v>
      </c>
      <c r="FQ407">
        <v>1</v>
      </c>
      <c r="FR407">
        <v>1</v>
      </c>
      <c r="FS407" t="s">
        <v>410</v>
      </c>
      <c r="FT407">
        <v>2.97135</v>
      </c>
      <c r="FU407">
        <v>2.75365</v>
      </c>
      <c r="FV407">
        <v>0.150081</v>
      </c>
      <c r="FW407">
        <v>0.154877</v>
      </c>
      <c r="FX407">
        <v>0.121805</v>
      </c>
      <c r="FY407">
        <v>0.117111</v>
      </c>
      <c r="FZ407">
        <v>32984.2</v>
      </c>
      <c r="GA407">
        <v>35726.9</v>
      </c>
      <c r="GB407">
        <v>35178.8</v>
      </c>
      <c r="GC407">
        <v>38350.5</v>
      </c>
      <c r="GD407">
        <v>43780</v>
      </c>
      <c r="GE407">
        <v>48897.8</v>
      </c>
      <c r="GF407">
        <v>54971.6</v>
      </c>
      <c r="GG407">
        <v>61507.7</v>
      </c>
      <c r="GH407">
        <v>1.96268</v>
      </c>
      <c r="GI407">
        <v>1.81898</v>
      </c>
      <c r="GJ407">
        <v>0.190556</v>
      </c>
      <c r="GK407">
        <v>0</v>
      </c>
      <c r="GL407">
        <v>31.9275</v>
      </c>
      <c r="GM407">
        <v>999.9</v>
      </c>
      <c r="GN407">
        <v>53.223</v>
      </c>
      <c r="GO407">
        <v>32.509</v>
      </c>
      <c r="GP407">
        <v>28.8143</v>
      </c>
      <c r="GQ407">
        <v>56.3286</v>
      </c>
      <c r="GR407">
        <v>48.097</v>
      </c>
      <c r="GS407">
        <v>1</v>
      </c>
      <c r="GT407">
        <v>0.110915</v>
      </c>
      <c r="GU407">
        <v>-2.34935</v>
      </c>
      <c r="GV407">
        <v>20.1004</v>
      </c>
      <c r="GW407">
        <v>5.19647</v>
      </c>
      <c r="GX407">
        <v>12.0043</v>
      </c>
      <c r="GY407">
        <v>4.97525</v>
      </c>
      <c r="GZ407">
        <v>3.29388</v>
      </c>
      <c r="HA407">
        <v>9999</v>
      </c>
      <c r="HB407">
        <v>9999</v>
      </c>
      <c r="HC407">
        <v>9999</v>
      </c>
      <c r="HD407">
        <v>999.9</v>
      </c>
      <c r="HE407">
        <v>1.86325</v>
      </c>
      <c r="HF407">
        <v>1.86813</v>
      </c>
      <c r="HG407">
        <v>1.8679</v>
      </c>
      <c r="HH407">
        <v>1.86905</v>
      </c>
      <c r="HI407">
        <v>1.86981</v>
      </c>
      <c r="HJ407">
        <v>1.86587</v>
      </c>
      <c r="HK407">
        <v>1.86696</v>
      </c>
      <c r="HL407">
        <v>1.86831</v>
      </c>
      <c r="HM407">
        <v>5</v>
      </c>
      <c r="HN407">
        <v>0</v>
      </c>
      <c r="HO407">
        <v>0</v>
      </c>
      <c r="HP407">
        <v>0</v>
      </c>
      <c r="HQ407" t="s">
        <v>411</v>
      </c>
      <c r="HR407" t="s">
        <v>412</v>
      </c>
      <c r="HS407" t="s">
        <v>413</v>
      </c>
      <c r="HT407" t="s">
        <v>413</v>
      </c>
      <c r="HU407" t="s">
        <v>413</v>
      </c>
      <c r="HV407" t="s">
        <v>413</v>
      </c>
      <c r="HW407">
        <v>0</v>
      </c>
      <c r="HX407">
        <v>100</v>
      </c>
      <c r="HY407">
        <v>100</v>
      </c>
      <c r="HZ407">
        <v>9.184</v>
      </c>
      <c r="IA407">
        <v>0.6617</v>
      </c>
      <c r="IB407">
        <v>4.00718980108695</v>
      </c>
      <c r="IC407">
        <v>0.0057595372652325</v>
      </c>
      <c r="ID407">
        <v>9.86007892650461e-07</v>
      </c>
      <c r="IE407">
        <v>-6.54605500343952e-10</v>
      </c>
      <c r="IF407">
        <v>0.661683471666172</v>
      </c>
      <c r="IG407">
        <v>0</v>
      </c>
      <c r="IH407">
        <v>0</v>
      </c>
      <c r="II407">
        <v>0</v>
      </c>
      <c r="IJ407">
        <v>-3</v>
      </c>
      <c r="IK407">
        <v>1614</v>
      </c>
      <c r="IL407">
        <v>1</v>
      </c>
      <c r="IM407">
        <v>27</v>
      </c>
      <c r="IN407">
        <v>229</v>
      </c>
      <c r="IO407">
        <v>229.1</v>
      </c>
      <c r="IP407">
        <v>1.92139</v>
      </c>
      <c r="IQ407">
        <v>2.63062</v>
      </c>
      <c r="IR407">
        <v>1.54785</v>
      </c>
      <c r="IS407">
        <v>2.30103</v>
      </c>
      <c r="IT407">
        <v>1.34644</v>
      </c>
      <c r="IU407">
        <v>2.38037</v>
      </c>
      <c r="IV407">
        <v>36.908</v>
      </c>
      <c r="IW407">
        <v>24.2101</v>
      </c>
      <c r="IX407">
        <v>18</v>
      </c>
      <c r="IY407">
        <v>503.565</v>
      </c>
      <c r="IZ407">
        <v>409.899</v>
      </c>
      <c r="JA407">
        <v>35.2687</v>
      </c>
      <c r="JB407">
        <v>28.8295</v>
      </c>
      <c r="JC407">
        <v>29.9997</v>
      </c>
      <c r="JD407">
        <v>28.6469</v>
      </c>
      <c r="JE407">
        <v>28.5695</v>
      </c>
      <c r="JF407">
        <v>38.5201</v>
      </c>
      <c r="JG407">
        <v>0</v>
      </c>
      <c r="JH407">
        <v>100</v>
      </c>
      <c r="JI407">
        <v>35.2632</v>
      </c>
      <c r="JJ407">
        <v>904.414</v>
      </c>
      <c r="JK407">
        <v>30.1699</v>
      </c>
      <c r="JL407">
        <v>101.987</v>
      </c>
      <c r="JM407">
        <v>102.384</v>
      </c>
    </row>
    <row r="408" spans="1:273">
      <c r="A408">
        <v>392</v>
      </c>
      <c r="B408">
        <v>1510795467.6</v>
      </c>
      <c r="C408">
        <v>6747</v>
      </c>
      <c r="D408" t="s">
        <v>1197</v>
      </c>
      <c r="E408" t="s">
        <v>1198</v>
      </c>
      <c r="F408">
        <v>5</v>
      </c>
      <c r="G408" t="s">
        <v>898</v>
      </c>
      <c r="H408" t="s">
        <v>406</v>
      </c>
      <c r="I408">
        <v>1510795459.81429</v>
      </c>
      <c r="J408">
        <f>(K408)/1000</f>
        <v>0</v>
      </c>
      <c r="K408">
        <f>IF(CZ408, AN408, AH408)</f>
        <v>0</v>
      </c>
      <c r="L408">
        <f>IF(CZ408, AI408, AG408)</f>
        <v>0</v>
      </c>
      <c r="M408">
        <f>DB408 - IF(AU408&gt;1, L408*CV408*100.0/(AW408*DP408), 0)</f>
        <v>0</v>
      </c>
      <c r="N408">
        <f>((T408-J408/2)*M408-L408)/(T408+J408/2)</f>
        <v>0</v>
      </c>
      <c r="O408">
        <f>N408*(DI408+DJ408)/1000.0</f>
        <v>0</v>
      </c>
      <c r="P408">
        <f>(DB408 - IF(AU408&gt;1, L408*CV408*100.0/(AW408*DP408), 0))*(DI408+DJ408)/1000.0</f>
        <v>0</v>
      </c>
      <c r="Q408">
        <f>2.0/((1/S408-1/R408)+SIGN(S408)*SQRT((1/S408-1/R408)*(1/S408-1/R408) + 4*CW408/((CW408+1)*(CW408+1))*(2*1/S408*1/R408-1/R408*1/R408)))</f>
        <v>0</v>
      </c>
      <c r="R408">
        <f>IF(LEFT(CX408,1)&lt;&gt;"0",IF(LEFT(CX408,1)="1",3.0,CY408),$D$5+$E$5*(DP408*DI408/($K$5*1000))+$F$5*(DP408*DI408/($K$5*1000))*MAX(MIN(CV408,$J$5),$I$5)*MAX(MIN(CV408,$J$5),$I$5)+$G$5*MAX(MIN(CV408,$J$5),$I$5)*(DP408*DI408/($K$5*1000))+$H$5*(DP408*DI408/($K$5*1000))*(DP408*DI408/($K$5*1000)))</f>
        <v>0</v>
      </c>
      <c r="S408">
        <f>J408*(1000-(1000*0.61365*exp(17.502*W408/(240.97+W408))/(DI408+DJ408)+DD408)/2)/(1000*0.61365*exp(17.502*W408/(240.97+W408))/(DI408+DJ408)-DD408)</f>
        <v>0</v>
      </c>
      <c r="T408">
        <f>1/((CW408+1)/(Q408/1.6)+1/(R408/1.37)) + CW408/((CW408+1)/(Q408/1.6) + CW408/(R408/1.37))</f>
        <v>0</v>
      </c>
      <c r="U408">
        <f>(CR408*CU408)</f>
        <v>0</v>
      </c>
      <c r="V408">
        <f>(DK408+(U408+2*0.95*5.67E-8*(((DK408+$B$7)+273)^4-(DK408+273)^4)-44100*J408)/(1.84*29.3*R408+8*0.95*5.67E-8*(DK408+273)^3))</f>
        <v>0</v>
      </c>
      <c r="W408">
        <f>($C$7*DL408+$D$7*DM408+$E$7*V408)</f>
        <v>0</v>
      </c>
      <c r="X408">
        <f>0.61365*exp(17.502*W408/(240.97+W408))</f>
        <v>0</v>
      </c>
      <c r="Y408">
        <f>(Z408/AA408*100)</f>
        <v>0</v>
      </c>
      <c r="Z408">
        <f>DD408*(DI408+DJ408)/1000</f>
        <v>0</v>
      </c>
      <c r="AA408">
        <f>0.61365*exp(17.502*DK408/(240.97+DK408))</f>
        <v>0</v>
      </c>
      <c r="AB408">
        <f>(X408-DD408*(DI408+DJ408)/1000)</f>
        <v>0</v>
      </c>
      <c r="AC408">
        <f>(-J408*44100)</f>
        <v>0</v>
      </c>
      <c r="AD408">
        <f>2*29.3*R408*0.92*(DK408-W408)</f>
        <v>0</v>
      </c>
      <c r="AE408">
        <f>2*0.95*5.67E-8*(((DK408+$B$7)+273)^4-(W408+273)^4)</f>
        <v>0</v>
      </c>
      <c r="AF408">
        <f>U408+AE408+AC408+AD408</f>
        <v>0</v>
      </c>
      <c r="AG408">
        <f>DH408*AU408*(DC408-DB408*(1000-AU408*DE408)/(1000-AU408*DD408))/(100*CV408)</f>
        <v>0</v>
      </c>
      <c r="AH408">
        <f>1000*DH408*AU408*(DD408-DE408)/(100*CV408*(1000-AU408*DD408))</f>
        <v>0</v>
      </c>
      <c r="AI408">
        <f>(AJ408 - AK408 - DI408*1E3/(8.314*(DK408+273.15)) * AM408/DH408 * AL408) * DH408/(100*CV408) * (1000 - DE408)/1000</f>
        <v>0</v>
      </c>
      <c r="AJ408">
        <v>920.710839851228</v>
      </c>
      <c r="AK408">
        <v>896.546751515151</v>
      </c>
      <c r="AL408">
        <v>3.39765138876483</v>
      </c>
      <c r="AM408">
        <v>64.2689805173575</v>
      </c>
      <c r="AN408">
        <f>(AP408 - AO408 + DI408*1E3/(8.314*(DK408+273.15)) * AR408/DH408 * AQ408) * DH408/(100*CV408) * 1000/(1000 - AP408)</f>
        <v>0</v>
      </c>
      <c r="AO408">
        <v>28.4854374528963</v>
      </c>
      <c r="AP408">
        <v>30.5516672727273</v>
      </c>
      <c r="AQ408">
        <v>-0.00512655097916629</v>
      </c>
      <c r="AR408">
        <v>116.423155096258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MAX(0,($B$13+$C$13*DP408)/(1+$D$13*DP408)*DI408/(DK408+273)*$E$13)</f>
        <v>0</v>
      </c>
      <c r="AX408" t="s">
        <v>407</v>
      </c>
      <c r="AY408" t="s">
        <v>407</v>
      </c>
      <c r="AZ408">
        <v>0</v>
      </c>
      <c r="BA408">
        <v>0</v>
      </c>
      <c r="BB408">
        <f>1-AZ408/BA408</f>
        <v>0</v>
      </c>
      <c r="BC408">
        <v>0</v>
      </c>
      <c r="BD408" t="s">
        <v>407</v>
      </c>
      <c r="BE408" t="s">
        <v>407</v>
      </c>
      <c r="BF408">
        <v>0</v>
      </c>
      <c r="BG408">
        <v>0</v>
      </c>
      <c r="BH408">
        <f>1-BF408/BG408</f>
        <v>0</v>
      </c>
      <c r="BI408">
        <v>0.5</v>
      </c>
      <c r="BJ408">
        <f>CS408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407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f>$B$11*DQ408+$C$11*DR408+$F$11*EC408*(1-EF408)</f>
        <v>0</v>
      </c>
      <c r="CS408">
        <f>CR408*CT408</f>
        <v>0</v>
      </c>
      <c r="CT408">
        <f>($B$11*$D$9+$C$11*$D$9+$F$11*((EP408+EH408)/MAX(EP408+EH408+EQ408, 0.1)*$I$9+EQ408/MAX(EP408+EH408+EQ408, 0.1)*$J$9))/($B$11+$C$11+$F$11)</f>
        <v>0</v>
      </c>
      <c r="CU408">
        <f>($B$11*$K$9+$C$11*$K$9+$F$11*((EP408+EH408)/MAX(EP408+EH408+EQ408, 0.1)*$P$9+EQ408/MAX(EP408+EH408+EQ408, 0.1)*$Q$9))/($B$11+$C$11+$F$11)</f>
        <v>0</v>
      </c>
      <c r="CV408">
        <v>2.7</v>
      </c>
      <c r="CW408">
        <v>0.5</v>
      </c>
      <c r="CX408" t="s">
        <v>408</v>
      </c>
      <c r="CY408">
        <v>2</v>
      </c>
      <c r="CZ408" t="b">
        <v>1</v>
      </c>
      <c r="DA408">
        <v>1510795459.81429</v>
      </c>
      <c r="DB408">
        <v>844.99825</v>
      </c>
      <c r="DC408">
        <v>877.453964285714</v>
      </c>
      <c r="DD408">
        <v>30.582525</v>
      </c>
      <c r="DE408">
        <v>28.4929928571429</v>
      </c>
      <c r="DF408">
        <v>835.870535714286</v>
      </c>
      <c r="DG408">
        <v>29.9208428571429</v>
      </c>
      <c r="DH408">
        <v>500.07725</v>
      </c>
      <c r="DI408">
        <v>90.7616</v>
      </c>
      <c r="DJ408">
        <v>0.0998779178571429</v>
      </c>
      <c r="DK408">
        <v>34.3756464285714</v>
      </c>
      <c r="DL408">
        <v>35.0162857142857</v>
      </c>
      <c r="DM408">
        <v>999.9</v>
      </c>
      <c r="DN408">
        <v>0</v>
      </c>
      <c r="DO408">
        <v>0</v>
      </c>
      <c r="DP408">
        <v>10012.6342857143</v>
      </c>
      <c r="DQ408">
        <v>0</v>
      </c>
      <c r="DR408">
        <v>7.91653321428571</v>
      </c>
      <c r="DS408">
        <v>-32.4556785714286</v>
      </c>
      <c r="DT408">
        <v>871.655392857143</v>
      </c>
      <c r="DU408">
        <v>903.1885</v>
      </c>
      <c r="DV408">
        <v>2.08953142857143</v>
      </c>
      <c r="DW408">
        <v>877.453964285714</v>
      </c>
      <c r="DX408">
        <v>28.4929928571429</v>
      </c>
      <c r="DY408">
        <v>2.77571928571429</v>
      </c>
      <c r="DZ408">
        <v>2.58606964285714</v>
      </c>
      <c r="EA408">
        <v>22.7403928571429</v>
      </c>
      <c r="EB408">
        <v>21.5785714285714</v>
      </c>
      <c r="EC408">
        <v>2000.01714285714</v>
      </c>
      <c r="ED408">
        <v>0.980004</v>
      </c>
      <c r="EE408">
        <v>0.0199965</v>
      </c>
      <c r="EF408">
        <v>0</v>
      </c>
      <c r="EG408">
        <v>2.20514285714286</v>
      </c>
      <c r="EH408">
        <v>0</v>
      </c>
      <c r="EI408">
        <v>4061.75785714286</v>
      </c>
      <c r="EJ408">
        <v>17300.3178571429</v>
      </c>
      <c r="EK408">
        <v>40.08225</v>
      </c>
      <c r="EL408">
        <v>40.062</v>
      </c>
      <c r="EM408">
        <v>39.5575714285714</v>
      </c>
      <c r="EN408">
        <v>39.062</v>
      </c>
      <c r="EO408">
        <v>39.937</v>
      </c>
      <c r="EP408">
        <v>1960.02714285714</v>
      </c>
      <c r="EQ408">
        <v>39.99</v>
      </c>
      <c r="ER408">
        <v>0</v>
      </c>
      <c r="ES408">
        <v>1678819071.2</v>
      </c>
      <c r="ET408">
        <v>0</v>
      </c>
      <c r="EU408">
        <v>2.179932</v>
      </c>
      <c r="EV408">
        <v>-0.8442076826065</v>
      </c>
      <c r="EW408">
        <v>26.9669230852445</v>
      </c>
      <c r="EX408">
        <v>4062.16</v>
      </c>
      <c r="EY408">
        <v>15</v>
      </c>
      <c r="EZ408">
        <v>0</v>
      </c>
      <c r="FA408" t="s">
        <v>409</v>
      </c>
      <c r="FB408">
        <v>1510781724.6</v>
      </c>
      <c r="FC408">
        <v>1510781718.6</v>
      </c>
      <c r="FD408">
        <v>0</v>
      </c>
      <c r="FE408">
        <v>0.193</v>
      </c>
      <c r="FF408">
        <v>0.167</v>
      </c>
      <c r="FG408">
        <v>6.707</v>
      </c>
      <c r="FH408">
        <v>0.869</v>
      </c>
      <c r="FI408">
        <v>420</v>
      </c>
      <c r="FJ408">
        <v>32</v>
      </c>
      <c r="FK408">
        <v>0.3</v>
      </c>
      <c r="FL408">
        <v>0.13</v>
      </c>
      <c r="FM408">
        <v>2.09916775</v>
      </c>
      <c r="FN408">
        <v>-0.161523039399626</v>
      </c>
      <c r="FO408">
        <v>0.0155675348863428</v>
      </c>
      <c r="FP408">
        <v>1</v>
      </c>
      <c r="FQ408">
        <v>1</v>
      </c>
      <c r="FR408">
        <v>1</v>
      </c>
      <c r="FS408" t="s">
        <v>410</v>
      </c>
      <c r="FT408">
        <v>2.97138</v>
      </c>
      <c r="FU408">
        <v>2.75408</v>
      </c>
      <c r="FV408">
        <v>0.151996</v>
      </c>
      <c r="FW408">
        <v>0.15666</v>
      </c>
      <c r="FX408">
        <v>0.121741</v>
      </c>
      <c r="FY408">
        <v>0.1171</v>
      </c>
      <c r="FZ408">
        <v>32910.4</v>
      </c>
      <c r="GA408">
        <v>35651.8</v>
      </c>
      <c r="GB408">
        <v>35179.3</v>
      </c>
      <c r="GC408">
        <v>38350.7</v>
      </c>
      <c r="GD408">
        <v>43783.7</v>
      </c>
      <c r="GE408">
        <v>48898.7</v>
      </c>
      <c r="GF408">
        <v>54972.2</v>
      </c>
      <c r="GG408">
        <v>61508</v>
      </c>
      <c r="GH408">
        <v>1.96275</v>
      </c>
      <c r="GI408">
        <v>1.81912</v>
      </c>
      <c r="GJ408">
        <v>0.190139</v>
      </c>
      <c r="GK408">
        <v>0</v>
      </c>
      <c r="GL408">
        <v>31.9232</v>
      </c>
      <c r="GM408">
        <v>999.9</v>
      </c>
      <c r="GN408">
        <v>53.223</v>
      </c>
      <c r="GO408">
        <v>32.509</v>
      </c>
      <c r="GP408">
        <v>28.8183</v>
      </c>
      <c r="GQ408">
        <v>56.6386</v>
      </c>
      <c r="GR408">
        <v>48.117</v>
      </c>
      <c r="GS408">
        <v>1</v>
      </c>
      <c r="GT408">
        <v>0.110874</v>
      </c>
      <c r="GU408">
        <v>-2.40952</v>
      </c>
      <c r="GV408">
        <v>20.0994</v>
      </c>
      <c r="GW408">
        <v>5.19588</v>
      </c>
      <c r="GX408">
        <v>12.0041</v>
      </c>
      <c r="GY408">
        <v>4.9751</v>
      </c>
      <c r="GZ408">
        <v>3.29385</v>
      </c>
      <c r="HA408">
        <v>9999</v>
      </c>
      <c r="HB408">
        <v>9999</v>
      </c>
      <c r="HC408">
        <v>9999</v>
      </c>
      <c r="HD408">
        <v>999.9</v>
      </c>
      <c r="HE408">
        <v>1.86325</v>
      </c>
      <c r="HF408">
        <v>1.86813</v>
      </c>
      <c r="HG408">
        <v>1.86792</v>
      </c>
      <c r="HH408">
        <v>1.86905</v>
      </c>
      <c r="HI408">
        <v>1.86981</v>
      </c>
      <c r="HJ408">
        <v>1.86588</v>
      </c>
      <c r="HK408">
        <v>1.86695</v>
      </c>
      <c r="HL408">
        <v>1.86829</v>
      </c>
      <c r="HM408">
        <v>5</v>
      </c>
      <c r="HN408">
        <v>0</v>
      </c>
      <c r="HO408">
        <v>0</v>
      </c>
      <c r="HP408">
        <v>0</v>
      </c>
      <c r="HQ408" t="s">
        <v>411</v>
      </c>
      <c r="HR408" t="s">
        <v>412</v>
      </c>
      <c r="HS408" t="s">
        <v>413</v>
      </c>
      <c r="HT408" t="s">
        <v>413</v>
      </c>
      <c r="HU408" t="s">
        <v>413</v>
      </c>
      <c r="HV408" t="s">
        <v>413</v>
      </c>
      <c r="HW408">
        <v>0</v>
      </c>
      <c r="HX408">
        <v>100</v>
      </c>
      <c r="HY408">
        <v>100</v>
      </c>
      <c r="HZ408">
        <v>9.282</v>
      </c>
      <c r="IA408">
        <v>0.6617</v>
      </c>
      <c r="IB408">
        <v>4.00718980108695</v>
      </c>
      <c r="IC408">
        <v>0.0057595372652325</v>
      </c>
      <c r="ID408">
        <v>9.86007892650461e-07</v>
      </c>
      <c r="IE408">
        <v>-6.54605500343952e-10</v>
      </c>
      <c r="IF408">
        <v>0.661683471666172</v>
      </c>
      <c r="IG408">
        <v>0</v>
      </c>
      <c r="IH408">
        <v>0</v>
      </c>
      <c r="II408">
        <v>0</v>
      </c>
      <c r="IJ408">
        <v>-3</v>
      </c>
      <c r="IK408">
        <v>1614</v>
      </c>
      <c r="IL408">
        <v>1</v>
      </c>
      <c r="IM408">
        <v>27</v>
      </c>
      <c r="IN408">
        <v>229.1</v>
      </c>
      <c r="IO408">
        <v>229.2</v>
      </c>
      <c r="IP408">
        <v>1.9519</v>
      </c>
      <c r="IQ408">
        <v>2.62329</v>
      </c>
      <c r="IR408">
        <v>1.54785</v>
      </c>
      <c r="IS408">
        <v>2.30103</v>
      </c>
      <c r="IT408">
        <v>1.34644</v>
      </c>
      <c r="IU408">
        <v>2.38037</v>
      </c>
      <c r="IV408">
        <v>36.908</v>
      </c>
      <c r="IW408">
        <v>24.2101</v>
      </c>
      <c r="IX408">
        <v>18</v>
      </c>
      <c r="IY408">
        <v>503.6</v>
      </c>
      <c r="IZ408">
        <v>409.971</v>
      </c>
      <c r="JA408">
        <v>35.2474</v>
      </c>
      <c r="JB408">
        <v>28.8264</v>
      </c>
      <c r="JC408">
        <v>29.9998</v>
      </c>
      <c r="JD408">
        <v>28.6451</v>
      </c>
      <c r="JE408">
        <v>28.5677</v>
      </c>
      <c r="JF408">
        <v>39.1364</v>
      </c>
      <c r="JG408">
        <v>0</v>
      </c>
      <c r="JH408">
        <v>100</v>
      </c>
      <c r="JI408">
        <v>35.2534</v>
      </c>
      <c r="JJ408">
        <v>924.664</v>
      </c>
      <c r="JK408">
        <v>30.1699</v>
      </c>
      <c r="JL408">
        <v>101.989</v>
      </c>
      <c r="JM408">
        <v>102.384</v>
      </c>
    </row>
    <row r="409" spans="1:273">
      <c r="A409">
        <v>393</v>
      </c>
      <c r="B409">
        <v>1510795472.6</v>
      </c>
      <c r="C409">
        <v>6752</v>
      </c>
      <c r="D409" t="s">
        <v>1199</v>
      </c>
      <c r="E409" t="s">
        <v>1200</v>
      </c>
      <c r="F409">
        <v>5</v>
      </c>
      <c r="G409" t="s">
        <v>898</v>
      </c>
      <c r="H409" t="s">
        <v>406</v>
      </c>
      <c r="I409">
        <v>1510795465.1</v>
      </c>
      <c r="J409">
        <f>(K409)/1000</f>
        <v>0</v>
      </c>
      <c r="K409">
        <f>IF(CZ409, AN409, AH409)</f>
        <v>0</v>
      </c>
      <c r="L409">
        <f>IF(CZ409, AI409, AG409)</f>
        <v>0</v>
      </c>
      <c r="M409">
        <f>DB409 - IF(AU409&gt;1, L409*CV409*100.0/(AW409*DP409), 0)</f>
        <v>0</v>
      </c>
      <c r="N409">
        <f>((T409-J409/2)*M409-L409)/(T409+J409/2)</f>
        <v>0</v>
      </c>
      <c r="O409">
        <f>N409*(DI409+DJ409)/1000.0</f>
        <v>0</v>
      </c>
      <c r="P409">
        <f>(DB409 - IF(AU409&gt;1, L409*CV409*100.0/(AW409*DP409), 0))*(DI409+DJ409)/1000.0</f>
        <v>0</v>
      </c>
      <c r="Q409">
        <f>2.0/((1/S409-1/R409)+SIGN(S409)*SQRT((1/S409-1/R409)*(1/S409-1/R409) + 4*CW409/((CW409+1)*(CW409+1))*(2*1/S409*1/R409-1/R409*1/R409)))</f>
        <v>0</v>
      </c>
      <c r="R409">
        <f>IF(LEFT(CX409,1)&lt;&gt;"0",IF(LEFT(CX409,1)="1",3.0,CY409),$D$5+$E$5*(DP409*DI409/($K$5*1000))+$F$5*(DP409*DI409/($K$5*1000))*MAX(MIN(CV409,$J$5),$I$5)*MAX(MIN(CV409,$J$5),$I$5)+$G$5*MAX(MIN(CV409,$J$5),$I$5)*(DP409*DI409/($K$5*1000))+$H$5*(DP409*DI409/($K$5*1000))*(DP409*DI409/($K$5*1000)))</f>
        <v>0</v>
      </c>
      <c r="S409">
        <f>J409*(1000-(1000*0.61365*exp(17.502*W409/(240.97+W409))/(DI409+DJ409)+DD409)/2)/(1000*0.61365*exp(17.502*W409/(240.97+W409))/(DI409+DJ409)-DD409)</f>
        <v>0</v>
      </c>
      <c r="T409">
        <f>1/((CW409+1)/(Q409/1.6)+1/(R409/1.37)) + CW409/((CW409+1)/(Q409/1.6) + CW409/(R409/1.37))</f>
        <v>0</v>
      </c>
      <c r="U409">
        <f>(CR409*CU409)</f>
        <v>0</v>
      </c>
      <c r="V409">
        <f>(DK409+(U409+2*0.95*5.67E-8*(((DK409+$B$7)+273)^4-(DK409+273)^4)-44100*J409)/(1.84*29.3*R409+8*0.95*5.67E-8*(DK409+273)^3))</f>
        <v>0</v>
      </c>
      <c r="W409">
        <f>($C$7*DL409+$D$7*DM409+$E$7*V409)</f>
        <v>0</v>
      </c>
      <c r="X409">
        <f>0.61365*exp(17.502*W409/(240.97+W409))</f>
        <v>0</v>
      </c>
      <c r="Y409">
        <f>(Z409/AA409*100)</f>
        <v>0</v>
      </c>
      <c r="Z409">
        <f>DD409*(DI409+DJ409)/1000</f>
        <v>0</v>
      </c>
      <c r="AA409">
        <f>0.61365*exp(17.502*DK409/(240.97+DK409))</f>
        <v>0</v>
      </c>
      <c r="AB409">
        <f>(X409-DD409*(DI409+DJ409)/1000)</f>
        <v>0</v>
      </c>
      <c r="AC409">
        <f>(-J409*44100)</f>
        <v>0</v>
      </c>
      <c r="AD409">
        <f>2*29.3*R409*0.92*(DK409-W409)</f>
        <v>0</v>
      </c>
      <c r="AE409">
        <f>2*0.95*5.67E-8*(((DK409+$B$7)+273)^4-(W409+273)^4)</f>
        <v>0</v>
      </c>
      <c r="AF409">
        <f>U409+AE409+AC409+AD409</f>
        <v>0</v>
      </c>
      <c r="AG409">
        <f>DH409*AU409*(DC409-DB409*(1000-AU409*DE409)/(1000-AU409*DD409))/(100*CV409)</f>
        <v>0</v>
      </c>
      <c r="AH409">
        <f>1000*DH409*AU409*(DD409-DE409)/(100*CV409*(1000-AU409*DD409))</f>
        <v>0</v>
      </c>
      <c r="AI409">
        <f>(AJ409 - AK409 - DI409*1E3/(8.314*(DK409+273.15)) * AM409/DH409 * AL409) * DH409/(100*CV409) * (1000 - DE409)/1000</f>
        <v>0</v>
      </c>
      <c r="AJ409">
        <v>937.044033109825</v>
      </c>
      <c r="AK409">
        <v>913.136981818181</v>
      </c>
      <c r="AL409">
        <v>3.32659161080263</v>
      </c>
      <c r="AM409">
        <v>64.2689805173575</v>
      </c>
      <c r="AN409">
        <f>(AP409 - AO409 + DI409*1E3/(8.314*(DK409+273.15)) * AR409/DH409 * AQ409) * DH409/(100*CV409) * 1000/(1000 - AP409)</f>
        <v>0</v>
      </c>
      <c r="AO409">
        <v>28.4801239216516</v>
      </c>
      <c r="AP409">
        <v>30.5299224242424</v>
      </c>
      <c r="AQ409">
        <v>-0.00129553750466803</v>
      </c>
      <c r="AR409">
        <v>116.423155096258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MAX(0,($B$13+$C$13*DP409)/(1+$D$13*DP409)*DI409/(DK409+273)*$E$13)</f>
        <v>0</v>
      </c>
      <c r="AX409" t="s">
        <v>407</v>
      </c>
      <c r="AY409" t="s">
        <v>407</v>
      </c>
      <c r="AZ409">
        <v>0</v>
      </c>
      <c r="BA409">
        <v>0</v>
      </c>
      <c r="BB409">
        <f>1-AZ409/BA409</f>
        <v>0</v>
      </c>
      <c r="BC409">
        <v>0</v>
      </c>
      <c r="BD409" t="s">
        <v>407</v>
      </c>
      <c r="BE409" t="s">
        <v>407</v>
      </c>
      <c r="BF409">
        <v>0</v>
      </c>
      <c r="BG409">
        <v>0</v>
      </c>
      <c r="BH409">
        <f>1-BF409/BG409</f>
        <v>0</v>
      </c>
      <c r="BI409">
        <v>0.5</v>
      </c>
      <c r="BJ409">
        <f>CS409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407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f>$B$11*DQ409+$C$11*DR409+$F$11*EC409*(1-EF409)</f>
        <v>0</v>
      </c>
      <c r="CS409">
        <f>CR409*CT409</f>
        <v>0</v>
      </c>
      <c r="CT409">
        <f>($B$11*$D$9+$C$11*$D$9+$F$11*((EP409+EH409)/MAX(EP409+EH409+EQ409, 0.1)*$I$9+EQ409/MAX(EP409+EH409+EQ409, 0.1)*$J$9))/($B$11+$C$11+$F$11)</f>
        <v>0</v>
      </c>
      <c r="CU409">
        <f>($B$11*$K$9+$C$11*$K$9+$F$11*((EP409+EH409)/MAX(EP409+EH409+EQ409, 0.1)*$P$9+EQ409/MAX(EP409+EH409+EQ409, 0.1)*$Q$9))/($B$11+$C$11+$F$11)</f>
        <v>0</v>
      </c>
      <c r="CV409">
        <v>2.7</v>
      </c>
      <c r="CW409">
        <v>0.5</v>
      </c>
      <c r="CX409" t="s">
        <v>408</v>
      </c>
      <c r="CY409">
        <v>2</v>
      </c>
      <c r="CZ409" t="b">
        <v>1</v>
      </c>
      <c r="DA409">
        <v>1510795465.1</v>
      </c>
      <c r="DB409">
        <v>862.44462962963</v>
      </c>
      <c r="DC409">
        <v>894.937444444445</v>
      </c>
      <c r="DD409">
        <v>30.5606740740741</v>
      </c>
      <c r="DE409">
        <v>28.4873259259259</v>
      </c>
      <c r="DF409">
        <v>853.212407407408</v>
      </c>
      <c r="DG409">
        <v>29.8989814814815</v>
      </c>
      <c r="DH409">
        <v>500.094888888889</v>
      </c>
      <c r="DI409">
        <v>90.7616481481481</v>
      </c>
      <c r="DJ409">
        <v>0.100090140740741</v>
      </c>
      <c r="DK409">
        <v>34.3702185185185</v>
      </c>
      <c r="DL409">
        <v>35.0049111111111</v>
      </c>
      <c r="DM409">
        <v>999.9</v>
      </c>
      <c r="DN409">
        <v>0</v>
      </c>
      <c r="DO409">
        <v>0</v>
      </c>
      <c r="DP409">
        <v>9984.25777777778</v>
      </c>
      <c r="DQ409">
        <v>0</v>
      </c>
      <c r="DR409">
        <v>7.4404037037037</v>
      </c>
      <c r="DS409">
        <v>-32.4928296296296</v>
      </c>
      <c r="DT409">
        <v>889.632074074074</v>
      </c>
      <c r="DU409">
        <v>921.17937037037</v>
      </c>
      <c r="DV409">
        <v>2.07334</v>
      </c>
      <c r="DW409">
        <v>894.937444444445</v>
      </c>
      <c r="DX409">
        <v>28.4873259259259</v>
      </c>
      <c r="DY409">
        <v>2.77373703703704</v>
      </c>
      <c r="DZ409">
        <v>2.58555666666667</v>
      </c>
      <c r="EA409">
        <v>22.7286111111111</v>
      </c>
      <c r="EB409">
        <v>21.5753296296296</v>
      </c>
      <c r="EC409">
        <v>2000.01888888889</v>
      </c>
      <c r="ED409">
        <v>0.980004</v>
      </c>
      <c r="EE409">
        <v>0.0199965</v>
      </c>
      <c r="EF409">
        <v>0</v>
      </c>
      <c r="EG409">
        <v>2.17900740740741</v>
      </c>
      <c r="EH409">
        <v>0</v>
      </c>
      <c r="EI409">
        <v>4064.02814814815</v>
      </c>
      <c r="EJ409">
        <v>17300.3185185185</v>
      </c>
      <c r="EK409">
        <v>40.062</v>
      </c>
      <c r="EL409">
        <v>40.062</v>
      </c>
      <c r="EM409">
        <v>39.5528148148148</v>
      </c>
      <c r="EN409">
        <v>39.0574074074074</v>
      </c>
      <c r="EO409">
        <v>39.9324074074074</v>
      </c>
      <c r="EP409">
        <v>1960.02888888889</v>
      </c>
      <c r="EQ409">
        <v>39.99</v>
      </c>
      <c r="ER409">
        <v>0</v>
      </c>
      <c r="ES409">
        <v>1678819076</v>
      </c>
      <c r="ET409">
        <v>0</v>
      </c>
      <c r="EU409">
        <v>2.163372</v>
      </c>
      <c r="EV409">
        <v>-0.490899982766321</v>
      </c>
      <c r="EW409">
        <v>22.770769197347</v>
      </c>
      <c r="EX409">
        <v>4064.1596</v>
      </c>
      <c r="EY409">
        <v>15</v>
      </c>
      <c r="EZ409">
        <v>0</v>
      </c>
      <c r="FA409" t="s">
        <v>409</v>
      </c>
      <c r="FB409">
        <v>1510781724.6</v>
      </c>
      <c r="FC409">
        <v>1510781718.6</v>
      </c>
      <c r="FD409">
        <v>0</v>
      </c>
      <c r="FE409">
        <v>0.193</v>
      </c>
      <c r="FF409">
        <v>0.167</v>
      </c>
      <c r="FG409">
        <v>6.707</v>
      </c>
      <c r="FH409">
        <v>0.869</v>
      </c>
      <c r="FI409">
        <v>420</v>
      </c>
      <c r="FJ409">
        <v>32</v>
      </c>
      <c r="FK409">
        <v>0.3</v>
      </c>
      <c r="FL409">
        <v>0.13</v>
      </c>
      <c r="FM409">
        <v>2.08436925</v>
      </c>
      <c r="FN409">
        <v>-0.18085339587242</v>
      </c>
      <c r="FO409">
        <v>0.0174880586955071</v>
      </c>
      <c r="FP409">
        <v>1</v>
      </c>
      <c r="FQ409">
        <v>1</v>
      </c>
      <c r="FR409">
        <v>1</v>
      </c>
      <c r="FS409" t="s">
        <v>410</v>
      </c>
      <c r="FT409">
        <v>2.97139</v>
      </c>
      <c r="FU409">
        <v>2.75351</v>
      </c>
      <c r="FV409">
        <v>0.153856</v>
      </c>
      <c r="FW409">
        <v>0.15866</v>
      </c>
      <c r="FX409">
        <v>0.121684</v>
      </c>
      <c r="FY409">
        <v>0.117091</v>
      </c>
      <c r="FZ409">
        <v>32838.4</v>
      </c>
      <c r="GA409">
        <v>35567.5</v>
      </c>
      <c r="GB409">
        <v>35179.4</v>
      </c>
      <c r="GC409">
        <v>38351.1</v>
      </c>
      <c r="GD409">
        <v>43786.9</v>
      </c>
      <c r="GE409">
        <v>48899.6</v>
      </c>
      <c r="GF409">
        <v>54972.5</v>
      </c>
      <c r="GG409">
        <v>61508.5</v>
      </c>
      <c r="GH409">
        <v>1.96288</v>
      </c>
      <c r="GI409">
        <v>1.81895</v>
      </c>
      <c r="GJ409">
        <v>0.189885</v>
      </c>
      <c r="GK409">
        <v>0</v>
      </c>
      <c r="GL409">
        <v>31.9204</v>
      </c>
      <c r="GM409">
        <v>999.9</v>
      </c>
      <c r="GN409">
        <v>53.223</v>
      </c>
      <c r="GO409">
        <v>32.488</v>
      </c>
      <c r="GP409">
        <v>28.7836</v>
      </c>
      <c r="GQ409">
        <v>56.3186</v>
      </c>
      <c r="GR409">
        <v>48.0769</v>
      </c>
      <c r="GS409">
        <v>1</v>
      </c>
      <c r="GT409">
        <v>0.11034</v>
      </c>
      <c r="GU409">
        <v>-2.43543</v>
      </c>
      <c r="GV409">
        <v>20.0991</v>
      </c>
      <c r="GW409">
        <v>5.19677</v>
      </c>
      <c r="GX409">
        <v>12.0047</v>
      </c>
      <c r="GY409">
        <v>4.9752</v>
      </c>
      <c r="GZ409">
        <v>3.29385</v>
      </c>
      <c r="HA409">
        <v>9999</v>
      </c>
      <c r="HB409">
        <v>9999</v>
      </c>
      <c r="HC409">
        <v>9999</v>
      </c>
      <c r="HD409">
        <v>999.9</v>
      </c>
      <c r="HE409">
        <v>1.86325</v>
      </c>
      <c r="HF409">
        <v>1.86813</v>
      </c>
      <c r="HG409">
        <v>1.86794</v>
      </c>
      <c r="HH409">
        <v>1.86905</v>
      </c>
      <c r="HI409">
        <v>1.86984</v>
      </c>
      <c r="HJ409">
        <v>1.86588</v>
      </c>
      <c r="HK409">
        <v>1.86697</v>
      </c>
      <c r="HL409">
        <v>1.86834</v>
      </c>
      <c r="HM409">
        <v>5</v>
      </c>
      <c r="HN409">
        <v>0</v>
      </c>
      <c r="HO409">
        <v>0</v>
      </c>
      <c r="HP409">
        <v>0</v>
      </c>
      <c r="HQ409" t="s">
        <v>411</v>
      </c>
      <c r="HR409" t="s">
        <v>412</v>
      </c>
      <c r="HS409" t="s">
        <v>413</v>
      </c>
      <c r="HT409" t="s">
        <v>413</v>
      </c>
      <c r="HU409" t="s">
        <v>413</v>
      </c>
      <c r="HV409" t="s">
        <v>413</v>
      </c>
      <c r="HW409">
        <v>0</v>
      </c>
      <c r="HX409">
        <v>100</v>
      </c>
      <c r="HY409">
        <v>100</v>
      </c>
      <c r="HZ409">
        <v>9.379</v>
      </c>
      <c r="IA409">
        <v>0.6617</v>
      </c>
      <c r="IB409">
        <v>4.00718980108695</v>
      </c>
      <c r="IC409">
        <v>0.0057595372652325</v>
      </c>
      <c r="ID409">
        <v>9.86007892650461e-07</v>
      </c>
      <c r="IE409">
        <v>-6.54605500343952e-10</v>
      </c>
      <c r="IF409">
        <v>0.661683471666172</v>
      </c>
      <c r="IG409">
        <v>0</v>
      </c>
      <c r="IH409">
        <v>0</v>
      </c>
      <c r="II409">
        <v>0</v>
      </c>
      <c r="IJ409">
        <v>-3</v>
      </c>
      <c r="IK409">
        <v>1614</v>
      </c>
      <c r="IL409">
        <v>1</v>
      </c>
      <c r="IM409">
        <v>27</v>
      </c>
      <c r="IN409">
        <v>229.1</v>
      </c>
      <c r="IO409">
        <v>229.2</v>
      </c>
      <c r="IP409">
        <v>1.97998</v>
      </c>
      <c r="IQ409">
        <v>2.63306</v>
      </c>
      <c r="IR409">
        <v>1.54785</v>
      </c>
      <c r="IS409">
        <v>2.30103</v>
      </c>
      <c r="IT409">
        <v>1.34644</v>
      </c>
      <c r="IU409">
        <v>2.28882</v>
      </c>
      <c r="IV409">
        <v>36.908</v>
      </c>
      <c r="IW409">
        <v>24.2101</v>
      </c>
      <c r="IX409">
        <v>18</v>
      </c>
      <c r="IY409">
        <v>503.662</v>
      </c>
      <c r="IZ409">
        <v>409.855</v>
      </c>
      <c r="JA409">
        <v>35.2429</v>
      </c>
      <c r="JB409">
        <v>28.8228</v>
      </c>
      <c r="JC409">
        <v>29.9999</v>
      </c>
      <c r="JD409">
        <v>28.6427</v>
      </c>
      <c r="JE409">
        <v>28.5652</v>
      </c>
      <c r="JF409">
        <v>39.6828</v>
      </c>
      <c r="JG409">
        <v>0</v>
      </c>
      <c r="JH409">
        <v>100</v>
      </c>
      <c r="JI409">
        <v>35.2485</v>
      </c>
      <c r="JJ409">
        <v>938.217</v>
      </c>
      <c r="JK409">
        <v>30.1699</v>
      </c>
      <c r="JL409">
        <v>101.989</v>
      </c>
      <c r="JM409">
        <v>102.385</v>
      </c>
    </row>
    <row r="410" spans="1:273">
      <c r="A410">
        <v>394</v>
      </c>
      <c r="B410">
        <v>1510795477.6</v>
      </c>
      <c r="C410">
        <v>6757</v>
      </c>
      <c r="D410" t="s">
        <v>1201</v>
      </c>
      <c r="E410" t="s">
        <v>1202</v>
      </c>
      <c r="F410">
        <v>5</v>
      </c>
      <c r="G410" t="s">
        <v>898</v>
      </c>
      <c r="H410" t="s">
        <v>406</v>
      </c>
      <c r="I410">
        <v>1510795469.81429</v>
      </c>
      <c r="J410">
        <f>(K410)/1000</f>
        <v>0</v>
      </c>
      <c r="K410">
        <f>IF(CZ410, AN410, AH410)</f>
        <v>0</v>
      </c>
      <c r="L410">
        <f>IF(CZ410, AI410, AG410)</f>
        <v>0</v>
      </c>
      <c r="M410">
        <f>DB410 - IF(AU410&gt;1, L410*CV410*100.0/(AW410*DP410), 0)</f>
        <v>0</v>
      </c>
      <c r="N410">
        <f>((T410-J410/2)*M410-L410)/(T410+J410/2)</f>
        <v>0</v>
      </c>
      <c r="O410">
        <f>N410*(DI410+DJ410)/1000.0</f>
        <v>0</v>
      </c>
      <c r="P410">
        <f>(DB410 - IF(AU410&gt;1, L410*CV410*100.0/(AW410*DP410), 0))*(DI410+DJ410)/1000.0</f>
        <v>0</v>
      </c>
      <c r="Q410">
        <f>2.0/((1/S410-1/R410)+SIGN(S410)*SQRT((1/S410-1/R410)*(1/S410-1/R410) + 4*CW410/((CW410+1)*(CW410+1))*(2*1/S410*1/R410-1/R410*1/R410)))</f>
        <v>0</v>
      </c>
      <c r="R410">
        <f>IF(LEFT(CX410,1)&lt;&gt;"0",IF(LEFT(CX410,1)="1",3.0,CY410),$D$5+$E$5*(DP410*DI410/($K$5*1000))+$F$5*(DP410*DI410/($K$5*1000))*MAX(MIN(CV410,$J$5),$I$5)*MAX(MIN(CV410,$J$5),$I$5)+$G$5*MAX(MIN(CV410,$J$5),$I$5)*(DP410*DI410/($K$5*1000))+$H$5*(DP410*DI410/($K$5*1000))*(DP410*DI410/($K$5*1000)))</f>
        <v>0</v>
      </c>
      <c r="S410">
        <f>J410*(1000-(1000*0.61365*exp(17.502*W410/(240.97+W410))/(DI410+DJ410)+DD410)/2)/(1000*0.61365*exp(17.502*W410/(240.97+W410))/(DI410+DJ410)-DD410)</f>
        <v>0</v>
      </c>
      <c r="T410">
        <f>1/((CW410+1)/(Q410/1.6)+1/(R410/1.37)) + CW410/((CW410+1)/(Q410/1.6) + CW410/(R410/1.37))</f>
        <v>0</v>
      </c>
      <c r="U410">
        <f>(CR410*CU410)</f>
        <v>0</v>
      </c>
      <c r="V410">
        <f>(DK410+(U410+2*0.95*5.67E-8*(((DK410+$B$7)+273)^4-(DK410+273)^4)-44100*J410)/(1.84*29.3*R410+8*0.95*5.67E-8*(DK410+273)^3))</f>
        <v>0</v>
      </c>
      <c r="W410">
        <f>($C$7*DL410+$D$7*DM410+$E$7*V410)</f>
        <v>0</v>
      </c>
      <c r="X410">
        <f>0.61365*exp(17.502*W410/(240.97+W410))</f>
        <v>0</v>
      </c>
      <c r="Y410">
        <f>(Z410/AA410*100)</f>
        <v>0</v>
      </c>
      <c r="Z410">
        <f>DD410*(DI410+DJ410)/1000</f>
        <v>0</v>
      </c>
      <c r="AA410">
        <f>0.61365*exp(17.502*DK410/(240.97+DK410))</f>
        <v>0</v>
      </c>
      <c r="AB410">
        <f>(X410-DD410*(DI410+DJ410)/1000)</f>
        <v>0</v>
      </c>
      <c r="AC410">
        <f>(-J410*44100)</f>
        <v>0</v>
      </c>
      <c r="AD410">
        <f>2*29.3*R410*0.92*(DK410-W410)</f>
        <v>0</v>
      </c>
      <c r="AE410">
        <f>2*0.95*5.67E-8*(((DK410+$B$7)+273)^4-(W410+273)^4)</f>
        <v>0</v>
      </c>
      <c r="AF410">
        <f>U410+AE410+AC410+AD410</f>
        <v>0</v>
      </c>
      <c r="AG410">
        <f>DH410*AU410*(DC410-DB410*(1000-AU410*DE410)/(1000-AU410*DD410))/(100*CV410)</f>
        <v>0</v>
      </c>
      <c r="AH410">
        <f>1000*DH410*AU410*(DD410-DE410)/(100*CV410*(1000-AU410*DD410))</f>
        <v>0</v>
      </c>
      <c r="AI410">
        <f>(AJ410 - AK410 - DI410*1E3/(8.314*(DK410+273.15)) * AM410/DH410 * AL410) * DH410/(100*CV410) * (1000 - DE410)/1000</f>
        <v>0</v>
      </c>
      <c r="AJ410">
        <v>955.533788615726</v>
      </c>
      <c r="AK410">
        <v>930.845957575758</v>
      </c>
      <c r="AL410">
        <v>3.54007134313436</v>
      </c>
      <c r="AM410">
        <v>64.2689805173575</v>
      </c>
      <c r="AN410">
        <f>(AP410 - AO410 + DI410*1E3/(8.314*(DK410+273.15)) * AR410/DH410 * AQ410) * DH410/(100*CV410) * 1000/(1000 - AP410)</f>
        <v>0</v>
      </c>
      <c r="AO410">
        <v>28.4806195405288</v>
      </c>
      <c r="AP410">
        <v>30.5116054545454</v>
      </c>
      <c r="AQ410">
        <v>-0.000787649551871551</v>
      </c>
      <c r="AR410">
        <v>116.423155096258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MAX(0,($B$13+$C$13*DP410)/(1+$D$13*DP410)*DI410/(DK410+273)*$E$13)</f>
        <v>0</v>
      </c>
      <c r="AX410" t="s">
        <v>407</v>
      </c>
      <c r="AY410" t="s">
        <v>407</v>
      </c>
      <c r="AZ410">
        <v>0</v>
      </c>
      <c r="BA410">
        <v>0</v>
      </c>
      <c r="BB410">
        <f>1-AZ410/BA410</f>
        <v>0</v>
      </c>
      <c r="BC410">
        <v>0</v>
      </c>
      <c r="BD410" t="s">
        <v>407</v>
      </c>
      <c r="BE410" t="s">
        <v>407</v>
      </c>
      <c r="BF410">
        <v>0</v>
      </c>
      <c r="BG410">
        <v>0</v>
      </c>
      <c r="BH410">
        <f>1-BF410/BG410</f>
        <v>0</v>
      </c>
      <c r="BI410">
        <v>0.5</v>
      </c>
      <c r="BJ410">
        <f>CS410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407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f>$B$11*DQ410+$C$11*DR410+$F$11*EC410*(1-EF410)</f>
        <v>0</v>
      </c>
      <c r="CS410">
        <f>CR410*CT410</f>
        <v>0</v>
      </c>
      <c r="CT410">
        <f>($B$11*$D$9+$C$11*$D$9+$F$11*((EP410+EH410)/MAX(EP410+EH410+EQ410, 0.1)*$I$9+EQ410/MAX(EP410+EH410+EQ410, 0.1)*$J$9))/($B$11+$C$11+$F$11)</f>
        <v>0</v>
      </c>
      <c r="CU410">
        <f>($B$11*$K$9+$C$11*$K$9+$F$11*((EP410+EH410)/MAX(EP410+EH410+EQ410, 0.1)*$P$9+EQ410/MAX(EP410+EH410+EQ410, 0.1)*$Q$9))/($B$11+$C$11+$F$11)</f>
        <v>0</v>
      </c>
      <c r="CV410">
        <v>2.7</v>
      </c>
      <c r="CW410">
        <v>0.5</v>
      </c>
      <c r="CX410" t="s">
        <v>408</v>
      </c>
      <c r="CY410">
        <v>2</v>
      </c>
      <c r="CZ410" t="b">
        <v>1</v>
      </c>
      <c r="DA410">
        <v>1510795469.81429</v>
      </c>
      <c r="DB410">
        <v>878.034642857143</v>
      </c>
      <c r="DC410">
        <v>910.712964285714</v>
      </c>
      <c r="DD410">
        <v>30.5408785714286</v>
      </c>
      <c r="DE410">
        <v>28.48335</v>
      </c>
      <c r="DF410">
        <v>868.709464285714</v>
      </c>
      <c r="DG410">
        <v>29.8791892857143</v>
      </c>
      <c r="DH410">
        <v>500.084857142857</v>
      </c>
      <c r="DI410">
        <v>90.7629892857143</v>
      </c>
      <c r="DJ410">
        <v>0.100030471428571</v>
      </c>
      <c r="DK410">
        <v>34.3665785714286</v>
      </c>
      <c r="DL410">
        <v>35.0025392857143</v>
      </c>
      <c r="DM410">
        <v>999.9</v>
      </c>
      <c r="DN410">
        <v>0</v>
      </c>
      <c r="DO410">
        <v>0</v>
      </c>
      <c r="DP410">
        <v>9987.38821428571</v>
      </c>
      <c r="DQ410">
        <v>0</v>
      </c>
      <c r="DR410">
        <v>7.27805857142857</v>
      </c>
      <c r="DS410">
        <v>-32.678275</v>
      </c>
      <c r="DT410">
        <v>905.695142857143</v>
      </c>
      <c r="DU410">
        <v>937.413607142857</v>
      </c>
      <c r="DV410">
        <v>2.05752035714286</v>
      </c>
      <c r="DW410">
        <v>910.712964285714</v>
      </c>
      <c r="DX410">
        <v>28.48335</v>
      </c>
      <c r="DY410">
        <v>2.77198285714286</v>
      </c>
      <c r="DZ410">
        <v>2.58523428571429</v>
      </c>
      <c r="EA410">
        <v>22.7181714285714</v>
      </c>
      <c r="EB410">
        <v>21.5732892857143</v>
      </c>
      <c r="EC410">
        <v>2000.01428571429</v>
      </c>
      <c r="ED410">
        <v>0.980004</v>
      </c>
      <c r="EE410">
        <v>0.0199965</v>
      </c>
      <c r="EF410">
        <v>0</v>
      </c>
      <c r="EG410">
        <v>2.17630714285714</v>
      </c>
      <c r="EH410">
        <v>0</v>
      </c>
      <c r="EI410">
        <v>4065.83321428571</v>
      </c>
      <c r="EJ410">
        <v>17300.2892857143</v>
      </c>
      <c r="EK410">
        <v>40.062</v>
      </c>
      <c r="EL410">
        <v>40.062</v>
      </c>
      <c r="EM410">
        <v>39.5332142857143</v>
      </c>
      <c r="EN410">
        <v>39.0531428571429</v>
      </c>
      <c r="EO410">
        <v>39.9259285714286</v>
      </c>
      <c r="EP410">
        <v>1960.02428571429</v>
      </c>
      <c r="EQ410">
        <v>39.99</v>
      </c>
      <c r="ER410">
        <v>0</v>
      </c>
      <c r="ES410">
        <v>1678819080.8</v>
      </c>
      <c r="ET410">
        <v>0</v>
      </c>
      <c r="EU410">
        <v>2.174488</v>
      </c>
      <c r="EV410">
        <v>0.81793847029374</v>
      </c>
      <c r="EW410">
        <v>21.8238461909038</v>
      </c>
      <c r="EX410">
        <v>4066.0156</v>
      </c>
      <c r="EY410">
        <v>15</v>
      </c>
      <c r="EZ410">
        <v>0</v>
      </c>
      <c r="FA410" t="s">
        <v>409</v>
      </c>
      <c r="FB410">
        <v>1510781724.6</v>
      </c>
      <c r="FC410">
        <v>1510781718.6</v>
      </c>
      <c r="FD410">
        <v>0</v>
      </c>
      <c r="FE410">
        <v>0.193</v>
      </c>
      <c r="FF410">
        <v>0.167</v>
      </c>
      <c r="FG410">
        <v>6.707</v>
      </c>
      <c r="FH410">
        <v>0.869</v>
      </c>
      <c r="FI410">
        <v>420</v>
      </c>
      <c r="FJ410">
        <v>32</v>
      </c>
      <c r="FK410">
        <v>0.3</v>
      </c>
      <c r="FL410">
        <v>0.13</v>
      </c>
      <c r="FM410">
        <v>2.065558</v>
      </c>
      <c r="FN410">
        <v>-0.202301763602253</v>
      </c>
      <c r="FO410">
        <v>0.0195141916563305</v>
      </c>
      <c r="FP410">
        <v>1</v>
      </c>
      <c r="FQ410">
        <v>1</v>
      </c>
      <c r="FR410">
        <v>1</v>
      </c>
      <c r="FS410" t="s">
        <v>410</v>
      </c>
      <c r="FT410">
        <v>2.97146</v>
      </c>
      <c r="FU410">
        <v>2.75373</v>
      </c>
      <c r="FV410">
        <v>0.155801</v>
      </c>
      <c r="FW410">
        <v>0.160461</v>
      </c>
      <c r="FX410">
        <v>0.121632</v>
      </c>
      <c r="FY410">
        <v>0.117089</v>
      </c>
      <c r="FZ410">
        <v>32763.3</v>
      </c>
      <c r="GA410">
        <v>35491.7</v>
      </c>
      <c r="GB410">
        <v>35179.9</v>
      </c>
      <c r="GC410">
        <v>38351.3</v>
      </c>
      <c r="GD410">
        <v>43789.9</v>
      </c>
      <c r="GE410">
        <v>48900</v>
      </c>
      <c r="GF410">
        <v>54973</v>
      </c>
      <c r="GG410">
        <v>61508.9</v>
      </c>
      <c r="GH410">
        <v>1.9631</v>
      </c>
      <c r="GI410">
        <v>1.81915</v>
      </c>
      <c r="GJ410">
        <v>0.191219</v>
      </c>
      <c r="GK410">
        <v>0</v>
      </c>
      <c r="GL410">
        <v>31.922</v>
      </c>
      <c r="GM410">
        <v>999.9</v>
      </c>
      <c r="GN410">
        <v>53.223</v>
      </c>
      <c r="GO410">
        <v>32.488</v>
      </c>
      <c r="GP410">
        <v>28.784</v>
      </c>
      <c r="GQ410">
        <v>56.4786</v>
      </c>
      <c r="GR410">
        <v>48.0849</v>
      </c>
      <c r="GS410">
        <v>1</v>
      </c>
      <c r="GT410">
        <v>0.110564</v>
      </c>
      <c r="GU410">
        <v>-2.72539</v>
      </c>
      <c r="GV410">
        <v>20.0951</v>
      </c>
      <c r="GW410">
        <v>5.19632</v>
      </c>
      <c r="GX410">
        <v>12.0047</v>
      </c>
      <c r="GY410">
        <v>4.9753</v>
      </c>
      <c r="GZ410">
        <v>3.2939</v>
      </c>
      <c r="HA410">
        <v>9999</v>
      </c>
      <c r="HB410">
        <v>9999</v>
      </c>
      <c r="HC410">
        <v>9999</v>
      </c>
      <c r="HD410">
        <v>999.9</v>
      </c>
      <c r="HE410">
        <v>1.86325</v>
      </c>
      <c r="HF410">
        <v>1.86813</v>
      </c>
      <c r="HG410">
        <v>1.86788</v>
      </c>
      <c r="HH410">
        <v>1.86905</v>
      </c>
      <c r="HI410">
        <v>1.86984</v>
      </c>
      <c r="HJ410">
        <v>1.86589</v>
      </c>
      <c r="HK410">
        <v>1.86695</v>
      </c>
      <c r="HL410">
        <v>1.86831</v>
      </c>
      <c r="HM410">
        <v>5</v>
      </c>
      <c r="HN410">
        <v>0</v>
      </c>
      <c r="HO410">
        <v>0</v>
      </c>
      <c r="HP410">
        <v>0</v>
      </c>
      <c r="HQ410" t="s">
        <v>411</v>
      </c>
      <c r="HR410" t="s">
        <v>412</v>
      </c>
      <c r="HS410" t="s">
        <v>413</v>
      </c>
      <c r="HT410" t="s">
        <v>413</v>
      </c>
      <c r="HU410" t="s">
        <v>413</v>
      </c>
      <c r="HV410" t="s">
        <v>413</v>
      </c>
      <c r="HW410">
        <v>0</v>
      </c>
      <c r="HX410">
        <v>100</v>
      </c>
      <c r="HY410">
        <v>100</v>
      </c>
      <c r="HZ410">
        <v>9.48</v>
      </c>
      <c r="IA410">
        <v>0.6617</v>
      </c>
      <c r="IB410">
        <v>4.00718980108695</v>
      </c>
      <c r="IC410">
        <v>0.0057595372652325</v>
      </c>
      <c r="ID410">
        <v>9.86007892650461e-07</v>
      </c>
      <c r="IE410">
        <v>-6.54605500343952e-10</v>
      </c>
      <c r="IF410">
        <v>0.661683471666172</v>
      </c>
      <c r="IG410">
        <v>0</v>
      </c>
      <c r="IH410">
        <v>0</v>
      </c>
      <c r="II410">
        <v>0</v>
      </c>
      <c r="IJ410">
        <v>-3</v>
      </c>
      <c r="IK410">
        <v>1614</v>
      </c>
      <c r="IL410">
        <v>1</v>
      </c>
      <c r="IM410">
        <v>27</v>
      </c>
      <c r="IN410">
        <v>229.2</v>
      </c>
      <c r="IO410">
        <v>229.3</v>
      </c>
      <c r="IP410">
        <v>2.0105</v>
      </c>
      <c r="IQ410">
        <v>2.62451</v>
      </c>
      <c r="IR410">
        <v>1.54785</v>
      </c>
      <c r="IS410">
        <v>2.30103</v>
      </c>
      <c r="IT410">
        <v>1.34644</v>
      </c>
      <c r="IU410">
        <v>2.36084</v>
      </c>
      <c r="IV410">
        <v>36.908</v>
      </c>
      <c r="IW410">
        <v>24.2101</v>
      </c>
      <c r="IX410">
        <v>18</v>
      </c>
      <c r="IY410">
        <v>503.797</v>
      </c>
      <c r="IZ410">
        <v>409.958</v>
      </c>
      <c r="JA410">
        <v>35.2746</v>
      </c>
      <c r="JB410">
        <v>28.8196</v>
      </c>
      <c r="JC410">
        <v>30.0001</v>
      </c>
      <c r="JD410">
        <v>28.6409</v>
      </c>
      <c r="JE410">
        <v>28.5638</v>
      </c>
      <c r="JF410">
        <v>40.2908</v>
      </c>
      <c r="JG410">
        <v>0</v>
      </c>
      <c r="JH410">
        <v>100</v>
      </c>
      <c r="JI410">
        <v>35.3165</v>
      </c>
      <c r="JJ410">
        <v>958.435</v>
      </c>
      <c r="JK410">
        <v>30.1699</v>
      </c>
      <c r="JL410">
        <v>101.99</v>
      </c>
      <c r="JM410">
        <v>102.386</v>
      </c>
    </row>
    <row r="411" spans="1:273">
      <c r="A411">
        <v>395</v>
      </c>
      <c r="B411">
        <v>1510795482.6</v>
      </c>
      <c r="C411">
        <v>6762</v>
      </c>
      <c r="D411" t="s">
        <v>1203</v>
      </c>
      <c r="E411" t="s">
        <v>1204</v>
      </c>
      <c r="F411">
        <v>5</v>
      </c>
      <c r="G411" t="s">
        <v>898</v>
      </c>
      <c r="H411" t="s">
        <v>406</v>
      </c>
      <c r="I411">
        <v>1510795475.1</v>
      </c>
      <c r="J411">
        <f>(K411)/1000</f>
        <v>0</v>
      </c>
      <c r="K411">
        <f>IF(CZ411, AN411, AH411)</f>
        <v>0</v>
      </c>
      <c r="L411">
        <f>IF(CZ411, AI411, AG411)</f>
        <v>0</v>
      </c>
      <c r="M411">
        <f>DB411 - IF(AU411&gt;1, L411*CV411*100.0/(AW411*DP411), 0)</f>
        <v>0</v>
      </c>
      <c r="N411">
        <f>((T411-J411/2)*M411-L411)/(T411+J411/2)</f>
        <v>0</v>
      </c>
      <c r="O411">
        <f>N411*(DI411+DJ411)/1000.0</f>
        <v>0</v>
      </c>
      <c r="P411">
        <f>(DB411 - IF(AU411&gt;1, L411*CV411*100.0/(AW411*DP411), 0))*(DI411+DJ411)/1000.0</f>
        <v>0</v>
      </c>
      <c r="Q411">
        <f>2.0/((1/S411-1/R411)+SIGN(S411)*SQRT((1/S411-1/R411)*(1/S411-1/R411) + 4*CW411/((CW411+1)*(CW411+1))*(2*1/S411*1/R411-1/R411*1/R411)))</f>
        <v>0</v>
      </c>
      <c r="R411">
        <f>IF(LEFT(CX411,1)&lt;&gt;"0",IF(LEFT(CX411,1)="1",3.0,CY411),$D$5+$E$5*(DP411*DI411/($K$5*1000))+$F$5*(DP411*DI411/($K$5*1000))*MAX(MIN(CV411,$J$5),$I$5)*MAX(MIN(CV411,$J$5),$I$5)+$G$5*MAX(MIN(CV411,$J$5),$I$5)*(DP411*DI411/($K$5*1000))+$H$5*(DP411*DI411/($K$5*1000))*(DP411*DI411/($K$5*1000)))</f>
        <v>0</v>
      </c>
      <c r="S411">
        <f>J411*(1000-(1000*0.61365*exp(17.502*W411/(240.97+W411))/(DI411+DJ411)+DD411)/2)/(1000*0.61365*exp(17.502*W411/(240.97+W411))/(DI411+DJ411)-DD411)</f>
        <v>0</v>
      </c>
      <c r="T411">
        <f>1/((CW411+1)/(Q411/1.6)+1/(R411/1.37)) + CW411/((CW411+1)/(Q411/1.6) + CW411/(R411/1.37))</f>
        <v>0</v>
      </c>
      <c r="U411">
        <f>(CR411*CU411)</f>
        <v>0</v>
      </c>
      <c r="V411">
        <f>(DK411+(U411+2*0.95*5.67E-8*(((DK411+$B$7)+273)^4-(DK411+273)^4)-44100*J411)/(1.84*29.3*R411+8*0.95*5.67E-8*(DK411+273)^3))</f>
        <v>0</v>
      </c>
      <c r="W411">
        <f>($C$7*DL411+$D$7*DM411+$E$7*V411)</f>
        <v>0</v>
      </c>
      <c r="X411">
        <f>0.61365*exp(17.502*W411/(240.97+W411))</f>
        <v>0</v>
      </c>
      <c r="Y411">
        <f>(Z411/AA411*100)</f>
        <v>0</v>
      </c>
      <c r="Z411">
        <f>DD411*(DI411+DJ411)/1000</f>
        <v>0</v>
      </c>
      <c r="AA411">
        <f>0.61365*exp(17.502*DK411/(240.97+DK411))</f>
        <v>0</v>
      </c>
      <c r="AB411">
        <f>(X411-DD411*(DI411+DJ411)/1000)</f>
        <v>0</v>
      </c>
      <c r="AC411">
        <f>(-J411*44100)</f>
        <v>0</v>
      </c>
      <c r="AD411">
        <f>2*29.3*R411*0.92*(DK411-W411)</f>
        <v>0</v>
      </c>
      <c r="AE411">
        <f>2*0.95*5.67E-8*(((DK411+$B$7)+273)^4-(W411+273)^4)</f>
        <v>0</v>
      </c>
      <c r="AF411">
        <f>U411+AE411+AC411+AD411</f>
        <v>0</v>
      </c>
      <c r="AG411">
        <f>DH411*AU411*(DC411-DB411*(1000-AU411*DE411)/(1000-AU411*DD411))/(100*CV411)</f>
        <v>0</v>
      </c>
      <c r="AH411">
        <f>1000*DH411*AU411*(DD411-DE411)/(100*CV411*(1000-AU411*DD411))</f>
        <v>0</v>
      </c>
      <c r="AI411">
        <f>(AJ411 - AK411 - DI411*1E3/(8.314*(DK411+273.15)) * AM411/DH411 * AL411) * DH411/(100*CV411) * (1000 - DE411)/1000</f>
        <v>0</v>
      </c>
      <c r="AJ411">
        <v>971.895554663449</v>
      </c>
      <c r="AK411">
        <v>947.688303030303</v>
      </c>
      <c r="AL411">
        <v>3.36188520443702</v>
      </c>
      <c r="AM411">
        <v>64.2689805173575</v>
      </c>
      <c r="AN411">
        <f>(AP411 - AO411 + DI411*1E3/(8.314*(DK411+273.15)) * AR411/DH411 * AQ411) * DH411/(100*CV411) * 1000/(1000 - AP411)</f>
        <v>0</v>
      </c>
      <c r="AO411">
        <v>28.4739413345465</v>
      </c>
      <c r="AP411">
        <v>30.4922296969697</v>
      </c>
      <c r="AQ411">
        <v>-0.000541733407837037</v>
      </c>
      <c r="AR411">
        <v>116.423155096258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MAX(0,($B$13+$C$13*DP411)/(1+$D$13*DP411)*DI411/(DK411+273)*$E$13)</f>
        <v>0</v>
      </c>
      <c r="AX411" t="s">
        <v>407</v>
      </c>
      <c r="AY411" t="s">
        <v>407</v>
      </c>
      <c r="AZ411">
        <v>0</v>
      </c>
      <c r="BA411">
        <v>0</v>
      </c>
      <c r="BB411">
        <f>1-AZ411/BA411</f>
        <v>0</v>
      </c>
      <c r="BC411">
        <v>0</v>
      </c>
      <c r="BD411" t="s">
        <v>407</v>
      </c>
      <c r="BE411" t="s">
        <v>407</v>
      </c>
      <c r="BF411">
        <v>0</v>
      </c>
      <c r="BG411">
        <v>0</v>
      </c>
      <c r="BH411">
        <f>1-BF411/BG411</f>
        <v>0</v>
      </c>
      <c r="BI411">
        <v>0.5</v>
      </c>
      <c r="BJ411">
        <f>CS411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407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f>$B$11*DQ411+$C$11*DR411+$F$11*EC411*(1-EF411)</f>
        <v>0</v>
      </c>
      <c r="CS411">
        <f>CR411*CT411</f>
        <v>0</v>
      </c>
      <c r="CT411">
        <f>($B$11*$D$9+$C$11*$D$9+$F$11*((EP411+EH411)/MAX(EP411+EH411+EQ411, 0.1)*$I$9+EQ411/MAX(EP411+EH411+EQ411, 0.1)*$J$9))/($B$11+$C$11+$F$11)</f>
        <v>0</v>
      </c>
      <c r="CU411">
        <f>($B$11*$K$9+$C$11*$K$9+$F$11*((EP411+EH411)/MAX(EP411+EH411+EQ411, 0.1)*$P$9+EQ411/MAX(EP411+EH411+EQ411, 0.1)*$Q$9))/($B$11+$C$11+$F$11)</f>
        <v>0</v>
      </c>
      <c r="CV411">
        <v>2.7</v>
      </c>
      <c r="CW411">
        <v>0.5</v>
      </c>
      <c r="CX411" t="s">
        <v>408</v>
      </c>
      <c r="CY411">
        <v>2</v>
      </c>
      <c r="CZ411" t="b">
        <v>1</v>
      </c>
      <c r="DA411">
        <v>1510795475.1</v>
      </c>
      <c r="DB411">
        <v>895.539555555556</v>
      </c>
      <c r="DC411">
        <v>928.355851851852</v>
      </c>
      <c r="DD411">
        <v>30.5191333333333</v>
      </c>
      <c r="DE411">
        <v>28.4793555555556</v>
      </c>
      <c r="DF411">
        <v>886.110222222222</v>
      </c>
      <c r="DG411">
        <v>29.8574407407407</v>
      </c>
      <c r="DH411">
        <v>500.099925925926</v>
      </c>
      <c r="DI411">
        <v>90.763962962963</v>
      </c>
      <c r="DJ411">
        <v>0.100068477777778</v>
      </c>
      <c r="DK411">
        <v>34.3657888888889</v>
      </c>
      <c r="DL411">
        <v>35.0034074074074</v>
      </c>
      <c r="DM411">
        <v>999.9</v>
      </c>
      <c r="DN411">
        <v>0</v>
      </c>
      <c r="DO411">
        <v>0</v>
      </c>
      <c r="DP411">
        <v>9979.53666666667</v>
      </c>
      <c r="DQ411">
        <v>0</v>
      </c>
      <c r="DR411">
        <v>7.34488777777778</v>
      </c>
      <c r="DS411">
        <v>-32.8162777777778</v>
      </c>
      <c r="DT411">
        <v>923.730851851852</v>
      </c>
      <c r="DU411">
        <v>955.569851851852</v>
      </c>
      <c r="DV411">
        <v>2.03977555555556</v>
      </c>
      <c r="DW411">
        <v>928.355851851852</v>
      </c>
      <c r="DX411">
        <v>28.4793555555556</v>
      </c>
      <c r="DY411">
        <v>2.77003888888889</v>
      </c>
      <c r="DZ411">
        <v>2.58489925925926</v>
      </c>
      <c r="EA411">
        <v>22.7066074074074</v>
      </c>
      <c r="EB411">
        <v>21.5711740740741</v>
      </c>
      <c r="EC411">
        <v>2000.00888888889</v>
      </c>
      <c r="ED411">
        <v>0.980004</v>
      </c>
      <c r="EE411">
        <v>0.0199965</v>
      </c>
      <c r="EF411">
        <v>0</v>
      </c>
      <c r="EG411">
        <v>2.26879259259259</v>
      </c>
      <c r="EH411">
        <v>0</v>
      </c>
      <c r="EI411">
        <v>4067.67703703704</v>
      </c>
      <c r="EJ411">
        <v>17300.237037037</v>
      </c>
      <c r="EK411">
        <v>40.062</v>
      </c>
      <c r="EL411">
        <v>40.062</v>
      </c>
      <c r="EM411">
        <v>39.5160740740741</v>
      </c>
      <c r="EN411">
        <v>39.0321481481481</v>
      </c>
      <c r="EO411">
        <v>39.914037037037</v>
      </c>
      <c r="EP411">
        <v>1960.01888888889</v>
      </c>
      <c r="EQ411">
        <v>39.99</v>
      </c>
      <c r="ER411">
        <v>0</v>
      </c>
      <c r="ES411">
        <v>1678819086.2</v>
      </c>
      <c r="ET411">
        <v>0</v>
      </c>
      <c r="EU411">
        <v>2.26327307692308</v>
      </c>
      <c r="EV411">
        <v>1.23985299679514</v>
      </c>
      <c r="EW411">
        <v>20.6632478836044</v>
      </c>
      <c r="EX411">
        <v>4067.78923076923</v>
      </c>
      <c r="EY411">
        <v>15</v>
      </c>
      <c r="EZ411">
        <v>0</v>
      </c>
      <c r="FA411" t="s">
        <v>409</v>
      </c>
      <c r="FB411">
        <v>1510781724.6</v>
      </c>
      <c r="FC411">
        <v>1510781718.6</v>
      </c>
      <c r="FD411">
        <v>0</v>
      </c>
      <c r="FE411">
        <v>0.193</v>
      </c>
      <c r="FF411">
        <v>0.167</v>
      </c>
      <c r="FG411">
        <v>6.707</v>
      </c>
      <c r="FH411">
        <v>0.869</v>
      </c>
      <c r="FI411">
        <v>420</v>
      </c>
      <c r="FJ411">
        <v>32</v>
      </c>
      <c r="FK411">
        <v>0.3</v>
      </c>
      <c r="FL411">
        <v>0.13</v>
      </c>
      <c r="FM411">
        <v>2.05261225</v>
      </c>
      <c r="FN411">
        <v>-0.20511771106942</v>
      </c>
      <c r="FO411">
        <v>0.0197705324267582</v>
      </c>
      <c r="FP411">
        <v>1</v>
      </c>
      <c r="FQ411">
        <v>1</v>
      </c>
      <c r="FR411">
        <v>1</v>
      </c>
      <c r="FS411" t="s">
        <v>410</v>
      </c>
      <c r="FT411">
        <v>2.97142</v>
      </c>
      <c r="FU411">
        <v>2.75407</v>
      </c>
      <c r="FV411">
        <v>0.157644</v>
      </c>
      <c r="FW411">
        <v>0.162404</v>
      </c>
      <c r="FX411">
        <v>0.121577</v>
      </c>
      <c r="FY411">
        <v>0.117071</v>
      </c>
      <c r="FZ411">
        <v>32692</v>
      </c>
      <c r="GA411">
        <v>35409.4</v>
      </c>
      <c r="GB411">
        <v>35180.1</v>
      </c>
      <c r="GC411">
        <v>38351.1</v>
      </c>
      <c r="GD411">
        <v>43793</v>
      </c>
      <c r="GE411">
        <v>48901</v>
      </c>
      <c r="GF411">
        <v>54973.3</v>
      </c>
      <c r="GG411">
        <v>61508.7</v>
      </c>
      <c r="GH411">
        <v>1.96292</v>
      </c>
      <c r="GI411">
        <v>1.81947</v>
      </c>
      <c r="GJ411">
        <v>0.189871</v>
      </c>
      <c r="GK411">
        <v>0</v>
      </c>
      <c r="GL411">
        <v>31.9255</v>
      </c>
      <c r="GM411">
        <v>999.9</v>
      </c>
      <c r="GN411">
        <v>53.223</v>
      </c>
      <c r="GO411">
        <v>32.488</v>
      </c>
      <c r="GP411">
        <v>28.7822</v>
      </c>
      <c r="GQ411">
        <v>56.1886</v>
      </c>
      <c r="GR411">
        <v>48.1971</v>
      </c>
      <c r="GS411">
        <v>1</v>
      </c>
      <c r="GT411">
        <v>0.110396</v>
      </c>
      <c r="GU411">
        <v>-2.51343</v>
      </c>
      <c r="GV411">
        <v>20.098</v>
      </c>
      <c r="GW411">
        <v>5.19662</v>
      </c>
      <c r="GX411">
        <v>12.0047</v>
      </c>
      <c r="GY411">
        <v>4.97525</v>
      </c>
      <c r="GZ411">
        <v>3.29395</v>
      </c>
      <c r="HA411">
        <v>9999</v>
      </c>
      <c r="HB411">
        <v>9999</v>
      </c>
      <c r="HC411">
        <v>9999</v>
      </c>
      <c r="HD411">
        <v>999.9</v>
      </c>
      <c r="HE411">
        <v>1.86325</v>
      </c>
      <c r="HF411">
        <v>1.86813</v>
      </c>
      <c r="HG411">
        <v>1.86789</v>
      </c>
      <c r="HH411">
        <v>1.86905</v>
      </c>
      <c r="HI411">
        <v>1.86983</v>
      </c>
      <c r="HJ411">
        <v>1.86588</v>
      </c>
      <c r="HK411">
        <v>1.86692</v>
      </c>
      <c r="HL411">
        <v>1.86834</v>
      </c>
      <c r="HM411">
        <v>5</v>
      </c>
      <c r="HN411">
        <v>0</v>
      </c>
      <c r="HO411">
        <v>0</v>
      </c>
      <c r="HP411">
        <v>0</v>
      </c>
      <c r="HQ411" t="s">
        <v>411</v>
      </c>
      <c r="HR411" t="s">
        <v>412</v>
      </c>
      <c r="HS411" t="s">
        <v>413</v>
      </c>
      <c r="HT411" t="s">
        <v>413</v>
      </c>
      <c r="HU411" t="s">
        <v>413</v>
      </c>
      <c r="HV411" t="s">
        <v>413</v>
      </c>
      <c r="HW411">
        <v>0</v>
      </c>
      <c r="HX411">
        <v>100</v>
      </c>
      <c r="HY411">
        <v>100</v>
      </c>
      <c r="HZ411">
        <v>9.577</v>
      </c>
      <c r="IA411">
        <v>0.6617</v>
      </c>
      <c r="IB411">
        <v>4.00718980108695</v>
      </c>
      <c r="IC411">
        <v>0.0057595372652325</v>
      </c>
      <c r="ID411">
        <v>9.86007892650461e-07</v>
      </c>
      <c r="IE411">
        <v>-6.54605500343952e-10</v>
      </c>
      <c r="IF411">
        <v>0.661683471666172</v>
      </c>
      <c r="IG411">
        <v>0</v>
      </c>
      <c r="IH411">
        <v>0</v>
      </c>
      <c r="II411">
        <v>0</v>
      </c>
      <c r="IJ411">
        <v>-3</v>
      </c>
      <c r="IK411">
        <v>1614</v>
      </c>
      <c r="IL411">
        <v>1</v>
      </c>
      <c r="IM411">
        <v>27</v>
      </c>
      <c r="IN411">
        <v>229.3</v>
      </c>
      <c r="IO411">
        <v>229.4</v>
      </c>
      <c r="IP411">
        <v>2.03735</v>
      </c>
      <c r="IQ411">
        <v>2.62329</v>
      </c>
      <c r="IR411">
        <v>1.54785</v>
      </c>
      <c r="IS411">
        <v>2.30103</v>
      </c>
      <c r="IT411">
        <v>1.34644</v>
      </c>
      <c r="IU411">
        <v>2.38403</v>
      </c>
      <c r="IV411">
        <v>36.908</v>
      </c>
      <c r="IW411">
        <v>24.2101</v>
      </c>
      <c r="IX411">
        <v>18</v>
      </c>
      <c r="IY411">
        <v>503.658</v>
      </c>
      <c r="IZ411">
        <v>410.125</v>
      </c>
      <c r="JA411">
        <v>35.313</v>
      </c>
      <c r="JB411">
        <v>28.8165</v>
      </c>
      <c r="JC411">
        <v>29.9999</v>
      </c>
      <c r="JD411">
        <v>28.6384</v>
      </c>
      <c r="JE411">
        <v>28.5614</v>
      </c>
      <c r="JF411">
        <v>40.8323</v>
      </c>
      <c r="JG411">
        <v>0</v>
      </c>
      <c r="JH411">
        <v>100</v>
      </c>
      <c r="JI411">
        <v>35.2997</v>
      </c>
      <c r="JJ411">
        <v>971.897</v>
      </c>
      <c r="JK411">
        <v>30.1699</v>
      </c>
      <c r="JL411">
        <v>101.991</v>
      </c>
      <c r="JM411">
        <v>102.385</v>
      </c>
    </row>
    <row r="412" spans="1:273">
      <c r="A412">
        <v>396</v>
      </c>
      <c r="B412">
        <v>1510795487.6</v>
      </c>
      <c r="C412">
        <v>6767</v>
      </c>
      <c r="D412" t="s">
        <v>1205</v>
      </c>
      <c r="E412" t="s">
        <v>1206</v>
      </c>
      <c r="F412">
        <v>5</v>
      </c>
      <c r="G412" t="s">
        <v>898</v>
      </c>
      <c r="H412" t="s">
        <v>406</v>
      </c>
      <c r="I412">
        <v>1510795479.81429</v>
      </c>
      <c r="J412">
        <f>(K412)/1000</f>
        <v>0</v>
      </c>
      <c r="K412">
        <f>IF(CZ412, AN412, AH412)</f>
        <v>0</v>
      </c>
      <c r="L412">
        <f>IF(CZ412, AI412, AG412)</f>
        <v>0</v>
      </c>
      <c r="M412">
        <f>DB412 - IF(AU412&gt;1, L412*CV412*100.0/(AW412*DP412), 0)</f>
        <v>0</v>
      </c>
      <c r="N412">
        <f>((T412-J412/2)*M412-L412)/(T412+J412/2)</f>
        <v>0</v>
      </c>
      <c r="O412">
        <f>N412*(DI412+DJ412)/1000.0</f>
        <v>0</v>
      </c>
      <c r="P412">
        <f>(DB412 - IF(AU412&gt;1, L412*CV412*100.0/(AW412*DP412), 0))*(DI412+DJ412)/1000.0</f>
        <v>0</v>
      </c>
      <c r="Q412">
        <f>2.0/((1/S412-1/R412)+SIGN(S412)*SQRT((1/S412-1/R412)*(1/S412-1/R412) + 4*CW412/((CW412+1)*(CW412+1))*(2*1/S412*1/R412-1/R412*1/R412)))</f>
        <v>0</v>
      </c>
      <c r="R412">
        <f>IF(LEFT(CX412,1)&lt;&gt;"0",IF(LEFT(CX412,1)="1",3.0,CY412),$D$5+$E$5*(DP412*DI412/($K$5*1000))+$F$5*(DP412*DI412/($K$5*1000))*MAX(MIN(CV412,$J$5),$I$5)*MAX(MIN(CV412,$J$5),$I$5)+$G$5*MAX(MIN(CV412,$J$5),$I$5)*(DP412*DI412/($K$5*1000))+$H$5*(DP412*DI412/($K$5*1000))*(DP412*DI412/($K$5*1000)))</f>
        <v>0</v>
      </c>
      <c r="S412">
        <f>J412*(1000-(1000*0.61365*exp(17.502*W412/(240.97+W412))/(DI412+DJ412)+DD412)/2)/(1000*0.61365*exp(17.502*W412/(240.97+W412))/(DI412+DJ412)-DD412)</f>
        <v>0</v>
      </c>
      <c r="T412">
        <f>1/((CW412+1)/(Q412/1.6)+1/(R412/1.37)) + CW412/((CW412+1)/(Q412/1.6) + CW412/(R412/1.37))</f>
        <v>0</v>
      </c>
      <c r="U412">
        <f>(CR412*CU412)</f>
        <v>0</v>
      </c>
      <c r="V412">
        <f>(DK412+(U412+2*0.95*5.67E-8*(((DK412+$B$7)+273)^4-(DK412+273)^4)-44100*J412)/(1.84*29.3*R412+8*0.95*5.67E-8*(DK412+273)^3))</f>
        <v>0</v>
      </c>
      <c r="W412">
        <f>($C$7*DL412+$D$7*DM412+$E$7*V412)</f>
        <v>0</v>
      </c>
      <c r="X412">
        <f>0.61365*exp(17.502*W412/(240.97+W412))</f>
        <v>0</v>
      </c>
      <c r="Y412">
        <f>(Z412/AA412*100)</f>
        <v>0</v>
      </c>
      <c r="Z412">
        <f>DD412*(DI412+DJ412)/1000</f>
        <v>0</v>
      </c>
      <c r="AA412">
        <f>0.61365*exp(17.502*DK412/(240.97+DK412))</f>
        <v>0</v>
      </c>
      <c r="AB412">
        <f>(X412-DD412*(DI412+DJ412)/1000)</f>
        <v>0</v>
      </c>
      <c r="AC412">
        <f>(-J412*44100)</f>
        <v>0</v>
      </c>
      <c r="AD412">
        <f>2*29.3*R412*0.92*(DK412-W412)</f>
        <v>0</v>
      </c>
      <c r="AE412">
        <f>2*0.95*5.67E-8*(((DK412+$B$7)+273)^4-(W412+273)^4)</f>
        <v>0</v>
      </c>
      <c r="AF412">
        <f>U412+AE412+AC412+AD412</f>
        <v>0</v>
      </c>
      <c r="AG412">
        <f>DH412*AU412*(DC412-DB412*(1000-AU412*DE412)/(1000-AU412*DD412))/(100*CV412)</f>
        <v>0</v>
      </c>
      <c r="AH412">
        <f>1000*DH412*AU412*(DD412-DE412)/(100*CV412*(1000-AU412*DD412))</f>
        <v>0</v>
      </c>
      <c r="AI412">
        <f>(AJ412 - AK412 - DI412*1E3/(8.314*(DK412+273.15)) * AM412/DH412 * AL412) * DH412/(100*CV412) * (1000 - DE412)/1000</f>
        <v>0</v>
      </c>
      <c r="AJ412">
        <v>990.392873965026</v>
      </c>
      <c r="AK412">
        <v>965.358018181818</v>
      </c>
      <c r="AL412">
        <v>3.54110705758764</v>
      </c>
      <c r="AM412">
        <v>64.2689805173575</v>
      </c>
      <c r="AN412">
        <f>(AP412 - AO412 + DI412*1E3/(8.314*(DK412+273.15)) * AR412/DH412 * AQ412) * DH412/(100*CV412) * 1000/(1000 - AP412)</f>
        <v>0</v>
      </c>
      <c r="AO412">
        <v>28.4690047267615</v>
      </c>
      <c r="AP412">
        <v>30.4682315151515</v>
      </c>
      <c r="AQ412">
        <v>-0.00048533346805835</v>
      </c>
      <c r="AR412">
        <v>116.423155096258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MAX(0,($B$13+$C$13*DP412)/(1+$D$13*DP412)*DI412/(DK412+273)*$E$13)</f>
        <v>0</v>
      </c>
      <c r="AX412" t="s">
        <v>407</v>
      </c>
      <c r="AY412" t="s">
        <v>407</v>
      </c>
      <c r="AZ412">
        <v>0</v>
      </c>
      <c r="BA412">
        <v>0</v>
      </c>
      <c r="BB412">
        <f>1-AZ412/BA412</f>
        <v>0</v>
      </c>
      <c r="BC412">
        <v>0</v>
      </c>
      <c r="BD412" t="s">
        <v>407</v>
      </c>
      <c r="BE412" t="s">
        <v>407</v>
      </c>
      <c r="BF412">
        <v>0</v>
      </c>
      <c r="BG412">
        <v>0</v>
      </c>
      <c r="BH412">
        <f>1-BF412/BG412</f>
        <v>0</v>
      </c>
      <c r="BI412">
        <v>0.5</v>
      </c>
      <c r="BJ412">
        <f>CS412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407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f>$B$11*DQ412+$C$11*DR412+$F$11*EC412*(1-EF412)</f>
        <v>0</v>
      </c>
      <c r="CS412">
        <f>CR412*CT412</f>
        <v>0</v>
      </c>
      <c r="CT412">
        <f>($B$11*$D$9+$C$11*$D$9+$F$11*((EP412+EH412)/MAX(EP412+EH412+EQ412, 0.1)*$I$9+EQ412/MAX(EP412+EH412+EQ412, 0.1)*$J$9))/($B$11+$C$11+$F$11)</f>
        <v>0</v>
      </c>
      <c r="CU412">
        <f>($B$11*$K$9+$C$11*$K$9+$F$11*((EP412+EH412)/MAX(EP412+EH412+EQ412, 0.1)*$P$9+EQ412/MAX(EP412+EH412+EQ412, 0.1)*$Q$9))/($B$11+$C$11+$F$11)</f>
        <v>0</v>
      </c>
      <c r="CV412">
        <v>2.7</v>
      </c>
      <c r="CW412">
        <v>0.5</v>
      </c>
      <c r="CX412" t="s">
        <v>408</v>
      </c>
      <c r="CY412">
        <v>2</v>
      </c>
      <c r="CZ412" t="b">
        <v>1</v>
      </c>
      <c r="DA412">
        <v>1510795479.81429</v>
      </c>
      <c r="DB412">
        <v>911.339857142857</v>
      </c>
      <c r="DC412">
        <v>944.556071428571</v>
      </c>
      <c r="DD412">
        <v>30.5003607142857</v>
      </c>
      <c r="DE412">
        <v>28.4757285714286</v>
      </c>
      <c r="DF412">
        <v>901.817107142857</v>
      </c>
      <c r="DG412">
        <v>29.8386714285714</v>
      </c>
      <c r="DH412">
        <v>500.085678571429</v>
      </c>
      <c r="DI412">
        <v>90.7644357142857</v>
      </c>
      <c r="DJ412">
        <v>0.0998814071428571</v>
      </c>
      <c r="DK412">
        <v>34.3679107142857</v>
      </c>
      <c r="DL412">
        <v>35.0057285714286</v>
      </c>
      <c r="DM412">
        <v>999.9</v>
      </c>
      <c r="DN412">
        <v>0</v>
      </c>
      <c r="DO412">
        <v>0</v>
      </c>
      <c r="DP412">
        <v>10009.8025</v>
      </c>
      <c r="DQ412">
        <v>0</v>
      </c>
      <c r="DR412">
        <v>7.32805</v>
      </c>
      <c r="DS412">
        <v>-33.2161428571429</v>
      </c>
      <c r="DT412">
        <v>940.010321428572</v>
      </c>
      <c r="DU412">
        <v>972.241392857143</v>
      </c>
      <c r="DV412">
        <v>2.02463928571429</v>
      </c>
      <c r="DW412">
        <v>944.556071428571</v>
      </c>
      <c r="DX412">
        <v>28.4757285714286</v>
      </c>
      <c r="DY412">
        <v>2.76834892857143</v>
      </c>
      <c r="DZ412">
        <v>2.58458321428571</v>
      </c>
      <c r="EA412">
        <v>22.69655</v>
      </c>
      <c r="EB412">
        <v>21.5691785714286</v>
      </c>
      <c r="EC412">
        <v>2000.00928571429</v>
      </c>
      <c r="ED412">
        <v>0.980004</v>
      </c>
      <c r="EE412">
        <v>0.0199965</v>
      </c>
      <c r="EF412">
        <v>0</v>
      </c>
      <c r="EG412">
        <v>2.27885</v>
      </c>
      <c r="EH412">
        <v>0</v>
      </c>
      <c r="EI412">
        <v>4069.23</v>
      </c>
      <c r="EJ412">
        <v>17300.2535714286</v>
      </c>
      <c r="EK412">
        <v>40.062</v>
      </c>
      <c r="EL412">
        <v>40.062</v>
      </c>
      <c r="EM412">
        <v>39.5022142857143</v>
      </c>
      <c r="EN412">
        <v>39.0199285714286</v>
      </c>
      <c r="EO412">
        <v>39.9126428571428</v>
      </c>
      <c r="EP412">
        <v>1960.01928571429</v>
      </c>
      <c r="EQ412">
        <v>39.99</v>
      </c>
      <c r="ER412">
        <v>0</v>
      </c>
      <c r="ES412">
        <v>1678819091</v>
      </c>
      <c r="ET412">
        <v>0</v>
      </c>
      <c r="EU412">
        <v>2.27405</v>
      </c>
      <c r="EV412">
        <v>-0.050129917551968</v>
      </c>
      <c r="EW412">
        <v>18.7343589602695</v>
      </c>
      <c r="EX412">
        <v>4069.38615384615</v>
      </c>
      <c r="EY412">
        <v>15</v>
      </c>
      <c r="EZ412">
        <v>0</v>
      </c>
      <c r="FA412" t="s">
        <v>409</v>
      </c>
      <c r="FB412">
        <v>1510781724.6</v>
      </c>
      <c r="FC412">
        <v>1510781718.6</v>
      </c>
      <c r="FD412">
        <v>0</v>
      </c>
      <c r="FE412">
        <v>0.193</v>
      </c>
      <c r="FF412">
        <v>0.167</v>
      </c>
      <c r="FG412">
        <v>6.707</v>
      </c>
      <c r="FH412">
        <v>0.869</v>
      </c>
      <c r="FI412">
        <v>420</v>
      </c>
      <c r="FJ412">
        <v>32</v>
      </c>
      <c r="FK412">
        <v>0.3</v>
      </c>
      <c r="FL412">
        <v>0.13</v>
      </c>
      <c r="FM412">
        <v>2.0325675</v>
      </c>
      <c r="FN412">
        <v>-0.191604427767358</v>
      </c>
      <c r="FO412">
        <v>0.018463362065182</v>
      </c>
      <c r="FP412">
        <v>1</v>
      </c>
      <c r="FQ412">
        <v>1</v>
      </c>
      <c r="FR412">
        <v>1</v>
      </c>
      <c r="FS412" t="s">
        <v>410</v>
      </c>
      <c r="FT412">
        <v>2.97132</v>
      </c>
      <c r="FU412">
        <v>2.75394</v>
      </c>
      <c r="FV412">
        <v>0.159553</v>
      </c>
      <c r="FW412">
        <v>0.164169</v>
      </c>
      <c r="FX412">
        <v>0.121511</v>
      </c>
      <c r="FY412">
        <v>0.11706</v>
      </c>
      <c r="FZ412">
        <v>32618.1</v>
      </c>
      <c r="GA412">
        <v>35335.4</v>
      </c>
      <c r="GB412">
        <v>35180.3</v>
      </c>
      <c r="GC412">
        <v>38351.8</v>
      </c>
      <c r="GD412">
        <v>43796.4</v>
      </c>
      <c r="GE412">
        <v>48902.3</v>
      </c>
      <c r="GF412">
        <v>54973.4</v>
      </c>
      <c r="GG412">
        <v>61509.6</v>
      </c>
      <c r="GH412">
        <v>1.9627</v>
      </c>
      <c r="GI412">
        <v>1.81965</v>
      </c>
      <c r="GJ412">
        <v>0.190869</v>
      </c>
      <c r="GK412">
        <v>0</v>
      </c>
      <c r="GL412">
        <v>31.9258</v>
      </c>
      <c r="GM412">
        <v>999.9</v>
      </c>
      <c r="GN412">
        <v>53.223</v>
      </c>
      <c r="GO412">
        <v>32.488</v>
      </c>
      <c r="GP412">
        <v>28.784</v>
      </c>
      <c r="GQ412">
        <v>55.9286</v>
      </c>
      <c r="GR412">
        <v>48.1971</v>
      </c>
      <c r="GS412">
        <v>1</v>
      </c>
      <c r="GT412">
        <v>0.109865</v>
      </c>
      <c r="GU412">
        <v>-2.47624</v>
      </c>
      <c r="GV412">
        <v>20.0985</v>
      </c>
      <c r="GW412">
        <v>5.19573</v>
      </c>
      <c r="GX412">
        <v>12.0043</v>
      </c>
      <c r="GY412">
        <v>4.975</v>
      </c>
      <c r="GZ412">
        <v>3.29368</v>
      </c>
      <c r="HA412">
        <v>9999</v>
      </c>
      <c r="HB412">
        <v>9999</v>
      </c>
      <c r="HC412">
        <v>9999</v>
      </c>
      <c r="HD412">
        <v>999.9</v>
      </c>
      <c r="HE412">
        <v>1.86325</v>
      </c>
      <c r="HF412">
        <v>1.86813</v>
      </c>
      <c r="HG412">
        <v>1.86791</v>
      </c>
      <c r="HH412">
        <v>1.86905</v>
      </c>
      <c r="HI412">
        <v>1.86984</v>
      </c>
      <c r="HJ412">
        <v>1.86589</v>
      </c>
      <c r="HK412">
        <v>1.86693</v>
      </c>
      <c r="HL412">
        <v>1.86834</v>
      </c>
      <c r="HM412">
        <v>5</v>
      </c>
      <c r="HN412">
        <v>0</v>
      </c>
      <c r="HO412">
        <v>0</v>
      </c>
      <c r="HP412">
        <v>0</v>
      </c>
      <c r="HQ412" t="s">
        <v>411</v>
      </c>
      <c r="HR412" t="s">
        <v>412</v>
      </c>
      <c r="HS412" t="s">
        <v>413</v>
      </c>
      <c r="HT412" t="s">
        <v>413</v>
      </c>
      <c r="HU412" t="s">
        <v>413</v>
      </c>
      <c r="HV412" t="s">
        <v>413</v>
      </c>
      <c r="HW412">
        <v>0</v>
      </c>
      <c r="HX412">
        <v>100</v>
      </c>
      <c r="HY412">
        <v>100</v>
      </c>
      <c r="HZ412">
        <v>9.678</v>
      </c>
      <c r="IA412">
        <v>0.6616</v>
      </c>
      <c r="IB412">
        <v>4.00718980108695</v>
      </c>
      <c r="IC412">
        <v>0.0057595372652325</v>
      </c>
      <c r="ID412">
        <v>9.86007892650461e-07</v>
      </c>
      <c r="IE412">
        <v>-6.54605500343952e-10</v>
      </c>
      <c r="IF412">
        <v>0.661683471666172</v>
      </c>
      <c r="IG412">
        <v>0</v>
      </c>
      <c r="IH412">
        <v>0</v>
      </c>
      <c r="II412">
        <v>0</v>
      </c>
      <c r="IJ412">
        <v>-3</v>
      </c>
      <c r="IK412">
        <v>1614</v>
      </c>
      <c r="IL412">
        <v>1</v>
      </c>
      <c r="IM412">
        <v>27</v>
      </c>
      <c r="IN412">
        <v>229.4</v>
      </c>
      <c r="IO412">
        <v>229.5</v>
      </c>
      <c r="IP412">
        <v>2.06787</v>
      </c>
      <c r="IQ412">
        <v>2.65991</v>
      </c>
      <c r="IR412">
        <v>1.54785</v>
      </c>
      <c r="IS412">
        <v>2.30103</v>
      </c>
      <c r="IT412">
        <v>1.34644</v>
      </c>
      <c r="IU412">
        <v>2.40601</v>
      </c>
      <c r="IV412">
        <v>36.908</v>
      </c>
      <c r="IW412">
        <v>24.2101</v>
      </c>
      <c r="IX412">
        <v>18</v>
      </c>
      <c r="IY412">
        <v>503.486</v>
      </c>
      <c r="IZ412">
        <v>410.208</v>
      </c>
      <c r="JA412">
        <v>35.3027</v>
      </c>
      <c r="JB412">
        <v>28.8129</v>
      </c>
      <c r="JC412">
        <v>29.9997</v>
      </c>
      <c r="JD412">
        <v>28.636</v>
      </c>
      <c r="JE412">
        <v>28.5589</v>
      </c>
      <c r="JF412">
        <v>41.4326</v>
      </c>
      <c r="JG412">
        <v>0</v>
      </c>
      <c r="JH412">
        <v>100</v>
      </c>
      <c r="JI412">
        <v>35.2924</v>
      </c>
      <c r="JJ412">
        <v>992</v>
      </c>
      <c r="JK412">
        <v>30.1699</v>
      </c>
      <c r="JL412">
        <v>101.991</v>
      </c>
      <c r="JM412">
        <v>102.387</v>
      </c>
    </row>
    <row r="413" spans="1:273">
      <c r="A413">
        <v>397</v>
      </c>
      <c r="B413">
        <v>1510795492.6</v>
      </c>
      <c r="C413">
        <v>6772</v>
      </c>
      <c r="D413" t="s">
        <v>1207</v>
      </c>
      <c r="E413" t="s">
        <v>1208</v>
      </c>
      <c r="F413">
        <v>5</v>
      </c>
      <c r="G413" t="s">
        <v>898</v>
      </c>
      <c r="H413" t="s">
        <v>406</v>
      </c>
      <c r="I413">
        <v>1510795485.1</v>
      </c>
      <c r="J413">
        <f>(K413)/1000</f>
        <v>0</v>
      </c>
      <c r="K413">
        <f>IF(CZ413, AN413, AH413)</f>
        <v>0</v>
      </c>
      <c r="L413">
        <f>IF(CZ413, AI413, AG413)</f>
        <v>0</v>
      </c>
      <c r="M413">
        <f>DB413 - IF(AU413&gt;1, L413*CV413*100.0/(AW413*DP413), 0)</f>
        <v>0</v>
      </c>
      <c r="N413">
        <f>((T413-J413/2)*M413-L413)/(T413+J413/2)</f>
        <v>0</v>
      </c>
      <c r="O413">
        <f>N413*(DI413+DJ413)/1000.0</f>
        <v>0</v>
      </c>
      <c r="P413">
        <f>(DB413 - IF(AU413&gt;1, L413*CV413*100.0/(AW413*DP413), 0))*(DI413+DJ413)/1000.0</f>
        <v>0</v>
      </c>
      <c r="Q413">
        <f>2.0/((1/S413-1/R413)+SIGN(S413)*SQRT((1/S413-1/R413)*(1/S413-1/R413) + 4*CW413/((CW413+1)*(CW413+1))*(2*1/S413*1/R413-1/R413*1/R413)))</f>
        <v>0</v>
      </c>
      <c r="R413">
        <f>IF(LEFT(CX413,1)&lt;&gt;"0",IF(LEFT(CX413,1)="1",3.0,CY413),$D$5+$E$5*(DP413*DI413/($K$5*1000))+$F$5*(DP413*DI413/($K$5*1000))*MAX(MIN(CV413,$J$5),$I$5)*MAX(MIN(CV413,$J$5),$I$5)+$G$5*MAX(MIN(CV413,$J$5),$I$5)*(DP413*DI413/($K$5*1000))+$H$5*(DP413*DI413/($K$5*1000))*(DP413*DI413/($K$5*1000)))</f>
        <v>0</v>
      </c>
      <c r="S413">
        <f>J413*(1000-(1000*0.61365*exp(17.502*W413/(240.97+W413))/(DI413+DJ413)+DD413)/2)/(1000*0.61365*exp(17.502*W413/(240.97+W413))/(DI413+DJ413)-DD413)</f>
        <v>0</v>
      </c>
      <c r="T413">
        <f>1/((CW413+1)/(Q413/1.6)+1/(R413/1.37)) + CW413/((CW413+1)/(Q413/1.6) + CW413/(R413/1.37))</f>
        <v>0</v>
      </c>
      <c r="U413">
        <f>(CR413*CU413)</f>
        <v>0</v>
      </c>
      <c r="V413">
        <f>(DK413+(U413+2*0.95*5.67E-8*(((DK413+$B$7)+273)^4-(DK413+273)^4)-44100*J413)/(1.84*29.3*R413+8*0.95*5.67E-8*(DK413+273)^3))</f>
        <v>0</v>
      </c>
      <c r="W413">
        <f>($C$7*DL413+$D$7*DM413+$E$7*V413)</f>
        <v>0</v>
      </c>
      <c r="X413">
        <f>0.61365*exp(17.502*W413/(240.97+W413))</f>
        <v>0</v>
      </c>
      <c r="Y413">
        <f>(Z413/AA413*100)</f>
        <v>0</v>
      </c>
      <c r="Z413">
        <f>DD413*(DI413+DJ413)/1000</f>
        <v>0</v>
      </c>
      <c r="AA413">
        <f>0.61365*exp(17.502*DK413/(240.97+DK413))</f>
        <v>0</v>
      </c>
      <c r="AB413">
        <f>(X413-DD413*(DI413+DJ413)/1000)</f>
        <v>0</v>
      </c>
      <c r="AC413">
        <f>(-J413*44100)</f>
        <v>0</v>
      </c>
      <c r="AD413">
        <f>2*29.3*R413*0.92*(DK413-W413)</f>
        <v>0</v>
      </c>
      <c r="AE413">
        <f>2*0.95*5.67E-8*(((DK413+$B$7)+273)^4-(W413+273)^4)</f>
        <v>0</v>
      </c>
      <c r="AF413">
        <f>U413+AE413+AC413+AD413</f>
        <v>0</v>
      </c>
      <c r="AG413">
        <f>DH413*AU413*(DC413-DB413*(1000-AU413*DE413)/(1000-AU413*DD413))/(100*CV413)</f>
        <v>0</v>
      </c>
      <c r="AH413">
        <f>1000*DH413*AU413*(DD413-DE413)/(100*CV413*(1000-AU413*DD413))</f>
        <v>0</v>
      </c>
      <c r="AI413">
        <f>(AJ413 - AK413 - DI413*1E3/(8.314*(DK413+273.15)) * AM413/DH413 * AL413) * DH413/(100*CV413) * (1000 - DE413)/1000</f>
        <v>0</v>
      </c>
      <c r="AJ413">
        <v>1006.58433983689</v>
      </c>
      <c r="AK413">
        <v>982.356672727272</v>
      </c>
      <c r="AL413">
        <v>3.39792791987062</v>
      </c>
      <c r="AM413">
        <v>64.2689805173575</v>
      </c>
      <c r="AN413">
        <f>(AP413 - AO413 + DI413*1E3/(8.314*(DK413+273.15)) * AR413/DH413 * AQ413) * DH413/(100*CV413) * 1000/(1000 - AP413)</f>
        <v>0</v>
      </c>
      <c r="AO413">
        <v>28.4654655478211</v>
      </c>
      <c r="AP413">
        <v>30.4479460606061</v>
      </c>
      <c r="AQ413">
        <v>-0.00122922691742192</v>
      </c>
      <c r="AR413">
        <v>116.423155096258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MAX(0,($B$13+$C$13*DP413)/(1+$D$13*DP413)*DI413/(DK413+273)*$E$13)</f>
        <v>0</v>
      </c>
      <c r="AX413" t="s">
        <v>407</v>
      </c>
      <c r="AY413" t="s">
        <v>407</v>
      </c>
      <c r="AZ413">
        <v>0</v>
      </c>
      <c r="BA413">
        <v>0</v>
      </c>
      <c r="BB413">
        <f>1-AZ413/BA413</f>
        <v>0</v>
      </c>
      <c r="BC413">
        <v>0</v>
      </c>
      <c r="BD413" t="s">
        <v>407</v>
      </c>
      <c r="BE413" t="s">
        <v>407</v>
      </c>
      <c r="BF413">
        <v>0</v>
      </c>
      <c r="BG413">
        <v>0</v>
      </c>
      <c r="BH413">
        <f>1-BF413/BG413</f>
        <v>0</v>
      </c>
      <c r="BI413">
        <v>0.5</v>
      </c>
      <c r="BJ413">
        <f>CS413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407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f>$B$11*DQ413+$C$11*DR413+$F$11*EC413*(1-EF413)</f>
        <v>0</v>
      </c>
      <c r="CS413">
        <f>CR413*CT413</f>
        <v>0</v>
      </c>
      <c r="CT413">
        <f>($B$11*$D$9+$C$11*$D$9+$F$11*((EP413+EH413)/MAX(EP413+EH413+EQ413, 0.1)*$I$9+EQ413/MAX(EP413+EH413+EQ413, 0.1)*$J$9))/($B$11+$C$11+$F$11)</f>
        <v>0</v>
      </c>
      <c r="CU413">
        <f>($B$11*$K$9+$C$11*$K$9+$F$11*((EP413+EH413)/MAX(EP413+EH413+EQ413, 0.1)*$P$9+EQ413/MAX(EP413+EH413+EQ413, 0.1)*$Q$9))/($B$11+$C$11+$F$11)</f>
        <v>0</v>
      </c>
      <c r="CV413">
        <v>2.7</v>
      </c>
      <c r="CW413">
        <v>0.5</v>
      </c>
      <c r="CX413" t="s">
        <v>408</v>
      </c>
      <c r="CY413">
        <v>2</v>
      </c>
      <c r="CZ413" t="b">
        <v>1</v>
      </c>
      <c r="DA413">
        <v>1510795485.1</v>
      </c>
      <c r="DB413">
        <v>929.056703703704</v>
      </c>
      <c r="DC413">
        <v>962.176666666667</v>
      </c>
      <c r="DD413">
        <v>30.4780814814815</v>
      </c>
      <c r="DE413">
        <v>28.4708555555556</v>
      </c>
      <c r="DF413">
        <v>919.429555555556</v>
      </c>
      <c r="DG413">
        <v>29.8163925925926</v>
      </c>
      <c r="DH413">
        <v>500.099111111111</v>
      </c>
      <c r="DI413">
        <v>90.764237037037</v>
      </c>
      <c r="DJ413">
        <v>0.0999174259259259</v>
      </c>
      <c r="DK413">
        <v>34.3708296296296</v>
      </c>
      <c r="DL413">
        <v>35.0128555555556</v>
      </c>
      <c r="DM413">
        <v>999.9</v>
      </c>
      <c r="DN413">
        <v>0</v>
      </c>
      <c r="DO413">
        <v>0</v>
      </c>
      <c r="DP413">
        <v>10012.7096296296</v>
      </c>
      <c r="DQ413">
        <v>0</v>
      </c>
      <c r="DR413">
        <v>7.29518925925926</v>
      </c>
      <c r="DS413">
        <v>-33.1199037037037</v>
      </c>
      <c r="DT413">
        <v>958.262518518519</v>
      </c>
      <c r="DU413">
        <v>990.373962962963</v>
      </c>
      <c r="DV413">
        <v>2.00723481481481</v>
      </c>
      <c r="DW413">
        <v>962.176666666667</v>
      </c>
      <c r="DX413">
        <v>28.4708555555556</v>
      </c>
      <c r="DY413">
        <v>2.76632</v>
      </c>
      <c r="DZ413">
        <v>2.58413592592593</v>
      </c>
      <c r="EA413">
        <v>22.6844740740741</v>
      </c>
      <c r="EB413">
        <v>21.5663444444444</v>
      </c>
      <c r="EC413">
        <v>1999.97814814815</v>
      </c>
      <c r="ED413">
        <v>0.980003555555556</v>
      </c>
      <c r="EE413">
        <v>0.0199968444444444</v>
      </c>
      <c r="EF413">
        <v>0</v>
      </c>
      <c r="EG413">
        <v>2.24964074074074</v>
      </c>
      <c r="EH413">
        <v>0</v>
      </c>
      <c r="EI413">
        <v>4070.88074074074</v>
      </c>
      <c r="EJ413">
        <v>17299.9814814815</v>
      </c>
      <c r="EK413">
        <v>40.062</v>
      </c>
      <c r="EL413">
        <v>40.0597037037037</v>
      </c>
      <c r="EM413">
        <v>39.5</v>
      </c>
      <c r="EN413">
        <v>39.0022962962963</v>
      </c>
      <c r="EO413">
        <v>39.9025555555556</v>
      </c>
      <c r="EP413">
        <v>1959.98814814815</v>
      </c>
      <c r="EQ413">
        <v>39.99</v>
      </c>
      <c r="ER413">
        <v>0</v>
      </c>
      <c r="ES413">
        <v>1678819095.8</v>
      </c>
      <c r="ET413">
        <v>0</v>
      </c>
      <c r="EU413">
        <v>2.27434230769231</v>
      </c>
      <c r="EV413">
        <v>-1.20434530359059</v>
      </c>
      <c r="EW413">
        <v>18.0858119921623</v>
      </c>
      <c r="EX413">
        <v>4070.84038461538</v>
      </c>
      <c r="EY413">
        <v>15</v>
      </c>
      <c r="EZ413">
        <v>0</v>
      </c>
      <c r="FA413" t="s">
        <v>409</v>
      </c>
      <c r="FB413">
        <v>1510781724.6</v>
      </c>
      <c r="FC413">
        <v>1510781718.6</v>
      </c>
      <c r="FD413">
        <v>0</v>
      </c>
      <c r="FE413">
        <v>0.193</v>
      </c>
      <c r="FF413">
        <v>0.167</v>
      </c>
      <c r="FG413">
        <v>6.707</v>
      </c>
      <c r="FH413">
        <v>0.869</v>
      </c>
      <c r="FI413">
        <v>420</v>
      </c>
      <c r="FJ413">
        <v>32</v>
      </c>
      <c r="FK413">
        <v>0.3</v>
      </c>
      <c r="FL413">
        <v>0.13</v>
      </c>
      <c r="FM413">
        <v>2.01932975</v>
      </c>
      <c r="FN413">
        <v>-0.197320187617263</v>
      </c>
      <c r="FO413">
        <v>0.0190215647999186</v>
      </c>
      <c r="FP413">
        <v>1</v>
      </c>
      <c r="FQ413">
        <v>1</v>
      </c>
      <c r="FR413">
        <v>1</v>
      </c>
      <c r="FS413" t="s">
        <v>410</v>
      </c>
      <c r="FT413">
        <v>2.97142</v>
      </c>
      <c r="FU413">
        <v>2.75377</v>
      </c>
      <c r="FV413">
        <v>0.161372</v>
      </c>
      <c r="FW413">
        <v>0.166057</v>
      </c>
      <c r="FX413">
        <v>0.12145</v>
      </c>
      <c r="FY413">
        <v>0.117048</v>
      </c>
      <c r="FZ413">
        <v>32547.9</v>
      </c>
      <c r="GA413">
        <v>35255.9</v>
      </c>
      <c r="GB413">
        <v>35180.7</v>
      </c>
      <c r="GC413">
        <v>38352.1</v>
      </c>
      <c r="GD413">
        <v>43799.9</v>
      </c>
      <c r="GE413">
        <v>48903.7</v>
      </c>
      <c r="GF413">
        <v>54973.9</v>
      </c>
      <c r="GG413">
        <v>61510.3</v>
      </c>
      <c r="GH413">
        <v>1.96305</v>
      </c>
      <c r="GI413">
        <v>1.81955</v>
      </c>
      <c r="GJ413">
        <v>0.191994</v>
      </c>
      <c r="GK413">
        <v>0</v>
      </c>
      <c r="GL413">
        <v>31.9258</v>
      </c>
      <c r="GM413">
        <v>999.9</v>
      </c>
      <c r="GN413">
        <v>53.223</v>
      </c>
      <c r="GO413">
        <v>32.488</v>
      </c>
      <c r="GP413">
        <v>28.7806</v>
      </c>
      <c r="GQ413">
        <v>55.9686</v>
      </c>
      <c r="GR413">
        <v>48.0569</v>
      </c>
      <c r="GS413">
        <v>1</v>
      </c>
      <c r="GT413">
        <v>0.109644</v>
      </c>
      <c r="GU413">
        <v>-2.44601</v>
      </c>
      <c r="GV413">
        <v>20.0991</v>
      </c>
      <c r="GW413">
        <v>5.19662</v>
      </c>
      <c r="GX413">
        <v>12.0043</v>
      </c>
      <c r="GY413">
        <v>4.97505</v>
      </c>
      <c r="GZ413">
        <v>3.2938</v>
      </c>
      <c r="HA413">
        <v>9999</v>
      </c>
      <c r="HB413">
        <v>9999</v>
      </c>
      <c r="HC413">
        <v>9999</v>
      </c>
      <c r="HD413">
        <v>999.9</v>
      </c>
      <c r="HE413">
        <v>1.86325</v>
      </c>
      <c r="HF413">
        <v>1.86813</v>
      </c>
      <c r="HG413">
        <v>1.86793</v>
      </c>
      <c r="HH413">
        <v>1.86905</v>
      </c>
      <c r="HI413">
        <v>1.86985</v>
      </c>
      <c r="HJ413">
        <v>1.86589</v>
      </c>
      <c r="HK413">
        <v>1.86699</v>
      </c>
      <c r="HL413">
        <v>1.86836</v>
      </c>
      <c r="HM413">
        <v>5</v>
      </c>
      <c r="HN413">
        <v>0</v>
      </c>
      <c r="HO413">
        <v>0</v>
      </c>
      <c r="HP413">
        <v>0</v>
      </c>
      <c r="HQ413" t="s">
        <v>411</v>
      </c>
      <c r="HR413" t="s">
        <v>412</v>
      </c>
      <c r="HS413" t="s">
        <v>413</v>
      </c>
      <c r="HT413" t="s">
        <v>413</v>
      </c>
      <c r="HU413" t="s">
        <v>413</v>
      </c>
      <c r="HV413" t="s">
        <v>413</v>
      </c>
      <c r="HW413">
        <v>0</v>
      </c>
      <c r="HX413">
        <v>100</v>
      </c>
      <c r="HY413">
        <v>100</v>
      </c>
      <c r="HZ413">
        <v>9.775</v>
      </c>
      <c r="IA413">
        <v>0.6617</v>
      </c>
      <c r="IB413">
        <v>4.00718980108695</v>
      </c>
      <c r="IC413">
        <v>0.0057595372652325</v>
      </c>
      <c r="ID413">
        <v>9.86007892650461e-07</v>
      </c>
      <c r="IE413">
        <v>-6.54605500343952e-10</v>
      </c>
      <c r="IF413">
        <v>0.661683471666172</v>
      </c>
      <c r="IG413">
        <v>0</v>
      </c>
      <c r="IH413">
        <v>0</v>
      </c>
      <c r="II413">
        <v>0</v>
      </c>
      <c r="IJ413">
        <v>-3</v>
      </c>
      <c r="IK413">
        <v>1614</v>
      </c>
      <c r="IL413">
        <v>1</v>
      </c>
      <c r="IM413">
        <v>27</v>
      </c>
      <c r="IN413">
        <v>229.5</v>
      </c>
      <c r="IO413">
        <v>229.6</v>
      </c>
      <c r="IP413">
        <v>2.09473</v>
      </c>
      <c r="IQ413">
        <v>2.62817</v>
      </c>
      <c r="IR413">
        <v>1.54785</v>
      </c>
      <c r="IS413">
        <v>2.30103</v>
      </c>
      <c r="IT413">
        <v>1.34644</v>
      </c>
      <c r="IU413">
        <v>2.3291</v>
      </c>
      <c r="IV413">
        <v>36.8842</v>
      </c>
      <c r="IW413">
        <v>24.2101</v>
      </c>
      <c r="IX413">
        <v>18</v>
      </c>
      <c r="IY413">
        <v>503.704</v>
      </c>
      <c r="IZ413">
        <v>410.134</v>
      </c>
      <c r="JA413">
        <v>35.2918</v>
      </c>
      <c r="JB413">
        <v>28.8097</v>
      </c>
      <c r="JC413">
        <v>29.9998</v>
      </c>
      <c r="JD413">
        <v>28.6342</v>
      </c>
      <c r="JE413">
        <v>28.5565</v>
      </c>
      <c r="JF413">
        <v>41.9652</v>
      </c>
      <c r="JG413">
        <v>0</v>
      </c>
      <c r="JH413">
        <v>100</v>
      </c>
      <c r="JI413">
        <v>35.2838</v>
      </c>
      <c r="JJ413">
        <v>1005.43</v>
      </c>
      <c r="JK413">
        <v>30.1699</v>
      </c>
      <c r="JL413">
        <v>101.992</v>
      </c>
      <c r="JM413">
        <v>102.388</v>
      </c>
    </row>
    <row r="414" spans="1:273">
      <c r="A414">
        <v>398</v>
      </c>
      <c r="B414">
        <v>1510795497.1</v>
      </c>
      <c r="C414">
        <v>6776.5</v>
      </c>
      <c r="D414" t="s">
        <v>1209</v>
      </c>
      <c r="E414" t="s">
        <v>1210</v>
      </c>
      <c r="F414">
        <v>5</v>
      </c>
      <c r="G414" t="s">
        <v>898</v>
      </c>
      <c r="H414" t="s">
        <v>406</v>
      </c>
      <c r="I414">
        <v>1510795489.54444</v>
      </c>
      <c r="J414">
        <f>(K414)/1000</f>
        <v>0</v>
      </c>
      <c r="K414">
        <f>IF(CZ414, AN414, AH414)</f>
        <v>0</v>
      </c>
      <c r="L414">
        <f>IF(CZ414, AI414, AG414)</f>
        <v>0</v>
      </c>
      <c r="M414">
        <f>DB414 - IF(AU414&gt;1, L414*CV414*100.0/(AW414*DP414), 0)</f>
        <v>0</v>
      </c>
      <c r="N414">
        <f>((T414-J414/2)*M414-L414)/(T414+J414/2)</f>
        <v>0</v>
      </c>
      <c r="O414">
        <f>N414*(DI414+DJ414)/1000.0</f>
        <v>0</v>
      </c>
      <c r="P414">
        <f>(DB414 - IF(AU414&gt;1, L414*CV414*100.0/(AW414*DP414), 0))*(DI414+DJ414)/1000.0</f>
        <v>0</v>
      </c>
      <c r="Q414">
        <f>2.0/((1/S414-1/R414)+SIGN(S414)*SQRT((1/S414-1/R414)*(1/S414-1/R414) + 4*CW414/((CW414+1)*(CW414+1))*(2*1/S414*1/R414-1/R414*1/R414)))</f>
        <v>0</v>
      </c>
      <c r="R414">
        <f>IF(LEFT(CX414,1)&lt;&gt;"0",IF(LEFT(CX414,1)="1",3.0,CY414),$D$5+$E$5*(DP414*DI414/($K$5*1000))+$F$5*(DP414*DI414/($K$5*1000))*MAX(MIN(CV414,$J$5),$I$5)*MAX(MIN(CV414,$J$5),$I$5)+$G$5*MAX(MIN(CV414,$J$5),$I$5)*(DP414*DI414/($K$5*1000))+$H$5*(DP414*DI414/($K$5*1000))*(DP414*DI414/($K$5*1000)))</f>
        <v>0</v>
      </c>
      <c r="S414">
        <f>J414*(1000-(1000*0.61365*exp(17.502*W414/(240.97+W414))/(DI414+DJ414)+DD414)/2)/(1000*0.61365*exp(17.502*W414/(240.97+W414))/(DI414+DJ414)-DD414)</f>
        <v>0</v>
      </c>
      <c r="T414">
        <f>1/((CW414+1)/(Q414/1.6)+1/(R414/1.37)) + CW414/((CW414+1)/(Q414/1.6) + CW414/(R414/1.37))</f>
        <v>0</v>
      </c>
      <c r="U414">
        <f>(CR414*CU414)</f>
        <v>0</v>
      </c>
      <c r="V414">
        <f>(DK414+(U414+2*0.95*5.67E-8*(((DK414+$B$7)+273)^4-(DK414+273)^4)-44100*J414)/(1.84*29.3*R414+8*0.95*5.67E-8*(DK414+273)^3))</f>
        <v>0</v>
      </c>
      <c r="W414">
        <f>($C$7*DL414+$D$7*DM414+$E$7*V414)</f>
        <v>0</v>
      </c>
      <c r="X414">
        <f>0.61365*exp(17.502*W414/(240.97+W414))</f>
        <v>0</v>
      </c>
      <c r="Y414">
        <f>(Z414/AA414*100)</f>
        <v>0</v>
      </c>
      <c r="Z414">
        <f>DD414*(DI414+DJ414)/1000</f>
        <v>0</v>
      </c>
      <c r="AA414">
        <f>0.61365*exp(17.502*DK414/(240.97+DK414))</f>
        <v>0</v>
      </c>
      <c r="AB414">
        <f>(X414-DD414*(DI414+DJ414)/1000)</f>
        <v>0</v>
      </c>
      <c r="AC414">
        <f>(-J414*44100)</f>
        <v>0</v>
      </c>
      <c r="AD414">
        <f>2*29.3*R414*0.92*(DK414-W414)</f>
        <v>0</v>
      </c>
      <c r="AE414">
        <f>2*0.95*5.67E-8*(((DK414+$B$7)+273)^4-(W414+273)^4)</f>
        <v>0</v>
      </c>
      <c r="AF414">
        <f>U414+AE414+AC414+AD414</f>
        <v>0</v>
      </c>
      <c r="AG414">
        <f>DH414*AU414*(DC414-DB414*(1000-AU414*DE414)/(1000-AU414*DD414))/(100*CV414)</f>
        <v>0</v>
      </c>
      <c r="AH414">
        <f>1000*DH414*AU414*(DD414-DE414)/(100*CV414*(1000-AU414*DD414))</f>
        <v>0</v>
      </c>
      <c r="AI414">
        <f>(AJ414 - AK414 - DI414*1E3/(8.314*(DK414+273.15)) * AM414/DH414 * AL414) * DH414/(100*CV414) * (1000 - DE414)/1000</f>
        <v>0</v>
      </c>
      <c r="AJ414">
        <v>1023.3132080909</v>
      </c>
      <c r="AK414">
        <v>998.274521212121</v>
      </c>
      <c r="AL414">
        <v>3.54377117362462</v>
      </c>
      <c r="AM414">
        <v>64.2689805173575</v>
      </c>
      <c r="AN414">
        <f>(AP414 - AO414 + DI414*1E3/(8.314*(DK414+273.15)) * AR414/DH414 * AQ414) * DH414/(100*CV414) * 1000/(1000 - AP414)</f>
        <v>0</v>
      </c>
      <c r="AO414">
        <v>28.4623177709534</v>
      </c>
      <c r="AP414">
        <v>30.4280515151515</v>
      </c>
      <c r="AQ414">
        <v>-0.000715332030642565</v>
      </c>
      <c r="AR414">
        <v>116.423155096258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MAX(0,($B$13+$C$13*DP414)/(1+$D$13*DP414)*DI414/(DK414+273)*$E$13)</f>
        <v>0</v>
      </c>
      <c r="AX414" t="s">
        <v>407</v>
      </c>
      <c r="AY414" t="s">
        <v>407</v>
      </c>
      <c r="AZ414">
        <v>0</v>
      </c>
      <c r="BA414">
        <v>0</v>
      </c>
      <c r="BB414">
        <f>1-AZ414/BA414</f>
        <v>0</v>
      </c>
      <c r="BC414">
        <v>0</v>
      </c>
      <c r="BD414" t="s">
        <v>407</v>
      </c>
      <c r="BE414" t="s">
        <v>407</v>
      </c>
      <c r="BF414">
        <v>0</v>
      </c>
      <c r="BG414">
        <v>0</v>
      </c>
      <c r="BH414">
        <f>1-BF414/BG414</f>
        <v>0</v>
      </c>
      <c r="BI414">
        <v>0.5</v>
      </c>
      <c r="BJ414">
        <f>CS414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407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f>$B$11*DQ414+$C$11*DR414+$F$11*EC414*(1-EF414)</f>
        <v>0</v>
      </c>
      <c r="CS414">
        <f>CR414*CT414</f>
        <v>0</v>
      </c>
      <c r="CT414">
        <f>($B$11*$D$9+$C$11*$D$9+$F$11*((EP414+EH414)/MAX(EP414+EH414+EQ414, 0.1)*$I$9+EQ414/MAX(EP414+EH414+EQ414, 0.1)*$J$9))/($B$11+$C$11+$F$11)</f>
        <v>0</v>
      </c>
      <c r="CU414">
        <f>($B$11*$K$9+$C$11*$K$9+$F$11*((EP414+EH414)/MAX(EP414+EH414+EQ414, 0.1)*$P$9+EQ414/MAX(EP414+EH414+EQ414, 0.1)*$Q$9))/($B$11+$C$11+$F$11)</f>
        <v>0</v>
      </c>
      <c r="CV414">
        <v>2.7</v>
      </c>
      <c r="CW414">
        <v>0.5</v>
      </c>
      <c r="CX414" t="s">
        <v>408</v>
      </c>
      <c r="CY414">
        <v>2</v>
      </c>
      <c r="CZ414" t="b">
        <v>1</v>
      </c>
      <c r="DA414">
        <v>1510795489.54444</v>
      </c>
      <c r="DB414">
        <v>944.001222222222</v>
      </c>
      <c r="DC414">
        <v>977.402074074074</v>
      </c>
      <c r="DD414">
        <v>30.4584703703704</v>
      </c>
      <c r="DE414">
        <v>28.4669333333333</v>
      </c>
      <c r="DF414">
        <v>934.286407407407</v>
      </c>
      <c r="DG414">
        <v>29.7967851851852</v>
      </c>
      <c r="DH414">
        <v>500.097074074074</v>
      </c>
      <c r="DI414">
        <v>90.7638851851852</v>
      </c>
      <c r="DJ414">
        <v>0.0999744814814815</v>
      </c>
      <c r="DK414">
        <v>34.3737851851852</v>
      </c>
      <c r="DL414">
        <v>35.020437037037</v>
      </c>
      <c r="DM414">
        <v>999.9</v>
      </c>
      <c r="DN414">
        <v>0</v>
      </c>
      <c r="DO414">
        <v>0</v>
      </c>
      <c r="DP414">
        <v>10001.8985185185</v>
      </c>
      <c r="DQ414">
        <v>0</v>
      </c>
      <c r="DR414">
        <v>7.34555222222222</v>
      </c>
      <c r="DS414">
        <v>-33.4009888888889</v>
      </c>
      <c r="DT414">
        <v>973.657111111111</v>
      </c>
      <c r="DU414">
        <v>1006.04181481481</v>
      </c>
      <c r="DV414">
        <v>1.9915462962963</v>
      </c>
      <c r="DW414">
        <v>977.402074074074</v>
      </c>
      <c r="DX414">
        <v>28.4669333333333</v>
      </c>
      <c r="DY414">
        <v>2.76452925925926</v>
      </c>
      <c r="DZ414">
        <v>2.58377074074074</v>
      </c>
      <c r="EA414">
        <v>22.6738</v>
      </c>
      <c r="EB414">
        <v>21.5640222222222</v>
      </c>
      <c r="EC414">
        <v>1999.98592592593</v>
      </c>
      <c r="ED414">
        <v>0.980003555555556</v>
      </c>
      <c r="EE414">
        <v>0.0199968444444444</v>
      </c>
      <c r="EF414">
        <v>0</v>
      </c>
      <c r="EG414">
        <v>2.21071111111111</v>
      </c>
      <c r="EH414">
        <v>0</v>
      </c>
      <c r="EI414">
        <v>4071.99074074074</v>
      </c>
      <c r="EJ414">
        <v>17300.0444444444</v>
      </c>
      <c r="EK414">
        <v>40.062</v>
      </c>
      <c r="EL414">
        <v>40.0505185185185</v>
      </c>
      <c r="EM414">
        <v>39.5</v>
      </c>
      <c r="EN414">
        <v>39.0022962962963</v>
      </c>
      <c r="EO414">
        <v>39.8933703703704</v>
      </c>
      <c r="EP414">
        <v>1959.99592592593</v>
      </c>
      <c r="EQ414">
        <v>39.99</v>
      </c>
      <c r="ER414">
        <v>0</v>
      </c>
      <c r="ES414">
        <v>1678819100.6</v>
      </c>
      <c r="ET414">
        <v>0</v>
      </c>
      <c r="EU414">
        <v>2.23137307692308</v>
      </c>
      <c r="EV414">
        <v>0.176105973251028</v>
      </c>
      <c r="EW414">
        <v>14.0379487345923</v>
      </c>
      <c r="EX414">
        <v>4072.03346153846</v>
      </c>
      <c r="EY414">
        <v>15</v>
      </c>
      <c r="EZ414">
        <v>0</v>
      </c>
      <c r="FA414" t="s">
        <v>409</v>
      </c>
      <c r="FB414">
        <v>1510781724.6</v>
      </c>
      <c r="FC414">
        <v>1510781718.6</v>
      </c>
      <c r="FD414">
        <v>0</v>
      </c>
      <c r="FE414">
        <v>0.193</v>
      </c>
      <c r="FF414">
        <v>0.167</v>
      </c>
      <c r="FG414">
        <v>6.707</v>
      </c>
      <c r="FH414">
        <v>0.869</v>
      </c>
      <c r="FI414">
        <v>420</v>
      </c>
      <c r="FJ414">
        <v>32</v>
      </c>
      <c r="FK414">
        <v>0.3</v>
      </c>
      <c r="FL414">
        <v>0.13</v>
      </c>
      <c r="FM414">
        <v>2.00243925</v>
      </c>
      <c r="FN414">
        <v>-0.207244615384615</v>
      </c>
      <c r="FO414">
        <v>0.0199757528503309</v>
      </c>
      <c r="FP414">
        <v>1</v>
      </c>
      <c r="FQ414">
        <v>1</v>
      </c>
      <c r="FR414">
        <v>1</v>
      </c>
      <c r="FS414" t="s">
        <v>410</v>
      </c>
      <c r="FT414">
        <v>2.97132</v>
      </c>
      <c r="FU414">
        <v>2.75367</v>
      </c>
      <c r="FV414">
        <v>0.163058</v>
      </c>
      <c r="FW414">
        <v>0.167613</v>
      </c>
      <c r="FX414">
        <v>0.121396</v>
      </c>
      <c r="FY414">
        <v>0.11704</v>
      </c>
      <c r="FZ414">
        <v>32482.4</v>
      </c>
      <c r="GA414">
        <v>35190.9</v>
      </c>
      <c r="GB414">
        <v>35180.6</v>
      </c>
      <c r="GC414">
        <v>38353</v>
      </c>
      <c r="GD414">
        <v>43802.7</v>
      </c>
      <c r="GE414">
        <v>48904.7</v>
      </c>
      <c r="GF414">
        <v>54973.9</v>
      </c>
      <c r="GG414">
        <v>61511.1</v>
      </c>
      <c r="GH414">
        <v>1.96303</v>
      </c>
      <c r="GI414">
        <v>1.81985</v>
      </c>
      <c r="GJ414">
        <v>0.19253</v>
      </c>
      <c r="GK414">
        <v>0</v>
      </c>
      <c r="GL414">
        <v>31.9272</v>
      </c>
      <c r="GM414">
        <v>999.9</v>
      </c>
      <c r="GN414">
        <v>53.223</v>
      </c>
      <c r="GO414">
        <v>32.488</v>
      </c>
      <c r="GP414">
        <v>28.7873</v>
      </c>
      <c r="GQ414">
        <v>56.3086</v>
      </c>
      <c r="GR414">
        <v>48.1891</v>
      </c>
      <c r="GS414">
        <v>1</v>
      </c>
      <c r="GT414">
        <v>0.109101</v>
      </c>
      <c r="GU414">
        <v>-2.37124</v>
      </c>
      <c r="GV414">
        <v>20.1003</v>
      </c>
      <c r="GW414">
        <v>5.19692</v>
      </c>
      <c r="GX414">
        <v>12.005</v>
      </c>
      <c r="GY414">
        <v>4.97545</v>
      </c>
      <c r="GZ414">
        <v>3.29398</v>
      </c>
      <c r="HA414">
        <v>9999</v>
      </c>
      <c r="HB414">
        <v>9999</v>
      </c>
      <c r="HC414">
        <v>9999</v>
      </c>
      <c r="HD414">
        <v>999.9</v>
      </c>
      <c r="HE414">
        <v>1.86325</v>
      </c>
      <c r="HF414">
        <v>1.86813</v>
      </c>
      <c r="HG414">
        <v>1.86793</v>
      </c>
      <c r="HH414">
        <v>1.86905</v>
      </c>
      <c r="HI414">
        <v>1.86984</v>
      </c>
      <c r="HJ414">
        <v>1.86589</v>
      </c>
      <c r="HK414">
        <v>1.86699</v>
      </c>
      <c r="HL414">
        <v>1.86834</v>
      </c>
      <c r="HM414">
        <v>5</v>
      </c>
      <c r="HN414">
        <v>0</v>
      </c>
      <c r="HO414">
        <v>0</v>
      </c>
      <c r="HP414">
        <v>0</v>
      </c>
      <c r="HQ414" t="s">
        <v>411</v>
      </c>
      <c r="HR414" t="s">
        <v>412</v>
      </c>
      <c r="HS414" t="s">
        <v>413</v>
      </c>
      <c r="HT414" t="s">
        <v>413</v>
      </c>
      <c r="HU414" t="s">
        <v>413</v>
      </c>
      <c r="HV414" t="s">
        <v>413</v>
      </c>
      <c r="HW414">
        <v>0</v>
      </c>
      <c r="HX414">
        <v>100</v>
      </c>
      <c r="HY414">
        <v>100</v>
      </c>
      <c r="HZ414">
        <v>9.865</v>
      </c>
      <c r="IA414">
        <v>0.6617</v>
      </c>
      <c r="IB414">
        <v>4.00718980108695</v>
      </c>
      <c r="IC414">
        <v>0.0057595372652325</v>
      </c>
      <c r="ID414">
        <v>9.86007892650461e-07</v>
      </c>
      <c r="IE414">
        <v>-6.54605500343952e-10</v>
      </c>
      <c r="IF414">
        <v>0.661683471666172</v>
      </c>
      <c r="IG414">
        <v>0</v>
      </c>
      <c r="IH414">
        <v>0</v>
      </c>
      <c r="II414">
        <v>0</v>
      </c>
      <c r="IJ414">
        <v>-3</v>
      </c>
      <c r="IK414">
        <v>1614</v>
      </c>
      <c r="IL414">
        <v>1</v>
      </c>
      <c r="IM414">
        <v>27</v>
      </c>
      <c r="IN414">
        <v>229.5</v>
      </c>
      <c r="IO414">
        <v>229.6</v>
      </c>
      <c r="IP414">
        <v>2.11792</v>
      </c>
      <c r="IQ414">
        <v>2.61963</v>
      </c>
      <c r="IR414">
        <v>1.54785</v>
      </c>
      <c r="IS414">
        <v>2.30103</v>
      </c>
      <c r="IT414">
        <v>1.34644</v>
      </c>
      <c r="IU414">
        <v>2.44751</v>
      </c>
      <c r="IV414">
        <v>36.8842</v>
      </c>
      <c r="IW414">
        <v>24.2101</v>
      </c>
      <c r="IX414">
        <v>18</v>
      </c>
      <c r="IY414">
        <v>503.669</v>
      </c>
      <c r="IZ414">
        <v>410.292</v>
      </c>
      <c r="JA414">
        <v>35.2747</v>
      </c>
      <c r="JB414">
        <v>28.807</v>
      </c>
      <c r="JC414">
        <v>29.9996</v>
      </c>
      <c r="JD414">
        <v>28.6321</v>
      </c>
      <c r="JE414">
        <v>28.5547</v>
      </c>
      <c r="JF414">
        <v>42.516</v>
      </c>
      <c r="JG414">
        <v>0</v>
      </c>
      <c r="JH414">
        <v>100</v>
      </c>
      <c r="JI414">
        <v>35.2587</v>
      </c>
      <c r="JJ414">
        <v>1025.54</v>
      </c>
      <c r="JK414">
        <v>30.1699</v>
      </c>
      <c r="JL414">
        <v>101.992</v>
      </c>
      <c r="JM414">
        <v>102.39</v>
      </c>
    </row>
    <row r="415" spans="1:273">
      <c r="A415">
        <v>399</v>
      </c>
      <c r="B415">
        <v>1510795502.6</v>
      </c>
      <c r="C415">
        <v>6782</v>
      </c>
      <c r="D415" t="s">
        <v>1211</v>
      </c>
      <c r="E415" t="s">
        <v>1212</v>
      </c>
      <c r="F415">
        <v>5</v>
      </c>
      <c r="G415" t="s">
        <v>898</v>
      </c>
      <c r="H415" t="s">
        <v>406</v>
      </c>
      <c r="I415">
        <v>1510795494.83214</v>
      </c>
      <c r="J415">
        <f>(K415)/1000</f>
        <v>0</v>
      </c>
      <c r="K415">
        <f>IF(CZ415, AN415, AH415)</f>
        <v>0</v>
      </c>
      <c r="L415">
        <f>IF(CZ415, AI415, AG415)</f>
        <v>0</v>
      </c>
      <c r="M415">
        <f>DB415 - IF(AU415&gt;1, L415*CV415*100.0/(AW415*DP415), 0)</f>
        <v>0</v>
      </c>
      <c r="N415">
        <f>((T415-J415/2)*M415-L415)/(T415+J415/2)</f>
        <v>0</v>
      </c>
      <c r="O415">
        <f>N415*(DI415+DJ415)/1000.0</f>
        <v>0</v>
      </c>
      <c r="P415">
        <f>(DB415 - IF(AU415&gt;1, L415*CV415*100.0/(AW415*DP415), 0))*(DI415+DJ415)/1000.0</f>
        <v>0</v>
      </c>
      <c r="Q415">
        <f>2.0/((1/S415-1/R415)+SIGN(S415)*SQRT((1/S415-1/R415)*(1/S415-1/R415) + 4*CW415/((CW415+1)*(CW415+1))*(2*1/S415*1/R415-1/R415*1/R415)))</f>
        <v>0</v>
      </c>
      <c r="R415">
        <f>IF(LEFT(CX415,1)&lt;&gt;"0",IF(LEFT(CX415,1)="1",3.0,CY415),$D$5+$E$5*(DP415*DI415/($K$5*1000))+$F$5*(DP415*DI415/($K$5*1000))*MAX(MIN(CV415,$J$5),$I$5)*MAX(MIN(CV415,$J$5),$I$5)+$G$5*MAX(MIN(CV415,$J$5),$I$5)*(DP415*DI415/($K$5*1000))+$H$5*(DP415*DI415/($K$5*1000))*(DP415*DI415/($K$5*1000)))</f>
        <v>0</v>
      </c>
      <c r="S415">
        <f>J415*(1000-(1000*0.61365*exp(17.502*W415/(240.97+W415))/(DI415+DJ415)+DD415)/2)/(1000*0.61365*exp(17.502*W415/(240.97+W415))/(DI415+DJ415)-DD415)</f>
        <v>0</v>
      </c>
      <c r="T415">
        <f>1/((CW415+1)/(Q415/1.6)+1/(R415/1.37)) + CW415/((CW415+1)/(Q415/1.6) + CW415/(R415/1.37))</f>
        <v>0</v>
      </c>
      <c r="U415">
        <f>(CR415*CU415)</f>
        <v>0</v>
      </c>
      <c r="V415">
        <f>(DK415+(U415+2*0.95*5.67E-8*(((DK415+$B$7)+273)^4-(DK415+273)^4)-44100*J415)/(1.84*29.3*R415+8*0.95*5.67E-8*(DK415+273)^3))</f>
        <v>0</v>
      </c>
      <c r="W415">
        <f>($C$7*DL415+$D$7*DM415+$E$7*V415)</f>
        <v>0</v>
      </c>
      <c r="X415">
        <f>0.61365*exp(17.502*W415/(240.97+W415))</f>
        <v>0</v>
      </c>
      <c r="Y415">
        <f>(Z415/AA415*100)</f>
        <v>0</v>
      </c>
      <c r="Z415">
        <f>DD415*(DI415+DJ415)/1000</f>
        <v>0</v>
      </c>
      <c r="AA415">
        <f>0.61365*exp(17.502*DK415/(240.97+DK415))</f>
        <v>0</v>
      </c>
      <c r="AB415">
        <f>(X415-DD415*(DI415+DJ415)/1000)</f>
        <v>0</v>
      </c>
      <c r="AC415">
        <f>(-J415*44100)</f>
        <v>0</v>
      </c>
      <c r="AD415">
        <f>2*29.3*R415*0.92*(DK415-W415)</f>
        <v>0</v>
      </c>
      <c r="AE415">
        <f>2*0.95*5.67E-8*(((DK415+$B$7)+273)^4-(W415+273)^4)</f>
        <v>0</v>
      </c>
      <c r="AF415">
        <f>U415+AE415+AC415+AD415</f>
        <v>0</v>
      </c>
      <c r="AG415">
        <f>DH415*AU415*(DC415-DB415*(1000-AU415*DE415)/(1000-AU415*DD415))/(100*CV415)</f>
        <v>0</v>
      </c>
      <c r="AH415">
        <f>1000*DH415*AU415*(DD415-DE415)/(100*CV415*(1000-AU415*DD415))</f>
        <v>0</v>
      </c>
      <c r="AI415">
        <f>(AJ415 - AK415 - DI415*1E3/(8.314*(DK415+273.15)) * AM415/DH415 * AL415) * DH415/(100*CV415) * (1000 - DE415)/1000</f>
        <v>0</v>
      </c>
      <c r="AJ415">
        <v>1041.26194818154</v>
      </c>
      <c r="AK415">
        <v>1016.77872727273</v>
      </c>
      <c r="AL415">
        <v>3.34908220000699</v>
      </c>
      <c r="AM415">
        <v>64.2689805173575</v>
      </c>
      <c r="AN415">
        <f>(AP415 - AO415 + DI415*1E3/(8.314*(DK415+273.15)) * AR415/DH415 * AQ415) * DH415/(100*CV415) * 1000/(1000 - AP415)</f>
        <v>0</v>
      </c>
      <c r="AO415">
        <v>28.4543564916132</v>
      </c>
      <c r="AP415">
        <v>30.3957836363636</v>
      </c>
      <c r="AQ415">
        <v>-0.00680496589717211</v>
      </c>
      <c r="AR415">
        <v>116.423155096258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MAX(0,($B$13+$C$13*DP415)/(1+$D$13*DP415)*DI415/(DK415+273)*$E$13)</f>
        <v>0</v>
      </c>
      <c r="AX415" t="s">
        <v>407</v>
      </c>
      <c r="AY415" t="s">
        <v>407</v>
      </c>
      <c r="AZ415">
        <v>0</v>
      </c>
      <c r="BA415">
        <v>0</v>
      </c>
      <c r="BB415">
        <f>1-AZ415/BA415</f>
        <v>0</v>
      </c>
      <c r="BC415">
        <v>0</v>
      </c>
      <c r="BD415" t="s">
        <v>407</v>
      </c>
      <c r="BE415" t="s">
        <v>407</v>
      </c>
      <c r="BF415">
        <v>0</v>
      </c>
      <c r="BG415">
        <v>0</v>
      </c>
      <c r="BH415">
        <f>1-BF415/BG415</f>
        <v>0</v>
      </c>
      <c r="BI415">
        <v>0.5</v>
      </c>
      <c r="BJ415">
        <f>CS415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407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f>$B$11*DQ415+$C$11*DR415+$F$11*EC415*(1-EF415)</f>
        <v>0</v>
      </c>
      <c r="CS415">
        <f>CR415*CT415</f>
        <v>0</v>
      </c>
      <c r="CT415">
        <f>($B$11*$D$9+$C$11*$D$9+$F$11*((EP415+EH415)/MAX(EP415+EH415+EQ415, 0.1)*$I$9+EQ415/MAX(EP415+EH415+EQ415, 0.1)*$J$9))/($B$11+$C$11+$F$11)</f>
        <v>0</v>
      </c>
      <c r="CU415">
        <f>($B$11*$K$9+$C$11*$K$9+$F$11*((EP415+EH415)/MAX(EP415+EH415+EQ415, 0.1)*$P$9+EQ415/MAX(EP415+EH415+EQ415, 0.1)*$Q$9))/($B$11+$C$11+$F$11)</f>
        <v>0</v>
      </c>
      <c r="CV415">
        <v>2.7</v>
      </c>
      <c r="CW415">
        <v>0.5</v>
      </c>
      <c r="CX415" t="s">
        <v>408</v>
      </c>
      <c r="CY415">
        <v>2</v>
      </c>
      <c r="CZ415" t="b">
        <v>1</v>
      </c>
      <c r="DA415">
        <v>1510795494.83214</v>
      </c>
      <c r="DB415">
        <v>961.746857142857</v>
      </c>
      <c r="DC415">
        <v>994.942035714286</v>
      </c>
      <c r="DD415">
        <v>30.4341714285714</v>
      </c>
      <c r="DE415">
        <v>28.4622428571429</v>
      </c>
      <c r="DF415">
        <v>951.928428571429</v>
      </c>
      <c r="DG415">
        <v>29.7724785714286</v>
      </c>
      <c r="DH415">
        <v>500.109357142857</v>
      </c>
      <c r="DI415">
        <v>90.7631</v>
      </c>
      <c r="DJ415">
        <v>0.100090875</v>
      </c>
      <c r="DK415">
        <v>34.3762357142857</v>
      </c>
      <c r="DL415">
        <v>35.035</v>
      </c>
      <c r="DM415">
        <v>999.9</v>
      </c>
      <c r="DN415">
        <v>0</v>
      </c>
      <c r="DO415">
        <v>0</v>
      </c>
      <c r="DP415">
        <v>9979.08107142857</v>
      </c>
      <c r="DQ415">
        <v>0</v>
      </c>
      <c r="DR415">
        <v>7.35198785714286</v>
      </c>
      <c r="DS415">
        <v>-33.1952214285714</v>
      </c>
      <c r="DT415">
        <v>991.9345</v>
      </c>
      <c r="DU415">
        <v>1024.09067857143</v>
      </c>
      <c r="DV415">
        <v>1.971935</v>
      </c>
      <c r="DW415">
        <v>994.942035714286</v>
      </c>
      <c r="DX415">
        <v>28.4622428571429</v>
      </c>
      <c r="DY415">
        <v>2.76229928571429</v>
      </c>
      <c r="DZ415">
        <v>2.5833225</v>
      </c>
      <c r="EA415">
        <v>22.6605071428571</v>
      </c>
      <c r="EB415">
        <v>21.5611857142857</v>
      </c>
      <c r="EC415">
        <v>1999.97035714286</v>
      </c>
      <c r="ED415">
        <v>0.980003285714286</v>
      </c>
      <c r="EE415">
        <v>0.0199970535714286</v>
      </c>
      <c r="EF415">
        <v>0</v>
      </c>
      <c r="EG415">
        <v>2.20213214285714</v>
      </c>
      <c r="EH415">
        <v>0</v>
      </c>
      <c r="EI415">
        <v>4073.07321428572</v>
      </c>
      <c r="EJ415">
        <v>17299.9107142857</v>
      </c>
      <c r="EK415">
        <v>40.0597857142857</v>
      </c>
      <c r="EL415">
        <v>40.0442857142857</v>
      </c>
      <c r="EM415">
        <v>39.5</v>
      </c>
      <c r="EN415">
        <v>39.0022142857143</v>
      </c>
      <c r="EO415">
        <v>39.8794285714286</v>
      </c>
      <c r="EP415">
        <v>1959.98035714286</v>
      </c>
      <c r="EQ415">
        <v>39.99</v>
      </c>
      <c r="ER415">
        <v>0</v>
      </c>
      <c r="ES415">
        <v>1678819106</v>
      </c>
      <c r="ET415">
        <v>0</v>
      </c>
      <c r="EU415">
        <v>2.221</v>
      </c>
      <c r="EV415">
        <v>-0.253784622358112</v>
      </c>
      <c r="EW415">
        <v>9.11692306058757</v>
      </c>
      <c r="EX415">
        <v>4073.1568</v>
      </c>
      <c r="EY415">
        <v>15</v>
      </c>
      <c r="EZ415">
        <v>0</v>
      </c>
      <c r="FA415" t="s">
        <v>409</v>
      </c>
      <c r="FB415">
        <v>1510781724.6</v>
      </c>
      <c r="FC415">
        <v>1510781718.6</v>
      </c>
      <c r="FD415">
        <v>0</v>
      </c>
      <c r="FE415">
        <v>0.193</v>
      </c>
      <c r="FF415">
        <v>0.167</v>
      </c>
      <c r="FG415">
        <v>6.707</v>
      </c>
      <c r="FH415">
        <v>0.869</v>
      </c>
      <c r="FI415">
        <v>420</v>
      </c>
      <c r="FJ415">
        <v>32</v>
      </c>
      <c r="FK415">
        <v>0.3</v>
      </c>
      <c r="FL415">
        <v>0.13</v>
      </c>
      <c r="FM415">
        <v>1.9810605</v>
      </c>
      <c r="FN415">
        <v>-0.221944615384618</v>
      </c>
      <c r="FO415">
        <v>0.0213639632266581</v>
      </c>
      <c r="FP415">
        <v>1</v>
      </c>
      <c r="FQ415">
        <v>1</v>
      </c>
      <c r="FR415">
        <v>1</v>
      </c>
      <c r="FS415" t="s">
        <v>410</v>
      </c>
      <c r="FT415">
        <v>2.97149</v>
      </c>
      <c r="FU415">
        <v>2.75354</v>
      </c>
      <c r="FV415">
        <v>0.165012</v>
      </c>
      <c r="FW415">
        <v>0.169625</v>
      </c>
      <c r="FX415">
        <v>0.121302</v>
      </c>
      <c r="FY415">
        <v>0.117018</v>
      </c>
      <c r="FZ415">
        <v>32407</v>
      </c>
      <c r="GA415">
        <v>35105.9</v>
      </c>
      <c r="GB415">
        <v>35181</v>
      </c>
      <c r="GC415">
        <v>38353</v>
      </c>
      <c r="GD415">
        <v>43808.1</v>
      </c>
      <c r="GE415">
        <v>48905.8</v>
      </c>
      <c r="GF415">
        <v>54974.6</v>
      </c>
      <c r="GG415">
        <v>61510.8</v>
      </c>
      <c r="GH415">
        <v>1.96288</v>
      </c>
      <c r="GI415">
        <v>1.81988</v>
      </c>
      <c r="GJ415">
        <v>0.191987</v>
      </c>
      <c r="GK415">
        <v>0</v>
      </c>
      <c r="GL415">
        <v>31.9282</v>
      </c>
      <c r="GM415">
        <v>999.9</v>
      </c>
      <c r="GN415">
        <v>53.223</v>
      </c>
      <c r="GO415">
        <v>32.478</v>
      </c>
      <c r="GP415">
        <v>28.7685</v>
      </c>
      <c r="GQ415">
        <v>56.9186</v>
      </c>
      <c r="GR415">
        <v>48.117</v>
      </c>
      <c r="GS415">
        <v>1</v>
      </c>
      <c r="GT415">
        <v>0.108666</v>
      </c>
      <c r="GU415">
        <v>-2.29264</v>
      </c>
      <c r="GV415">
        <v>20.1012</v>
      </c>
      <c r="GW415">
        <v>5.19692</v>
      </c>
      <c r="GX415">
        <v>12.0059</v>
      </c>
      <c r="GY415">
        <v>4.9752</v>
      </c>
      <c r="GZ415">
        <v>3.29395</v>
      </c>
      <c r="HA415">
        <v>9999</v>
      </c>
      <c r="HB415">
        <v>9999</v>
      </c>
      <c r="HC415">
        <v>9999</v>
      </c>
      <c r="HD415">
        <v>999.9</v>
      </c>
      <c r="HE415">
        <v>1.86325</v>
      </c>
      <c r="HF415">
        <v>1.86814</v>
      </c>
      <c r="HG415">
        <v>1.86792</v>
      </c>
      <c r="HH415">
        <v>1.86905</v>
      </c>
      <c r="HI415">
        <v>1.86984</v>
      </c>
      <c r="HJ415">
        <v>1.86586</v>
      </c>
      <c r="HK415">
        <v>1.86698</v>
      </c>
      <c r="HL415">
        <v>1.86835</v>
      </c>
      <c r="HM415">
        <v>5</v>
      </c>
      <c r="HN415">
        <v>0</v>
      </c>
      <c r="HO415">
        <v>0</v>
      </c>
      <c r="HP415">
        <v>0</v>
      </c>
      <c r="HQ415" t="s">
        <v>411</v>
      </c>
      <c r="HR415" t="s">
        <v>412</v>
      </c>
      <c r="HS415" t="s">
        <v>413</v>
      </c>
      <c r="HT415" t="s">
        <v>413</v>
      </c>
      <c r="HU415" t="s">
        <v>413</v>
      </c>
      <c r="HV415" t="s">
        <v>413</v>
      </c>
      <c r="HW415">
        <v>0</v>
      </c>
      <c r="HX415">
        <v>100</v>
      </c>
      <c r="HY415">
        <v>100</v>
      </c>
      <c r="HZ415">
        <v>9.969</v>
      </c>
      <c r="IA415">
        <v>0.6617</v>
      </c>
      <c r="IB415">
        <v>4.00718980108695</v>
      </c>
      <c r="IC415">
        <v>0.0057595372652325</v>
      </c>
      <c r="ID415">
        <v>9.86007892650461e-07</v>
      </c>
      <c r="IE415">
        <v>-6.54605500343952e-10</v>
      </c>
      <c r="IF415">
        <v>0.661683471666172</v>
      </c>
      <c r="IG415">
        <v>0</v>
      </c>
      <c r="IH415">
        <v>0</v>
      </c>
      <c r="II415">
        <v>0</v>
      </c>
      <c r="IJ415">
        <v>-3</v>
      </c>
      <c r="IK415">
        <v>1614</v>
      </c>
      <c r="IL415">
        <v>1</v>
      </c>
      <c r="IM415">
        <v>27</v>
      </c>
      <c r="IN415">
        <v>229.6</v>
      </c>
      <c r="IO415">
        <v>229.7</v>
      </c>
      <c r="IP415">
        <v>2.14844</v>
      </c>
      <c r="IQ415">
        <v>2.62695</v>
      </c>
      <c r="IR415">
        <v>1.54785</v>
      </c>
      <c r="IS415">
        <v>2.30103</v>
      </c>
      <c r="IT415">
        <v>1.34644</v>
      </c>
      <c r="IU415">
        <v>2.35596</v>
      </c>
      <c r="IV415">
        <v>36.8842</v>
      </c>
      <c r="IW415">
        <v>24.2101</v>
      </c>
      <c r="IX415">
        <v>18</v>
      </c>
      <c r="IY415">
        <v>503.544</v>
      </c>
      <c r="IZ415">
        <v>410.287</v>
      </c>
      <c r="JA415">
        <v>35.2346</v>
      </c>
      <c r="JB415">
        <v>28.8036</v>
      </c>
      <c r="JC415">
        <v>29.9997</v>
      </c>
      <c r="JD415">
        <v>28.6293</v>
      </c>
      <c r="JE415">
        <v>28.5519</v>
      </c>
      <c r="JF415">
        <v>43.0507</v>
      </c>
      <c r="JG415">
        <v>0</v>
      </c>
      <c r="JH415">
        <v>100</v>
      </c>
      <c r="JI415">
        <v>35.2183</v>
      </c>
      <c r="JJ415">
        <v>1038.98</v>
      </c>
      <c r="JK415">
        <v>30.1699</v>
      </c>
      <c r="JL415">
        <v>101.993</v>
      </c>
      <c r="JM415">
        <v>102.39</v>
      </c>
    </row>
    <row r="416" spans="1:273">
      <c r="A416">
        <v>400</v>
      </c>
      <c r="B416">
        <v>1510795507.1</v>
      </c>
      <c r="C416">
        <v>6786.5</v>
      </c>
      <c r="D416" t="s">
        <v>1213</v>
      </c>
      <c r="E416" t="s">
        <v>1214</v>
      </c>
      <c r="F416">
        <v>5</v>
      </c>
      <c r="G416" t="s">
        <v>898</v>
      </c>
      <c r="H416" t="s">
        <v>406</v>
      </c>
      <c r="I416">
        <v>1510795499.27857</v>
      </c>
      <c r="J416">
        <f>(K416)/1000</f>
        <v>0</v>
      </c>
      <c r="K416">
        <f>IF(CZ416, AN416, AH416)</f>
        <v>0</v>
      </c>
      <c r="L416">
        <f>IF(CZ416, AI416, AG416)</f>
        <v>0</v>
      </c>
      <c r="M416">
        <f>DB416 - IF(AU416&gt;1, L416*CV416*100.0/(AW416*DP416), 0)</f>
        <v>0</v>
      </c>
      <c r="N416">
        <f>((T416-J416/2)*M416-L416)/(T416+J416/2)</f>
        <v>0</v>
      </c>
      <c r="O416">
        <f>N416*(DI416+DJ416)/1000.0</f>
        <v>0</v>
      </c>
      <c r="P416">
        <f>(DB416 - IF(AU416&gt;1, L416*CV416*100.0/(AW416*DP416), 0))*(DI416+DJ416)/1000.0</f>
        <v>0</v>
      </c>
      <c r="Q416">
        <f>2.0/((1/S416-1/R416)+SIGN(S416)*SQRT((1/S416-1/R416)*(1/S416-1/R416) + 4*CW416/((CW416+1)*(CW416+1))*(2*1/S416*1/R416-1/R416*1/R416)))</f>
        <v>0</v>
      </c>
      <c r="R416">
        <f>IF(LEFT(CX416,1)&lt;&gt;"0",IF(LEFT(CX416,1)="1",3.0,CY416),$D$5+$E$5*(DP416*DI416/($K$5*1000))+$F$5*(DP416*DI416/($K$5*1000))*MAX(MIN(CV416,$J$5),$I$5)*MAX(MIN(CV416,$J$5),$I$5)+$G$5*MAX(MIN(CV416,$J$5),$I$5)*(DP416*DI416/($K$5*1000))+$H$5*(DP416*DI416/($K$5*1000))*(DP416*DI416/($K$5*1000)))</f>
        <v>0</v>
      </c>
      <c r="S416">
        <f>J416*(1000-(1000*0.61365*exp(17.502*W416/(240.97+W416))/(DI416+DJ416)+DD416)/2)/(1000*0.61365*exp(17.502*W416/(240.97+W416))/(DI416+DJ416)-DD416)</f>
        <v>0</v>
      </c>
      <c r="T416">
        <f>1/((CW416+1)/(Q416/1.6)+1/(R416/1.37)) + CW416/((CW416+1)/(Q416/1.6) + CW416/(R416/1.37))</f>
        <v>0</v>
      </c>
      <c r="U416">
        <f>(CR416*CU416)</f>
        <v>0</v>
      </c>
      <c r="V416">
        <f>(DK416+(U416+2*0.95*5.67E-8*(((DK416+$B$7)+273)^4-(DK416+273)^4)-44100*J416)/(1.84*29.3*R416+8*0.95*5.67E-8*(DK416+273)^3))</f>
        <v>0</v>
      </c>
      <c r="W416">
        <f>($C$7*DL416+$D$7*DM416+$E$7*V416)</f>
        <v>0</v>
      </c>
      <c r="X416">
        <f>0.61365*exp(17.502*W416/(240.97+W416))</f>
        <v>0</v>
      </c>
      <c r="Y416">
        <f>(Z416/AA416*100)</f>
        <v>0</v>
      </c>
      <c r="Z416">
        <f>DD416*(DI416+DJ416)/1000</f>
        <v>0</v>
      </c>
      <c r="AA416">
        <f>0.61365*exp(17.502*DK416/(240.97+DK416))</f>
        <v>0</v>
      </c>
      <c r="AB416">
        <f>(X416-DD416*(DI416+DJ416)/1000)</f>
        <v>0</v>
      </c>
      <c r="AC416">
        <f>(-J416*44100)</f>
        <v>0</v>
      </c>
      <c r="AD416">
        <f>2*29.3*R416*0.92*(DK416-W416)</f>
        <v>0</v>
      </c>
      <c r="AE416">
        <f>2*0.95*5.67E-8*(((DK416+$B$7)+273)^4-(W416+273)^4)</f>
        <v>0</v>
      </c>
      <c r="AF416">
        <f>U416+AE416+AC416+AD416</f>
        <v>0</v>
      </c>
      <c r="AG416">
        <f>DH416*AU416*(DC416-DB416*(1000-AU416*DE416)/(1000-AU416*DD416))/(100*CV416)</f>
        <v>0</v>
      </c>
      <c r="AH416">
        <f>1000*DH416*AU416*(DD416-DE416)/(100*CV416*(1000-AU416*DD416))</f>
        <v>0</v>
      </c>
      <c r="AI416">
        <f>(AJ416 - AK416 - DI416*1E3/(8.314*(DK416+273.15)) * AM416/DH416 * AL416) * DH416/(100*CV416) * (1000 - DE416)/1000</f>
        <v>0</v>
      </c>
      <c r="AJ416">
        <v>1057.25496460339</v>
      </c>
      <c r="AK416">
        <v>1032.43624242424</v>
      </c>
      <c r="AL416">
        <v>3.45315731232196</v>
      </c>
      <c r="AM416">
        <v>64.2689805173575</v>
      </c>
      <c r="AN416">
        <f>(AP416 - AO416 + DI416*1E3/(8.314*(DK416+273.15)) * AR416/DH416 * AQ416) * DH416/(100*CV416) * 1000/(1000 - AP416)</f>
        <v>0</v>
      </c>
      <c r="AO416">
        <v>28.4515586454805</v>
      </c>
      <c r="AP416">
        <v>30.3640478787879</v>
      </c>
      <c r="AQ416">
        <v>-0.00660151601572821</v>
      </c>
      <c r="AR416">
        <v>116.423155096258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MAX(0,($B$13+$C$13*DP416)/(1+$D$13*DP416)*DI416/(DK416+273)*$E$13)</f>
        <v>0</v>
      </c>
      <c r="AX416" t="s">
        <v>407</v>
      </c>
      <c r="AY416" t="s">
        <v>407</v>
      </c>
      <c r="AZ416">
        <v>0</v>
      </c>
      <c r="BA416">
        <v>0</v>
      </c>
      <c r="BB416">
        <f>1-AZ416/BA416</f>
        <v>0</v>
      </c>
      <c r="BC416">
        <v>0</v>
      </c>
      <c r="BD416" t="s">
        <v>407</v>
      </c>
      <c r="BE416" t="s">
        <v>407</v>
      </c>
      <c r="BF416">
        <v>0</v>
      </c>
      <c r="BG416">
        <v>0</v>
      </c>
      <c r="BH416">
        <f>1-BF416/BG416</f>
        <v>0</v>
      </c>
      <c r="BI416">
        <v>0.5</v>
      </c>
      <c r="BJ416">
        <f>CS416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407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f>$B$11*DQ416+$C$11*DR416+$F$11*EC416*(1-EF416)</f>
        <v>0</v>
      </c>
      <c r="CS416">
        <f>CR416*CT416</f>
        <v>0</v>
      </c>
      <c r="CT416">
        <f>($B$11*$D$9+$C$11*$D$9+$F$11*((EP416+EH416)/MAX(EP416+EH416+EQ416, 0.1)*$I$9+EQ416/MAX(EP416+EH416+EQ416, 0.1)*$J$9))/($B$11+$C$11+$F$11)</f>
        <v>0</v>
      </c>
      <c r="CU416">
        <f>($B$11*$K$9+$C$11*$K$9+$F$11*((EP416+EH416)/MAX(EP416+EH416+EQ416, 0.1)*$P$9+EQ416/MAX(EP416+EH416+EQ416, 0.1)*$Q$9))/($B$11+$C$11+$F$11)</f>
        <v>0</v>
      </c>
      <c r="CV416">
        <v>2.7</v>
      </c>
      <c r="CW416">
        <v>0.5</v>
      </c>
      <c r="CX416" t="s">
        <v>408</v>
      </c>
      <c r="CY416">
        <v>2</v>
      </c>
      <c r="CZ416" t="b">
        <v>1</v>
      </c>
      <c r="DA416">
        <v>1510795499.27857</v>
      </c>
      <c r="DB416">
        <v>976.627535714286</v>
      </c>
      <c r="DC416">
        <v>1009.948</v>
      </c>
      <c r="DD416">
        <v>30.41035</v>
      </c>
      <c r="DE416">
        <v>28.4580928571429</v>
      </c>
      <c r="DF416">
        <v>966.722678571429</v>
      </c>
      <c r="DG416">
        <v>29.7486571428571</v>
      </c>
      <c r="DH416">
        <v>500.093892857143</v>
      </c>
      <c r="DI416">
        <v>90.7626857142857</v>
      </c>
      <c r="DJ416">
        <v>0.10002695</v>
      </c>
      <c r="DK416">
        <v>34.3763071428572</v>
      </c>
      <c r="DL416">
        <v>35.0377857142857</v>
      </c>
      <c r="DM416">
        <v>999.9</v>
      </c>
      <c r="DN416">
        <v>0</v>
      </c>
      <c r="DO416">
        <v>0</v>
      </c>
      <c r="DP416">
        <v>9969.1075</v>
      </c>
      <c r="DQ416">
        <v>0</v>
      </c>
      <c r="DR416">
        <v>7.27554607142857</v>
      </c>
      <c r="DS416">
        <v>-33.3198571428571</v>
      </c>
      <c r="DT416">
        <v>1007.25753571429</v>
      </c>
      <c r="DU416">
        <v>1039.53107142857</v>
      </c>
      <c r="DV416">
        <v>1.95226142857143</v>
      </c>
      <c r="DW416">
        <v>1009.948</v>
      </c>
      <c r="DX416">
        <v>28.4580928571429</v>
      </c>
      <c r="DY416">
        <v>2.76012428571429</v>
      </c>
      <c r="DZ416">
        <v>2.58293392857143</v>
      </c>
      <c r="EA416">
        <v>22.647525</v>
      </c>
      <c r="EB416">
        <v>21.5587321428571</v>
      </c>
      <c r="EC416">
        <v>2000.00821428571</v>
      </c>
      <c r="ED416">
        <v>0.980003714285714</v>
      </c>
      <c r="EE416">
        <v>0.0199967214285714</v>
      </c>
      <c r="EF416">
        <v>0</v>
      </c>
      <c r="EG416">
        <v>2.21251785714286</v>
      </c>
      <c r="EH416">
        <v>0</v>
      </c>
      <c r="EI416">
        <v>4073.74928571429</v>
      </c>
      <c r="EJ416">
        <v>17300.2285714286</v>
      </c>
      <c r="EK416">
        <v>40.0553571428571</v>
      </c>
      <c r="EL416">
        <v>40.0265714285714</v>
      </c>
      <c r="EM416">
        <v>39.5</v>
      </c>
      <c r="EN416">
        <v>39</v>
      </c>
      <c r="EO416">
        <v>39.8772142857143</v>
      </c>
      <c r="EP416">
        <v>1960.01821428571</v>
      </c>
      <c r="EQ416">
        <v>39.99</v>
      </c>
      <c r="ER416">
        <v>0</v>
      </c>
      <c r="ES416">
        <v>1678819110.8</v>
      </c>
      <c r="ET416">
        <v>0</v>
      </c>
      <c r="EU416">
        <v>2.215392</v>
      </c>
      <c r="EV416">
        <v>-0.628876935026815</v>
      </c>
      <c r="EW416">
        <v>8.03000001165504</v>
      </c>
      <c r="EX416">
        <v>4073.8076</v>
      </c>
      <c r="EY416">
        <v>15</v>
      </c>
      <c r="EZ416">
        <v>0</v>
      </c>
      <c r="FA416" t="s">
        <v>409</v>
      </c>
      <c r="FB416">
        <v>1510781724.6</v>
      </c>
      <c r="FC416">
        <v>1510781718.6</v>
      </c>
      <c r="FD416">
        <v>0</v>
      </c>
      <c r="FE416">
        <v>0.193</v>
      </c>
      <c r="FF416">
        <v>0.167</v>
      </c>
      <c r="FG416">
        <v>6.707</v>
      </c>
      <c r="FH416">
        <v>0.869</v>
      </c>
      <c r="FI416">
        <v>420</v>
      </c>
      <c r="FJ416">
        <v>32</v>
      </c>
      <c r="FK416">
        <v>0.3</v>
      </c>
      <c r="FL416">
        <v>0.13</v>
      </c>
      <c r="FM416">
        <v>1.964256</v>
      </c>
      <c r="FN416">
        <v>-0.253068517823638</v>
      </c>
      <c r="FO416">
        <v>0.0245509710398591</v>
      </c>
      <c r="FP416">
        <v>1</v>
      </c>
      <c r="FQ416">
        <v>1</v>
      </c>
      <c r="FR416">
        <v>1</v>
      </c>
      <c r="FS416" t="s">
        <v>410</v>
      </c>
      <c r="FT416">
        <v>2.97132</v>
      </c>
      <c r="FU416">
        <v>2.75373</v>
      </c>
      <c r="FV416">
        <v>0.16663</v>
      </c>
      <c r="FW416">
        <v>0.171077</v>
      </c>
      <c r="FX416">
        <v>0.121217</v>
      </c>
      <c r="FY416">
        <v>0.117008</v>
      </c>
      <c r="FZ416">
        <v>32344.8</v>
      </c>
      <c r="GA416">
        <v>35045</v>
      </c>
      <c r="GB416">
        <v>35181.6</v>
      </c>
      <c r="GC416">
        <v>38353.5</v>
      </c>
      <c r="GD416">
        <v>43812.8</v>
      </c>
      <c r="GE416">
        <v>48907.3</v>
      </c>
      <c r="GF416">
        <v>54975.1</v>
      </c>
      <c r="GG416">
        <v>61511.9</v>
      </c>
      <c r="GH416">
        <v>1.96292</v>
      </c>
      <c r="GI416">
        <v>1.82012</v>
      </c>
      <c r="GJ416">
        <v>0.191491</v>
      </c>
      <c r="GK416">
        <v>0</v>
      </c>
      <c r="GL416">
        <v>31.9235</v>
      </c>
      <c r="GM416">
        <v>999.9</v>
      </c>
      <c r="GN416">
        <v>53.223</v>
      </c>
      <c r="GO416">
        <v>32.488</v>
      </c>
      <c r="GP416">
        <v>28.7828</v>
      </c>
      <c r="GQ416">
        <v>56.3886</v>
      </c>
      <c r="GR416">
        <v>48.0369</v>
      </c>
      <c r="GS416">
        <v>1</v>
      </c>
      <c r="GT416">
        <v>0.108435</v>
      </c>
      <c r="GU416">
        <v>-2.22573</v>
      </c>
      <c r="GV416">
        <v>20.102</v>
      </c>
      <c r="GW416">
        <v>5.19632</v>
      </c>
      <c r="GX416">
        <v>12.0044</v>
      </c>
      <c r="GY416">
        <v>4.97495</v>
      </c>
      <c r="GZ416">
        <v>3.29385</v>
      </c>
      <c r="HA416">
        <v>9999</v>
      </c>
      <c r="HB416">
        <v>9999</v>
      </c>
      <c r="HC416">
        <v>9999</v>
      </c>
      <c r="HD416">
        <v>999.9</v>
      </c>
      <c r="HE416">
        <v>1.86325</v>
      </c>
      <c r="HF416">
        <v>1.86813</v>
      </c>
      <c r="HG416">
        <v>1.86791</v>
      </c>
      <c r="HH416">
        <v>1.86905</v>
      </c>
      <c r="HI416">
        <v>1.86983</v>
      </c>
      <c r="HJ416">
        <v>1.8659</v>
      </c>
      <c r="HK416">
        <v>1.86696</v>
      </c>
      <c r="HL416">
        <v>1.86834</v>
      </c>
      <c r="HM416">
        <v>5</v>
      </c>
      <c r="HN416">
        <v>0</v>
      </c>
      <c r="HO416">
        <v>0</v>
      </c>
      <c r="HP416">
        <v>0</v>
      </c>
      <c r="HQ416" t="s">
        <v>411</v>
      </c>
      <c r="HR416" t="s">
        <v>412</v>
      </c>
      <c r="HS416" t="s">
        <v>413</v>
      </c>
      <c r="HT416" t="s">
        <v>413</v>
      </c>
      <c r="HU416" t="s">
        <v>413</v>
      </c>
      <c r="HV416" t="s">
        <v>413</v>
      </c>
      <c r="HW416">
        <v>0</v>
      </c>
      <c r="HX416">
        <v>100</v>
      </c>
      <c r="HY416">
        <v>100</v>
      </c>
      <c r="HZ416">
        <v>10.052</v>
      </c>
      <c r="IA416">
        <v>0.6617</v>
      </c>
      <c r="IB416">
        <v>4.00718980108695</v>
      </c>
      <c r="IC416">
        <v>0.0057595372652325</v>
      </c>
      <c r="ID416">
        <v>9.86007892650461e-07</v>
      </c>
      <c r="IE416">
        <v>-6.54605500343952e-10</v>
      </c>
      <c r="IF416">
        <v>0.661683471666172</v>
      </c>
      <c r="IG416">
        <v>0</v>
      </c>
      <c r="IH416">
        <v>0</v>
      </c>
      <c r="II416">
        <v>0</v>
      </c>
      <c r="IJ416">
        <v>-3</v>
      </c>
      <c r="IK416">
        <v>1614</v>
      </c>
      <c r="IL416">
        <v>1</v>
      </c>
      <c r="IM416">
        <v>27</v>
      </c>
      <c r="IN416">
        <v>229.7</v>
      </c>
      <c r="IO416">
        <v>229.8</v>
      </c>
      <c r="IP416">
        <v>2.17407</v>
      </c>
      <c r="IQ416">
        <v>2.62695</v>
      </c>
      <c r="IR416">
        <v>1.54785</v>
      </c>
      <c r="IS416">
        <v>2.30103</v>
      </c>
      <c r="IT416">
        <v>1.34644</v>
      </c>
      <c r="IU416">
        <v>2.33765</v>
      </c>
      <c r="IV416">
        <v>36.8842</v>
      </c>
      <c r="IW416">
        <v>24.2101</v>
      </c>
      <c r="IX416">
        <v>18</v>
      </c>
      <c r="IY416">
        <v>503.553</v>
      </c>
      <c r="IZ416">
        <v>410.414</v>
      </c>
      <c r="JA416">
        <v>35.1932</v>
      </c>
      <c r="JB416">
        <v>28.8002</v>
      </c>
      <c r="JC416">
        <v>29.9998</v>
      </c>
      <c r="JD416">
        <v>28.6265</v>
      </c>
      <c r="JE416">
        <v>28.5498</v>
      </c>
      <c r="JF416">
        <v>43.5254</v>
      </c>
      <c r="JG416">
        <v>0</v>
      </c>
      <c r="JH416">
        <v>100</v>
      </c>
      <c r="JI416">
        <v>35.1741</v>
      </c>
      <c r="JJ416">
        <v>1059.16</v>
      </c>
      <c r="JK416">
        <v>30.1699</v>
      </c>
      <c r="JL416">
        <v>101.995</v>
      </c>
      <c r="JM416">
        <v>102.391</v>
      </c>
    </row>
    <row r="417" spans="1:273">
      <c r="A417">
        <v>401</v>
      </c>
      <c r="B417">
        <v>1510795512.6</v>
      </c>
      <c r="C417">
        <v>6792</v>
      </c>
      <c r="D417" t="s">
        <v>1215</v>
      </c>
      <c r="E417" t="s">
        <v>1216</v>
      </c>
      <c r="F417">
        <v>5</v>
      </c>
      <c r="G417" t="s">
        <v>898</v>
      </c>
      <c r="H417" t="s">
        <v>406</v>
      </c>
      <c r="I417">
        <v>1510795504.85</v>
      </c>
      <c r="J417">
        <f>(K417)/1000</f>
        <v>0</v>
      </c>
      <c r="K417">
        <f>IF(CZ417, AN417, AH417)</f>
        <v>0</v>
      </c>
      <c r="L417">
        <f>IF(CZ417, AI417, AG417)</f>
        <v>0</v>
      </c>
      <c r="M417">
        <f>DB417 - IF(AU417&gt;1, L417*CV417*100.0/(AW417*DP417), 0)</f>
        <v>0</v>
      </c>
      <c r="N417">
        <f>((T417-J417/2)*M417-L417)/(T417+J417/2)</f>
        <v>0</v>
      </c>
      <c r="O417">
        <f>N417*(DI417+DJ417)/1000.0</f>
        <v>0</v>
      </c>
      <c r="P417">
        <f>(DB417 - IF(AU417&gt;1, L417*CV417*100.0/(AW417*DP417), 0))*(DI417+DJ417)/1000.0</f>
        <v>0</v>
      </c>
      <c r="Q417">
        <f>2.0/((1/S417-1/R417)+SIGN(S417)*SQRT((1/S417-1/R417)*(1/S417-1/R417) + 4*CW417/((CW417+1)*(CW417+1))*(2*1/S417*1/R417-1/R417*1/R417)))</f>
        <v>0</v>
      </c>
      <c r="R417">
        <f>IF(LEFT(CX417,1)&lt;&gt;"0",IF(LEFT(CX417,1)="1",3.0,CY417),$D$5+$E$5*(DP417*DI417/($K$5*1000))+$F$5*(DP417*DI417/($K$5*1000))*MAX(MIN(CV417,$J$5),$I$5)*MAX(MIN(CV417,$J$5),$I$5)+$G$5*MAX(MIN(CV417,$J$5),$I$5)*(DP417*DI417/($K$5*1000))+$H$5*(DP417*DI417/($K$5*1000))*(DP417*DI417/($K$5*1000)))</f>
        <v>0</v>
      </c>
      <c r="S417">
        <f>J417*(1000-(1000*0.61365*exp(17.502*W417/(240.97+W417))/(DI417+DJ417)+DD417)/2)/(1000*0.61365*exp(17.502*W417/(240.97+W417))/(DI417+DJ417)-DD417)</f>
        <v>0</v>
      </c>
      <c r="T417">
        <f>1/((CW417+1)/(Q417/1.6)+1/(R417/1.37)) + CW417/((CW417+1)/(Q417/1.6) + CW417/(R417/1.37))</f>
        <v>0</v>
      </c>
      <c r="U417">
        <f>(CR417*CU417)</f>
        <v>0</v>
      </c>
      <c r="V417">
        <f>(DK417+(U417+2*0.95*5.67E-8*(((DK417+$B$7)+273)^4-(DK417+273)^4)-44100*J417)/(1.84*29.3*R417+8*0.95*5.67E-8*(DK417+273)^3))</f>
        <v>0</v>
      </c>
      <c r="W417">
        <f>($C$7*DL417+$D$7*DM417+$E$7*V417)</f>
        <v>0</v>
      </c>
      <c r="X417">
        <f>0.61365*exp(17.502*W417/(240.97+W417))</f>
        <v>0</v>
      </c>
      <c r="Y417">
        <f>(Z417/AA417*100)</f>
        <v>0</v>
      </c>
      <c r="Z417">
        <f>DD417*(DI417+DJ417)/1000</f>
        <v>0</v>
      </c>
      <c r="AA417">
        <f>0.61365*exp(17.502*DK417/(240.97+DK417))</f>
        <v>0</v>
      </c>
      <c r="AB417">
        <f>(X417-DD417*(DI417+DJ417)/1000)</f>
        <v>0</v>
      </c>
      <c r="AC417">
        <f>(-J417*44100)</f>
        <v>0</v>
      </c>
      <c r="AD417">
        <f>2*29.3*R417*0.92*(DK417-W417)</f>
        <v>0</v>
      </c>
      <c r="AE417">
        <f>2*0.95*5.67E-8*(((DK417+$B$7)+273)^4-(W417+273)^4)</f>
        <v>0</v>
      </c>
      <c r="AF417">
        <f>U417+AE417+AC417+AD417</f>
        <v>0</v>
      </c>
      <c r="AG417">
        <f>DH417*AU417*(DC417-DB417*(1000-AU417*DE417)/(1000-AU417*DD417))/(100*CV417)</f>
        <v>0</v>
      </c>
      <c r="AH417">
        <f>1000*DH417*AU417*(DD417-DE417)/(100*CV417*(1000-AU417*DD417))</f>
        <v>0</v>
      </c>
      <c r="AI417">
        <f>(AJ417 - AK417 - DI417*1E3/(8.314*(DK417+273.15)) * AM417/DH417 * AL417) * DH417/(100*CV417) * (1000 - DE417)/1000</f>
        <v>0</v>
      </c>
      <c r="AJ417">
        <v>1074.70943925169</v>
      </c>
      <c r="AK417">
        <v>1050.56012121212</v>
      </c>
      <c r="AL417">
        <v>3.30860317534856</v>
      </c>
      <c r="AM417">
        <v>64.2689805173575</v>
      </c>
      <c r="AN417">
        <f>(AP417 - AO417 + DI417*1E3/(8.314*(DK417+273.15)) * AR417/DH417 * AQ417) * DH417/(100*CV417) * 1000/(1000 - AP417)</f>
        <v>0</v>
      </c>
      <c r="AO417">
        <v>28.4479711377757</v>
      </c>
      <c r="AP417">
        <v>30.3350042424242</v>
      </c>
      <c r="AQ417">
        <v>-0.00512479323147706</v>
      </c>
      <c r="AR417">
        <v>116.423155096258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MAX(0,($B$13+$C$13*DP417)/(1+$D$13*DP417)*DI417/(DK417+273)*$E$13)</f>
        <v>0</v>
      </c>
      <c r="AX417" t="s">
        <v>407</v>
      </c>
      <c r="AY417" t="s">
        <v>407</v>
      </c>
      <c r="AZ417">
        <v>0</v>
      </c>
      <c r="BA417">
        <v>0</v>
      </c>
      <c r="BB417">
        <f>1-AZ417/BA417</f>
        <v>0</v>
      </c>
      <c r="BC417">
        <v>0</v>
      </c>
      <c r="BD417" t="s">
        <v>407</v>
      </c>
      <c r="BE417" t="s">
        <v>407</v>
      </c>
      <c r="BF417">
        <v>0</v>
      </c>
      <c r="BG417">
        <v>0</v>
      </c>
      <c r="BH417">
        <f>1-BF417/BG417</f>
        <v>0</v>
      </c>
      <c r="BI417">
        <v>0.5</v>
      </c>
      <c r="BJ417">
        <f>CS417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407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f>$B$11*DQ417+$C$11*DR417+$F$11*EC417*(1-EF417)</f>
        <v>0</v>
      </c>
      <c r="CS417">
        <f>CR417*CT417</f>
        <v>0</v>
      </c>
      <c r="CT417">
        <f>($B$11*$D$9+$C$11*$D$9+$F$11*((EP417+EH417)/MAX(EP417+EH417+EQ417, 0.1)*$I$9+EQ417/MAX(EP417+EH417+EQ417, 0.1)*$J$9))/($B$11+$C$11+$F$11)</f>
        <v>0</v>
      </c>
      <c r="CU417">
        <f>($B$11*$K$9+$C$11*$K$9+$F$11*((EP417+EH417)/MAX(EP417+EH417+EQ417, 0.1)*$P$9+EQ417/MAX(EP417+EH417+EQ417, 0.1)*$Q$9))/($B$11+$C$11+$F$11)</f>
        <v>0</v>
      </c>
      <c r="CV417">
        <v>2.7</v>
      </c>
      <c r="CW417">
        <v>0.5</v>
      </c>
      <c r="CX417" t="s">
        <v>408</v>
      </c>
      <c r="CY417">
        <v>2</v>
      </c>
      <c r="CZ417" t="b">
        <v>1</v>
      </c>
      <c r="DA417">
        <v>1510795504.85</v>
      </c>
      <c r="DB417">
        <v>995.066428571429</v>
      </c>
      <c r="DC417">
        <v>1028.04428571429</v>
      </c>
      <c r="DD417">
        <v>30.3777535714286</v>
      </c>
      <c r="DE417">
        <v>28.4525607142857</v>
      </c>
      <c r="DF417">
        <v>985.055321428572</v>
      </c>
      <c r="DG417">
        <v>29.7160607142857</v>
      </c>
      <c r="DH417">
        <v>500.097035714286</v>
      </c>
      <c r="DI417">
        <v>90.7625571428572</v>
      </c>
      <c r="DJ417">
        <v>0.0999657571428571</v>
      </c>
      <c r="DK417">
        <v>34.3725178571429</v>
      </c>
      <c r="DL417">
        <v>35.0284071428571</v>
      </c>
      <c r="DM417">
        <v>999.9</v>
      </c>
      <c r="DN417">
        <v>0</v>
      </c>
      <c r="DO417">
        <v>0</v>
      </c>
      <c r="DP417">
        <v>9982.14357142857</v>
      </c>
      <c r="DQ417">
        <v>0</v>
      </c>
      <c r="DR417">
        <v>7.69873285714286</v>
      </c>
      <c r="DS417">
        <v>-32.9769071428571</v>
      </c>
      <c r="DT417">
        <v>1026.24</v>
      </c>
      <c r="DU417">
        <v>1058.15107142857</v>
      </c>
      <c r="DV417">
        <v>1.92519035714286</v>
      </c>
      <c r="DW417">
        <v>1028.04428571429</v>
      </c>
      <c r="DX417">
        <v>28.4525607142857</v>
      </c>
      <c r="DY417">
        <v>2.75716178571429</v>
      </c>
      <c r="DZ417">
        <v>2.58242785714286</v>
      </c>
      <c r="EA417">
        <v>22.629825</v>
      </c>
      <c r="EB417">
        <v>21.5555357142857</v>
      </c>
      <c r="EC417">
        <v>1999.99535714286</v>
      </c>
      <c r="ED417">
        <v>0.980003428571429</v>
      </c>
      <c r="EE417">
        <v>0.0199969428571429</v>
      </c>
      <c r="EF417">
        <v>0</v>
      </c>
      <c r="EG417">
        <v>2.17713571428571</v>
      </c>
      <c r="EH417">
        <v>0</v>
      </c>
      <c r="EI417">
        <v>4074.30821428571</v>
      </c>
      <c r="EJ417">
        <v>17300.125</v>
      </c>
      <c r="EK417">
        <v>40.0420714285714</v>
      </c>
      <c r="EL417">
        <v>40.0155</v>
      </c>
      <c r="EM417">
        <v>39.5</v>
      </c>
      <c r="EN417">
        <v>39</v>
      </c>
      <c r="EO417">
        <v>39.875</v>
      </c>
      <c r="EP417">
        <v>1960.00535714286</v>
      </c>
      <c r="EQ417">
        <v>39.99</v>
      </c>
      <c r="ER417">
        <v>0</v>
      </c>
      <c r="ES417">
        <v>1678819116.2</v>
      </c>
      <c r="ET417">
        <v>0</v>
      </c>
      <c r="EU417">
        <v>2.18218076923077</v>
      </c>
      <c r="EV417">
        <v>-0.348974368466132</v>
      </c>
      <c r="EW417">
        <v>5.09333332989011</v>
      </c>
      <c r="EX417">
        <v>4074.32692307692</v>
      </c>
      <c r="EY417">
        <v>15</v>
      </c>
      <c r="EZ417">
        <v>0</v>
      </c>
      <c r="FA417" t="s">
        <v>409</v>
      </c>
      <c r="FB417">
        <v>1510781724.6</v>
      </c>
      <c r="FC417">
        <v>1510781718.6</v>
      </c>
      <c r="FD417">
        <v>0</v>
      </c>
      <c r="FE417">
        <v>0.193</v>
      </c>
      <c r="FF417">
        <v>0.167</v>
      </c>
      <c r="FG417">
        <v>6.707</v>
      </c>
      <c r="FH417">
        <v>0.869</v>
      </c>
      <c r="FI417">
        <v>420</v>
      </c>
      <c r="FJ417">
        <v>32</v>
      </c>
      <c r="FK417">
        <v>0.3</v>
      </c>
      <c r="FL417">
        <v>0.13</v>
      </c>
      <c r="FM417">
        <v>1.93691375</v>
      </c>
      <c r="FN417">
        <v>-0.299119362101315</v>
      </c>
      <c r="FO417">
        <v>0.0288917702544773</v>
      </c>
      <c r="FP417">
        <v>1</v>
      </c>
      <c r="FQ417">
        <v>1</v>
      </c>
      <c r="FR417">
        <v>1</v>
      </c>
      <c r="FS417" t="s">
        <v>410</v>
      </c>
      <c r="FT417">
        <v>2.97132</v>
      </c>
      <c r="FU417">
        <v>2.75387</v>
      </c>
      <c r="FV417">
        <v>0.168509</v>
      </c>
      <c r="FW417">
        <v>0.173014</v>
      </c>
      <c r="FX417">
        <v>0.121135</v>
      </c>
      <c r="FY417">
        <v>0.117002</v>
      </c>
      <c r="FZ417">
        <v>32272.1</v>
      </c>
      <c r="GA417">
        <v>34963</v>
      </c>
      <c r="GB417">
        <v>35181.9</v>
      </c>
      <c r="GC417">
        <v>38353.4</v>
      </c>
      <c r="GD417">
        <v>43817.4</v>
      </c>
      <c r="GE417">
        <v>48908</v>
      </c>
      <c r="GF417">
        <v>54975.7</v>
      </c>
      <c r="GG417">
        <v>61512.3</v>
      </c>
      <c r="GH417">
        <v>1.963</v>
      </c>
      <c r="GI417">
        <v>1.82025</v>
      </c>
      <c r="GJ417">
        <v>0.190668</v>
      </c>
      <c r="GK417">
        <v>0</v>
      </c>
      <c r="GL417">
        <v>31.9137</v>
      </c>
      <c r="GM417">
        <v>999.9</v>
      </c>
      <c r="GN417">
        <v>53.199</v>
      </c>
      <c r="GO417">
        <v>32.478</v>
      </c>
      <c r="GP417">
        <v>28.7548</v>
      </c>
      <c r="GQ417">
        <v>55.9186</v>
      </c>
      <c r="GR417">
        <v>48.145</v>
      </c>
      <c r="GS417">
        <v>1</v>
      </c>
      <c r="GT417">
        <v>0.107889</v>
      </c>
      <c r="GU417">
        <v>-2.28489</v>
      </c>
      <c r="GV417">
        <v>20.1014</v>
      </c>
      <c r="GW417">
        <v>5.19737</v>
      </c>
      <c r="GX417">
        <v>12.0056</v>
      </c>
      <c r="GY417">
        <v>4.975</v>
      </c>
      <c r="GZ417">
        <v>3.29395</v>
      </c>
      <c r="HA417">
        <v>9999</v>
      </c>
      <c r="HB417">
        <v>9999</v>
      </c>
      <c r="HC417">
        <v>9999</v>
      </c>
      <c r="HD417">
        <v>999.9</v>
      </c>
      <c r="HE417">
        <v>1.86325</v>
      </c>
      <c r="HF417">
        <v>1.86813</v>
      </c>
      <c r="HG417">
        <v>1.86789</v>
      </c>
      <c r="HH417">
        <v>1.86905</v>
      </c>
      <c r="HI417">
        <v>1.86984</v>
      </c>
      <c r="HJ417">
        <v>1.86589</v>
      </c>
      <c r="HK417">
        <v>1.86695</v>
      </c>
      <c r="HL417">
        <v>1.8683</v>
      </c>
      <c r="HM417">
        <v>5</v>
      </c>
      <c r="HN417">
        <v>0</v>
      </c>
      <c r="HO417">
        <v>0</v>
      </c>
      <c r="HP417">
        <v>0</v>
      </c>
      <c r="HQ417" t="s">
        <v>411</v>
      </c>
      <c r="HR417" t="s">
        <v>412</v>
      </c>
      <c r="HS417" t="s">
        <v>413</v>
      </c>
      <c r="HT417" t="s">
        <v>413</v>
      </c>
      <c r="HU417" t="s">
        <v>413</v>
      </c>
      <c r="HV417" t="s">
        <v>413</v>
      </c>
      <c r="HW417">
        <v>0</v>
      </c>
      <c r="HX417">
        <v>100</v>
      </c>
      <c r="HY417">
        <v>100</v>
      </c>
      <c r="HZ417">
        <v>10.16</v>
      </c>
      <c r="IA417">
        <v>0.6617</v>
      </c>
      <c r="IB417">
        <v>4.00718980108695</v>
      </c>
      <c r="IC417">
        <v>0.0057595372652325</v>
      </c>
      <c r="ID417">
        <v>9.86007892650461e-07</v>
      </c>
      <c r="IE417">
        <v>-6.54605500343952e-10</v>
      </c>
      <c r="IF417">
        <v>0.661683471666172</v>
      </c>
      <c r="IG417">
        <v>0</v>
      </c>
      <c r="IH417">
        <v>0</v>
      </c>
      <c r="II417">
        <v>0</v>
      </c>
      <c r="IJ417">
        <v>-3</v>
      </c>
      <c r="IK417">
        <v>1614</v>
      </c>
      <c r="IL417">
        <v>1</v>
      </c>
      <c r="IM417">
        <v>27</v>
      </c>
      <c r="IN417">
        <v>229.8</v>
      </c>
      <c r="IO417">
        <v>229.9</v>
      </c>
      <c r="IP417">
        <v>2.20459</v>
      </c>
      <c r="IQ417">
        <v>2.63184</v>
      </c>
      <c r="IR417">
        <v>1.54785</v>
      </c>
      <c r="IS417">
        <v>2.2998</v>
      </c>
      <c r="IT417">
        <v>1.34644</v>
      </c>
      <c r="IU417">
        <v>2.28516</v>
      </c>
      <c r="IV417">
        <v>36.8842</v>
      </c>
      <c r="IW417">
        <v>24.2101</v>
      </c>
      <c r="IX417">
        <v>18</v>
      </c>
      <c r="IY417">
        <v>503.579</v>
      </c>
      <c r="IZ417">
        <v>410.467</v>
      </c>
      <c r="JA417">
        <v>35.147</v>
      </c>
      <c r="JB417">
        <v>28.7962</v>
      </c>
      <c r="JC417">
        <v>29.9996</v>
      </c>
      <c r="JD417">
        <v>28.6238</v>
      </c>
      <c r="JE417">
        <v>28.5471</v>
      </c>
      <c r="JF417">
        <v>44.1656</v>
      </c>
      <c r="JG417">
        <v>0</v>
      </c>
      <c r="JH417">
        <v>100</v>
      </c>
      <c r="JI417">
        <v>35.1481</v>
      </c>
      <c r="JJ417">
        <v>1072.58</v>
      </c>
      <c r="JK417">
        <v>30.1699</v>
      </c>
      <c r="JL417">
        <v>101.996</v>
      </c>
      <c r="JM417">
        <v>102.392</v>
      </c>
    </row>
    <row r="418" spans="1:273">
      <c r="A418">
        <v>402</v>
      </c>
      <c r="B418">
        <v>1510795517.6</v>
      </c>
      <c r="C418">
        <v>6797</v>
      </c>
      <c r="D418" t="s">
        <v>1217</v>
      </c>
      <c r="E418" t="s">
        <v>1218</v>
      </c>
      <c r="F418">
        <v>5</v>
      </c>
      <c r="G418" t="s">
        <v>898</v>
      </c>
      <c r="H418" t="s">
        <v>406</v>
      </c>
      <c r="I418">
        <v>1510795510.11852</v>
      </c>
      <c r="J418">
        <f>(K418)/1000</f>
        <v>0</v>
      </c>
      <c r="K418">
        <f>IF(CZ418, AN418, AH418)</f>
        <v>0</v>
      </c>
      <c r="L418">
        <f>IF(CZ418, AI418, AG418)</f>
        <v>0</v>
      </c>
      <c r="M418">
        <f>DB418 - IF(AU418&gt;1, L418*CV418*100.0/(AW418*DP418), 0)</f>
        <v>0</v>
      </c>
      <c r="N418">
        <f>((T418-J418/2)*M418-L418)/(T418+J418/2)</f>
        <v>0</v>
      </c>
      <c r="O418">
        <f>N418*(DI418+DJ418)/1000.0</f>
        <v>0</v>
      </c>
      <c r="P418">
        <f>(DB418 - IF(AU418&gt;1, L418*CV418*100.0/(AW418*DP418), 0))*(DI418+DJ418)/1000.0</f>
        <v>0</v>
      </c>
      <c r="Q418">
        <f>2.0/((1/S418-1/R418)+SIGN(S418)*SQRT((1/S418-1/R418)*(1/S418-1/R418) + 4*CW418/((CW418+1)*(CW418+1))*(2*1/S418*1/R418-1/R418*1/R418)))</f>
        <v>0</v>
      </c>
      <c r="R418">
        <f>IF(LEFT(CX418,1)&lt;&gt;"0",IF(LEFT(CX418,1)="1",3.0,CY418),$D$5+$E$5*(DP418*DI418/($K$5*1000))+$F$5*(DP418*DI418/($K$5*1000))*MAX(MIN(CV418,$J$5),$I$5)*MAX(MIN(CV418,$J$5),$I$5)+$G$5*MAX(MIN(CV418,$J$5),$I$5)*(DP418*DI418/($K$5*1000))+$H$5*(DP418*DI418/($K$5*1000))*(DP418*DI418/($K$5*1000)))</f>
        <v>0</v>
      </c>
      <c r="S418">
        <f>J418*(1000-(1000*0.61365*exp(17.502*W418/(240.97+W418))/(DI418+DJ418)+DD418)/2)/(1000*0.61365*exp(17.502*W418/(240.97+W418))/(DI418+DJ418)-DD418)</f>
        <v>0</v>
      </c>
      <c r="T418">
        <f>1/((CW418+1)/(Q418/1.6)+1/(R418/1.37)) + CW418/((CW418+1)/(Q418/1.6) + CW418/(R418/1.37))</f>
        <v>0</v>
      </c>
      <c r="U418">
        <f>(CR418*CU418)</f>
        <v>0</v>
      </c>
      <c r="V418">
        <f>(DK418+(U418+2*0.95*5.67E-8*(((DK418+$B$7)+273)^4-(DK418+273)^4)-44100*J418)/(1.84*29.3*R418+8*0.95*5.67E-8*(DK418+273)^3))</f>
        <v>0</v>
      </c>
      <c r="W418">
        <f>($C$7*DL418+$D$7*DM418+$E$7*V418)</f>
        <v>0</v>
      </c>
      <c r="X418">
        <f>0.61365*exp(17.502*W418/(240.97+W418))</f>
        <v>0</v>
      </c>
      <c r="Y418">
        <f>(Z418/AA418*100)</f>
        <v>0</v>
      </c>
      <c r="Z418">
        <f>DD418*(DI418+DJ418)/1000</f>
        <v>0</v>
      </c>
      <c r="AA418">
        <f>0.61365*exp(17.502*DK418/(240.97+DK418))</f>
        <v>0</v>
      </c>
      <c r="AB418">
        <f>(X418-DD418*(DI418+DJ418)/1000)</f>
        <v>0</v>
      </c>
      <c r="AC418">
        <f>(-J418*44100)</f>
        <v>0</v>
      </c>
      <c r="AD418">
        <f>2*29.3*R418*0.92*(DK418-W418)</f>
        <v>0</v>
      </c>
      <c r="AE418">
        <f>2*0.95*5.67E-8*(((DK418+$B$7)+273)^4-(W418+273)^4)</f>
        <v>0</v>
      </c>
      <c r="AF418">
        <f>U418+AE418+AC418+AD418</f>
        <v>0</v>
      </c>
      <c r="AG418">
        <f>DH418*AU418*(DC418-DB418*(1000-AU418*DE418)/(1000-AU418*DD418))/(100*CV418)</f>
        <v>0</v>
      </c>
      <c r="AH418">
        <f>1000*DH418*AU418*(DD418-DE418)/(100*CV418*(1000-AU418*DD418))</f>
        <v>0</v>
      </c>
      <c r="AI418">
        <f>(AJ418 - AK418 - DI418*1E3/(8.314*(DK418+273.15)) * AM418/DH418 * AL418) * DH418/(100*CV418) * (1000 - DE418)/1000</f>
        <v>0</v>
      </c>
      <c r="AJ418">
        <v>1092.85366291169</v>
      </c>
      <c r="AK418">
        <v>1067.87072727273</v>
      </c>
      <c r="AL418">
        <v>3.46643650789915</v>
      </c>
      <c r="AM418">
        <v>64.2689805173575</v>
      </c>
      <c r="AN418">
        <f>(AP418 - AO418 + DI418*1E3/(8.314*(DK418+273.15)) * AR418/DH418 * AQ418) * DH418/(100*CV418) * 1000/(1000 - AP418)</f>
        <v>0</v>
      </c>
      <c r="AO418">
        <v>28.4400717356363</v>
      </c>
      <c r="AP418">
        <v>30.3075345454545</v>
      </c>
      <c r="AQ418">
        <v>-0.00624341534831162</v>
      </c>
      <c r="AR418">
        <v>116.423155096258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MAX(0,($B$13+$C$13*DP418)/(1+$D$13*DP418)*DI418/(DK418+273)*$E$13)</f>
        <v>0</v>
      </c>
      <c r="AX418" t="s">
        <v>407</v>
      </c>
      <c r="AY418" t="s">
        <v>407</v>
      </c>
      <c r="AZ418">
        <v>0</v>
      </c>
      <c r="BA418">
        <v>0</v>
      </c>
      <c r="BB418">
        <f>1-AZ418/BA418</f>
        <v>0</v>
      </c>
      <c r="BC418">
        <v>0</v>
      </c>
      <c r="BD418" t="s">
        <v>407</v>
      </c>
      <c r="BE418" t="s">
        <v>407</v>
      </c>
      <c r="BF418">
        <v>0</v>
      </c>
      <c r="BG418">
        <v>0</v>
      </c>
      <c r="BH418">
        <f>1-BF418/BG418</f>
        <v>0</v>
      </c>
      <c r="BI418">
        <v>0.5</v>
      </c>
      <c r="BJ418">
        <f>CS418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407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f>$B$11*DQ418+$C$11*DR418+$F$11*EC418*(1-EF418)</f>
        <v>0</v>
      </c>
      <c r="CS418">
        <f>CR418*CT418</f>
        <v>0</v>
      </c>
      <c r="CT418">
        <f>($B$11*$D$9+$C$11*$D$9+$F$11*((EP418+EH418)/MAX(EP418+EH418+EQ418, 0.1)*$I$9+EQ418/MAX(EP418+EH418+EQ418, 0.1)*$J$9))/($B$11+$C$11+$F$11)</f>
        <v>0</v>
      </c>
      <c r="CU418">
        <f>($B$11*$K$9+$C$11*$K$9+$F$11*((EP418+EH418)/MAX(EP418+EH418+EQ418, 0.1)*$P$9+EQ418/MAX(EP418+EH418+EQ418, 0.1)*$Q$9))/($B$11+$C$11+$F$11)</f>
        <v>0</v>
      </c>
      <c r="CV418">
        <v>2.7</v>
      </c>
      <c r="CW418">
        <v>0.5</v>
      </c>
      <c r="CX418" t="s">
        <v>408</v>
      </c>
      <c r="CY418">
        <v>2</v>
      </c>
      <c r="CZ418" t="b">
        <v>1</v>
      </c>
      <c r="DA418">
        <v>1510795510.11852</v>
      </c>
      <c r="DB418">
        <v>1012.42111111111</v>
      </c>
      <c r="DC418">
        <v>1045.54851851852</v>
      </c>
      <c r="DD418">
        <v>30.3461888888889</v>
      </c>
      <c r="DE418">
        <v>28.4476074074074</v>
      </c>
      <c r="DF418">
        <v>1002.30925925926</v>
      </c>
      <c r="DG418">
        <v>29.6845</v>
      </c>
      <c r="DH418">
        <v>500.089333333333</v>
      </c>
      <c r="DI418">
        <v>90.7615518518518</v>
      </c>
      <c r="DJ418">
        <v>0.0998992407407407</v>
      </c>
      <c r="DK418">
        <v>34.3658222222222</v>
      </c>
      <c r="DL418">
        <v>35.0145074074074</v>
      </c>
      <c r="DM418">
        <v>999.9</v>
      </c>
      <c r="DN418">
        <v>0</v>
      </c>
      <c r="DO418">
        <v>0</v>
      </c>
      <c r="DP418">
        <v>9994.54</v>
      </c>
      <c r="DQ418">
        <v>0</v>
      </c>
      <c r="DR418">
        <v>8.16667925925926</v>
      </c>
      <c r="DS418">
        <v>-33.1267592592593</v>
      </c>
      <c r="DT418">
        <v>1044.10518518519</v>
      </c>
      <c r="DU418">
        <v>1076.16222222222</v>
      </c>
      <c r="DV418">
        <v>1.89856444444444</v>
      </c>
      <c r="DW418">
        <v>1045.54851851852</v>
      </c>
      <c r="DX418">
        <v>28.4476074074074</v>
      </c>
      <c r="DY418">
        <v>2.75426703703704</v>
      </c>
      <c r="DZ418">
        <v>2.58195111111111</v>
      </c>
      <c r="EA418">
        <v>22.6125148148148</v>
      </c>
      <c r="EB418">
        <v>21.5525148148148</v>
      </c>
      <c r="EC418">
        <v>2000.02185185185</v>
      </c>
      <c r="ED418">
        <v>0.980003703703704</v>
      </c>
      <c r="EE418">
        <v>0.0199967296296296</v>
      </c>
      <c r="EF418">
        <v>0</v>
      </c>
      <c r="EG418">
        <v>2.21633333333333</v>
      </c>
      <c r="EH418">
        <v>0</v>
      </c>
      <c r="EI418">
        <v>4074.78518518519</v>
      </c>
      <c r="EJ418">
        <v>17300.3518518519</v>
      </c>
      <c r="EK418">
        <v>40.0298518518518</v>
      </c>
      <c r="EL418">
        <v>40</v>
      </c>
      <c r="EM418">
        <v>39.5</v>
      </c>
      <c r="EN418">
        <v>39</v>
      </c>
      <c r="EO418">
        <v>39.875</v>
      </c>
      <c r="EP418">
        <v>1960.03185185185</v>
      </c>
      <c r="EQ418">
        <v>39.99</v>
      </c>
      <c r="ER418">
        <v>0</v>
      </c>
      <c r="ES418">
        <v>1678819121</v>
      </c>
      <c r="ET418">
        <v>0</v>
      </c>
      <c r="EU418">
        <v>2.20713076923077</v>
      </c>
      <c r="EV418">
        <v>-0.0037333454019717</v>
      </c>
      <c r="EW418">
        <v>4.48683760475686</v>
      </c>
      <c r="EX418">
        <v>4074.78923076923</v>
      </c>
      <c r="EY418">
        <v>15</v>
      </c>
      <c r="EZ418">
        <v>0</v>
      </c>
      <c r="FA418" t="s">
        <v>409</v>
      </c>
      <c r="FB418">
        <v>1510781724.6</v>
      </c>
      <c r="FC418">
        <v>1510781718.6</v>
      </c>
      <c r="FD418">
        <v>0</v>
      </c>
      <c r="FE418">
        <v>0.193</v>
      </c>
      <c r="FF418">
        <v>0.167</v>
      </c>
      <c r="FG418">
        <v>6.707</v>
      </c>
      <c r="FH418">
        <v>0.869</v>
      </c>
      <c r="FI418">
        <v>420</v>
      </c>
      <c r="FJ418">
        <v>32</v>
      </c>
      <c r="FK418">
        <v>0.3</v>
      </c>
      <c r="FL418">
        <v>0.13</v>
      </c>
      <c r="FM418">
        <v>1.91789275</v>
      </c>
      <c r="FN418">
        <v>-0.3050824390244</v>
      </c>
      <c r="FO418">
        <v>0.0294421924274925</v>
      </c>
      <c r="FP418">
        <v>1</v>
      </c>
      <c r="FQ418">
        <v>1</v>
      </c>
      <c r="FR418">
        <v>1</v>
      </c>
      <c r="FS418" t="s">
        <v>410</v>
      </c>
      <c r="FT418">
        <v>2.97144</v>
      </c>
      <c r="FU418">
        <v>2.75387</v>
      </c>
      <c r="FV418">
        <v>0.170276</v>
      </c>
      <c r="FW418">
        <v>0.174712</v>
      </c>
      <c r="FX418">
        <v>0.121053</v>
      </c>
      <c r="FY418">
        <v>0.116973</v>
      </c>
      <c r="FZ418">
        <v>32203.9</v>
      </c>
      <c r="GA418">
        <v>34892</v>
      </c>
      <c r="GB418">
        <v>35182.3</v>
      </c>
      <c r="GC418">
        <v>38354.2</v>
      </c>
      <c r="GD418">
        <v>43821.8</v>
      </c>
      <c r="GE418">
        <v>48910.1</v>
      </c>
      <c r="GF418">
        <v>54976</v>
      </c>
      <c r="GG418">
        <v>61512.9</v>
      </c>
      <c r="GH418">
        <v>1.96325</v>
      </c>
      <c r="GI418">
        <v>1.8203</v>
      </c>
      <c r="GJ418">
        <v>0.191502</v>
      </c>
      <c r="GK418">
        <v>0</v>
      </c>
      <c r="GL418">
        <v>31.9092</v>
      </c>
      <c r="GM418">
        <v>999.9</v>
      </c>
      <c r="GN418">
        <v>53.199</v>
      </c>
      <c r="GO418">
        <v>32.478</v>
      </c>
      <c r="GP418">
        <v>28.7553</v>
      </c>
      <c r="GQ418">
        <v>56.1086</v>
      </c>
      <c r="GR418">
        <v>48.0689</v>
      </c>
      <c r="GS418">
        <v>1</v>
      </c>
      <c r="GT418">
        <v>0.107777</v>
      </c>
      <c r="GU418">
        <v>-2.37312</v>
      </c>
      <c r="GV418">
        <v>20.1001</v>
      </c>
      <c r="GW418">
        <v>5.19603</v>
      </c>
      <c r="GX418">
        <v>12.0059</v>
      </c>
      <c r="GY418">
        <v>4.97485</v>
      </c>
      <c r="GZ418">
        <v>3.29375</v>
      </c>
      <c r="HA418">
        <v>9999</v>
      </c>
      <c r="HB418">
        <v>9999</v>
      </c>
      <c r="HC418">
        <v>9999</v>
      </c>
      <c r="HD418">
        <v>999.9</v>
      </c>
      <c r="HE418">
        <v>1.86325</v>
      </c>
      <c r="HF418">
        <v>1.86814</v>
      </c>
      <c r="HG418">
        <v>1.86788</v>
      </c>
      <c r="HH418">
        <v>1.86905</v>
      </c>
      <c r="HI418">
        <v>1.86984</v>
      </c>
      <c r="HJ418">
        <v>1.86588</v>
      </c>
      <c r="HK418">
        <v>1.86694</v>
      </c>
      <c r="HL418">
        <v>1.86831</v>
      </c>
      <c r="HM418">
        <v>5</v>
      </c>
      <c r="HN418">
        <v>0</v>
      </c>
      <c r="HO418">
        <v>0</v>
      </c>
      <c r="HP418">
        <v>0</v>
      </c>
      <c r="HQ418" t="s">
        <v>411</v>
      </c>
      <c r="HR418" t="s">
        <v>412</v>
      </c>
      <c r="HS418" t="s">
        <v>413</v>
      </c>
      <c r="HT418" t="s">
        <v>413</v>
      </c>
      <c r="HU418" t="s">
        <v>413</v>
      </c>
      <c r="HV418" t="s">
        <v>413</v>
      </c>
      <c r="HW418">
        <v>0</v>
      </c>
      <c r="HX418">
        <v>100</v>
      </c>
      <c r="HY418">
        <v>100</v>
      </c>
      <c r="HZ418">
        <v>10.25</v>
      </c>
      <c r="IA418">
        <v>0.6617</v>
      </c>
      <c r="IB418">
        <v>4.00718980108695</v>
      </c>
      <c r="IC418">
        <v>0.0057595372652325</v>
      </c>
      <c r="ID418">
        <v>9.86007892650461e-07</v>
      </c>
      <c r="IE418">
        <v>-6.54605500343952e-10</v>
      </c>
      <c r="IF418">
        <v>0.661683471666172</v>
      </c>
      <c r="IG418">
        <v>0</v>
      </c>
      <c r="IH418">
        <v>0</v>
      </c>
      <c r="II418">
        <v>0</v>
      </c>
      <c r="IJ418">
        <v>-3</v>
      </c>
      <c r="IK418">
        <v>1614</v>
      </c>
      <c r="IL418">
        <v>1</v>
      </c>
      <c r="IM418">
        <v>27</v>
      </c>
      <c r="IN418">
        <v>229.9</v>
      </c>
      <c r="IO418">
        <v>230</v>
      </c>
      <c r="IP418">
        <v>2.23022</v>
      </c>
      <c r="IQ418">
        <v>2.63062</v>
      </c>
      <c r="IR418">
        <v>1.54785</v>
      </c>
      <c r="IS418">
        <v>2.30103</v>
      </c>
      <c r="IT418">
        <v>1.34644</v>
      </c>
      <c r="IU418">
        <v>2.2937</v>
      </c>
      <c r="IV418">
        <v>36.8842</v>
      </c>
      <c r="IW418">
        <v>24.2013</v>
      </c>
      <c r="IX418">
        <v>18</v>
      </c>
      <c r="IY418">
        <v>503.72</v>
      </c>
      <c r="IZ418">
        <v>410.478</v>
      </c>
      <c r="JA418">
        <v>35.13</v>
      </c>
      <c r="JB418">
        <v>28.7924</v>
      </c>
      <c r="JC418">
        <v>29.9998</v>
      </c>
      <c r="JD418">
        <v>28.6207</v>
      </c>
      <c r="JE418">
        <v>28.5446</v>
      </c>
      <c r="JF418">
        <v>44.7469</v>
      </c>
      <c r="JG418">
        <v>0</v>
      </c>
      <c r="JH418">
        <v>100</v>
      </c>
      <c r="JI418">
        <v>35.1427</v>
      </c>
      <c r="JJ418">
        <v>1092.66</v>
      </c>
      <c r="JK418">
        <v>30.1699</v>
      </c>
      <c r="JL418">
        <v>101.996</v>
      </c>
      <c r="JM418">
        <v>102.393</v>
      </c>
    </row>
    <row r="419" spans="1:273">
      <c r="A419">
        <v>403</v>
      </c>
      <c r="B419">
        <v>1510795522.6</v>
      </c>
      <c r="C419">
        <v>6802</v>
      </c>
      <c r="D419" t="s">
        <v>1219</v>
      </c>
      <c r="E419" t="s">
        <v>1220</v>
      </c>
      <c r="F419">
        <v>5</v>
      </c>
      <c r="G419" t="s">
        <v>898</v>
      </c>
      <c r="H419" t="s">
        <v>406</v>
      </c>
      <c r="I419">
        <v>1510795514.83214</v>
      </c>
      <c r="J419">
        <f>(K419)/1000</f>
        <v>0</v>
      </c>
      <c r="K419">
        <f>IF(CZ419, AN419, AH419)</f>
        <v>0</v>
      </c>
      <c r="L419">
        <f>IF(CZ419, AI419, AG419)</f>
        <v>0</v>
      </c>
      <c r="M419">
        <f>DB419 - IF(AU419&gt;1, L419*CV419*100.0/(AW419*DP419), 0)</f>
        <v>0</v>
      </c>
      <c r="N419">
        <f>((T419-J419/2)*M419-L419)/(T419+J419/2)</f>
        <v>0</v>
      </c>
      <c r="O419">
        <f>N419*(DI419+DJ419)/1000.0</f>
        <v>0</v>
      </c>
      <c r="P419">
        <f>(DB419 - IF(AU419&gt;1, L419*CV419*100.0/(AW419*DP419), 0))*(DI419+DJ419)/1000.0</f>
        <v>0</v>
      </c>
      <c r="Q419">
        <f>2.0/((1/S419-1/R419)+SIGN(S419)*SQRT((1/S419-1/R419)*(1/S419-1/R419) + 4*CW419/((CW419+1)*(CW419+1))*(2*1/S419*1/R419-1/R419*1/R419)))</f>
        <v>0</v>
      </c>
      <c r="R419">
        <f>IF(LEFT(CX419,1)&lt;&gt;"0",IF(LEFT(CX419,1)="1",3.0,CY419),$D$5+$E$5*(DP419*DI419/($K$5*1000))+$F$5*(DP419*DI419/($K$5*1000))*MAX(MIN(CV419,$J$5),$I$5)*MAX(MIN(CV419,$J$5),$I$5)+$G$5*MAX(MIN(CV419,$J$5),$I$5)*(DP419*DI419/($K$5*1000))+$H$5*(DP419*DI419/($K$5*1000))*(DP419*DI419/($K$5*1000)))</f>
        <v>0</v>
      </c>
      <c r="S419">
        <f>J419*(1000-(1000*0.61365*exp(17.502*W419/(240.97+W419))/(DI419+DJ419)+DD419)/2)/(1000*0.61365*exp(17.502*W419/(240.97+W419))/(DI419+DJ419)-DD419)</f>
        <v>0</v>
      </c>
      <c r="T419">
        <f>1/((CW419+1)/(Q419/1.6)+1/(R419/1.37)) + CW419/((CW419+1)/(Q419/1.6) + CW419/(R419/1.37))</f>
        <v>0</v>
      </c>
      <c r="U419">
        <f>(CR419*CU419)</f>
        <v>0</v>
      </c>
      <c r="V419">
        <f>(DK419+(U419+2*0.95*5.67E-8*(((DK419+$B$7)+273)^4-(DK419+273)^4)-44100*J419)/(1.84*29.3*R419+8*0.95*5.67E-8*(DK419+273)^3))</f>
        <v>0</v>
      </c>
      <c r="W419">
        <f>($C$7*DL419+$D$7*DM419+$E$7*V419)</f>
        <v>0</v>
      </c>
      <c r="X419">
        <f>0.61365*exp(17.502*W419/(240.97+W419))</f>
        <v>0</v>
      </c>
      <c r="Y419">
        <f>(Z419/AA419*100)</f>
        <v>0</v>
      </c>
      <c r="Z419">
        <f>DD419*(DI419+DJ419)/1000</f>
        <v>0</v>
      </c>
      <c r="AA419">
        <f>0.61365*exp(17.502*DK419/(240.97+DK419))</f>
        <v>0</v>
      </c>
      <c r="AB419">
        <f>(X419-DD419*(DI419+DJ419)/1000)</f>
        <v>0</v>
      </c>
      <c r="AC419">
        <f>(-J419*44100)</f>
        <v>0</v>
      </c>
      <c r="AD419">
        <f>2*29.3*R419*0.92*(DK419-W419)</f>
        <v>0</v>
      </c>
      <c r="AE419">
        <f>2*0.95*5.67E-8*(((DK419+$B$7)+273)^4-(W419+273)^4)</f>
        <v>0</v>
      </c>
      <c r="AF419">
        <f>U419+AE419+AC419+AD419</f>
        <v>0</v>
      </c>
      <c r="AG419">
        <f>DH419*AU419*(DC419-DB419*(1000-AU419*DE419)/(1000-AU419*DD419))/(100*CV419)</f>
        <v>0</v>
      </c>
      <c r="AH419">
        <f>1000*DH419*AU419*(DD419-DE419)/(100*CV419*(1000-AU419*DD419))</f>
        <v>0</v>
      </c>
      <c r="AI419">
        <f>(AJ419 - AK419 - DI419*1E3/(8.314*(DK419+273.15)) * AM419/DH419 * AL419) * DH419/(100*CV419) * (1000 - DE419)/1000</f>
        <v>0</v>
      </c>
      <c r="AJ419">
        <v>1109.41278370196</v>
      </c>
      <c r="AK419">
        <v>1084.81048484848</v>
      </c>
      <c r="AL419">
        <v>3.39038463757822</v>
      </c>
      <c r="AM419">
        <v>64.2689805173575</v>
      </c>
      <c r="AN419">
        <f>(AP419 - AO419 + DI419*1E3/(8.314*(DK419+273.15)) * AR419/DH419 * AQ419) * DH419/(100*CV419) * 1000/(1000 - AP419)</f>
        <v>0</v>
      </c>
      <c r="AO419">
        <v>28.4359194292726</v>
      </c>
      <c r="AP419">
        <v>30.2738636363636</v>
      </c>
      <c r="AQ419">
        <v>-0.00631036001120198</v>
      </c>
      <c r="AR419">
        <v>116.423155096258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MAX(0,($B$13+$C$13*DP419)/(1+$D$13*DP419)*DI419/(DK419+273)*$E$13)</f>
        <v>0</v>
      </c>
      <c r="AX419" t="s">
        <v>407</v>
      </c>
      <c r="AY419" t="s">
        <v>407</v>
      </c>
      <c r="AZ419">
        <v>0</v>
      </c>
      <c r="BA419">
        <v>0</v>
      </c>
      <c r="BB419">
        <f>1-AZ419/BA419</f>
        <v>0</v>
      </c>
      <c r="BC419">
        <v>0</v>
      </c>
      <c r="BD419" t="s">
        <v>407</v>
      </c>
      <c r="BE419" t="s">
        <v>407</v>
      </c>
      <c r="BF419">
        <v>0</v>
      </c>
      <c r="BG419">
        <v>0</v>
      </c>
      <c r="BH419">
        <f>1-BF419/BG419</f>
        <v>0</v>
      </c>
      <c r="BI419">
        <v>0.5</v>
      </c>
      <c r="BJ419">
        <f>CS419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407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f>$B$11*DQ419+$C$11*DR419+$F$11*EC419*(1-EF419)</f>
        <v>0</v>
      </c>
      <c r="CS419">
        <f>CR419*CT419</f>
        <v>0</v>
      </c>
      <c r="CT419">
        <f>($B$11*$D$9+$C$11*$D$9+$F$11*((EP419+EH419)/MAX(EP419+EH419+EQ419, 0.1)*$I$9+EQ419/MAX(EP419+EH419+EQ419, 0.1)*$J$9))/($B$11+$C$11+$F$11)</f>
        <v>0</v>
      </c>
      <c r="CU419">
        <f>($B$11*$K$9+$C$11*$K$9+$F$11*((EP419+EH419)/MAX(EP419+EH419+EQ419, 0.1)*$P$9+EQ419/MAX(EP419+EH419+EQ419, 0.1)*$Q$9))/($B$11+$C$11+$F$11)</f>
        <v>0</v>
      </c>
      <c r="CV419">
        <v>2.7</v>
      </c>
      <c r="CW419">
        <v>0.5</v>
      </c>
      <c r="CX419" t="s">
        <v>408</v>
      </c>
      <c r="CY419">
        <v>2</v>
      </c>
      <c r="CZ419" t="b">
        <v>1</v>
      </c>
      <c r="DA419">
        <v>1510795514.83214</v>
      </c>
      <c r="DB419">
        <v>1027.92035714286</v>
      </c>
      <c r="DC419">
        <v>1061.06071428571</v>
      </c>
      <c r="DD419">
        <v>30.3186321428571</v>
      </c>
      <c r="DE419">
        <v>28.4427</v>
      </c>
      <c r="DF419">
        <v>1017.72035714286</v>
      </c>
      <c r="DG419">
        <v>29.6569535714286</v>
      </c>
      <c r="DH419">
        <v>500.091214285714</v>
      </c>
      <c r="DI419">
        <v>90.7609071428571</v>
      </c>
      <c r="DJ419">
        <v>0.0999146678571429</v>
      </c>
      <c r="DK419">
        <v>34.3585035714286</v>
      </c>
      <c r="DL419">
        <v>35.0083928571429</v>
      </c>
      <c r="DM419">
        <v>999.9</v>
      </c>
      <c r="DN419">
        <v>0</v>
      </c>
      <c r="DO419">
        <v>0</v>
      </c>
      <c r="DP419">
        <v>10007.075</v>
      </c>
      <c r="DQ419">
        <v>0</v>
      </c>
      <c r="DR419">
        <v>8.6254875</v>
      </c>
      <c r="DS419">
        <v>-33.14045</v>
      </c>
      <c r="DT419">
        <v>1060.05928571429</v>
      </c>
      <c r="DU419">
        <v>1092.12321428571</v>
      </c>
      <c r="DV419">
        <v>1.87592178571429</v>
      </c>
      <c r="DW419">
        <v>1061.06071428571</v>
      </c>
      <c r="DX419">
        <v>28.4427</v>
      </c>
      <c r="DY419">
        <v>2.75174678571429</v>
      </c>
      <c r="DZ419">
        <v>2.58148642857143</v>
      </c>
      <c r="EA419">
        <v>22.5974357142857</v>
      </c>
      <c r="EB419">
        <v>21.549575</v>
      </c>
      <c r="EC419">
        <v>2000.02642857143</v>
      </c>
      <c r="ED419">
        <v>0.980003571428571</v>
      </c>
      <c r="EE419">
        <v>0.0199968321428571</v>
      </c>
      <c r="EF419">
        <v>0</v>
      </c>
      <c r="EG419">
        <v>2.26257857142857</v>
      </c>
      <c r="EH419">
        <v>0</v>
      </c>
      <c r="EI419">
        <v>4075.07428571429</v>
      </c>
      <c r="EJ419">
        <v>17300.3964285714</v>
      </c>
      <c r="EK419">
        <v>40.0199285714286</v>
      </c>
      <c r="EL419">
        <v>40</v>
      </c>
      <c r="EM419">
        <v>39.48875</v>
      </c>
      <c r="EN419">
        <v>38.991</v>
      </c>
      <c r="EO419">
        <v>39.875</v>
      </c>
      <c r="EP419">
        <v>1960.03607142857</v>
      </c>
      <c r="EQ419">
        <v>39.9903571428571</v>
      </c>
      <c r="ER419">
        <v>0</v>
      </c>
      <c r="ES419">
        <v>1678819125.8</v>
      </c>
      <c r="ET419">
        <v>0</v>
      </c>
      <c r="EU419">
        <v>2.25886153846154</v>
      </c>
      <c r="EV419">
        <v>1.42994871463638</v>
      </c>
      <c r="EW419">
        <v>4.7565811933274</v>
      </c>
      <c r="EX419">
        <v>4075.11423076923</v>
      </c>
      <c r="EY419">
        <v>15</v>
      </c>
      <c r="EZ419">
        <v>0</v>
      </c>
      <c r="FA419" t="s">
        <v>409</v>
      </c>
      <c r="FB419">
        <v>1510781724.6</v>
      </c>
      <c r="FC419">
        <v>1510781718.6</v>
      </c>
      <c r="FD419">
        <v>0</v>
      </c>
      <c r="FE419">
        <v>0.193</v>
      </c>
      <c r="FF419">
        <v>0.167</v>
      </c>
      <c r="FG419">
        <v>6.707</v>
      </c>
      <c r="FH419">
        <v>0.869</v>
      </c>
      <c r="FI419">
        <v>420</v>
      </c>
      <c r="FJ419">
        <v>32</v>
      </c>
      <c r="FK419">
        <v>0.3</v>
      </c>
      <c r="FL419">
        <v>0.13</v>
      </c>
      <c r="FM419">
        <v>1.88781375</v>
      </c>
      <c r="FN419">
        <v>-0.286305928705441</v>
      </c>
      <c r="FO419">
        <v>0.0276129917509404</v>
      </c>
      <c r="FP419">
        <v>1</v>
      </c>
      <c r="FQ419">
        <v>1</v>
      </c>
      <c r="FR419">
        <v>1</v>
      </c>
      <c r="FS419" t="s">
        <v>410</v>
      </c>
      <c r="FT419">
        <v>2.97143</v>
      </c>
      <c r="FU419">
        <v>2.75388</v>
      </c>
      <c r="FV419">
        <v>0.172004</v>
      </c>
      <c r="FW419">
        <v>0.176471</v>
      </c>
      <c r="FX419">
        <v>0.120967</v>
      </c>
      <c r="FY419">
        <v>0.116971</v>
      </c>
      <c r="FZ419">
        <v>32136.7</v>
      </c>
      <c r="GA419">
        <v>34818.2</v>
      </c>
      <c r="GB419">
        <v>35182.1</v>
      </c>
      <c r="GC419">
        <v>38354.9</v>
      </c>
      <c r="GD419">
        <v>43826</v>
      </c>
      <c r="GE419">
        <v>48911.1</v>
      </c>
      <c r="GF419">
        <v>54975.7</v>
      </c>
      <c r="GG419">
        <v>61513.9</v>
      </c>
      <c r="GH419">
        <v>1.96297</v>
      </c>
      <c r="GI419">
        <v>1.8202</v>
      </c>
      <c r="GJ419">
        <v>0.191703</v>
      </c>
      <c r="GK419">
        <v>0</v>
      </c>
      <c r="GL419">
        <v>31.9038</v>
      </c>
      <c r="GM419">
        <v>999.9</v>
      </c>
      <c r="GN419">
        <v>53.199</v>
      </c>
      <c r="GO419">
        <v>32.478</v>
      </c>
      <c r="GP419">
        <v>28.7544</v>
      </c>
      <c r="GQ419">
        <v>56.0286</v>
      </c>
      <c r="GR419">
        <v>48.0609</v>
      </c>
      <c r="GS419">
        <v>1</v>
      </c>
      <c r="GT419">
        <v>0.107256</v>
      </c>
      <c r="GU419">
        <v>-2.39445</v>
      </c>
      <c r="GV419">
        <v>20.0999</v>
      </c>
      <c r="GW419">
        <v>5.19647</v>
      </c>
      <c r="GX419">
        <v>12.0061</v>
      </c>
      <c r="GY419">
        <v>4.97475</v>
      </c>
      <c r="GZ419">
        <v>3.29383</v>
      </c>
      <c r="HA419">
        <v>9999</v>
      </c>
      <c r="HB419">
        <v>9999</v>
      </c>
      <c r="HC419">
        <v>9999</v>
      </c>
      <c r="HD419">
        <v>999.9</v>
      </c>
      <c r="HE419">
        <v>1.86325</v>
      </c>
      <c r="HF419">
        <v>1.86813</v>
      </c>
      <c r="HG419">
        <v>1.86787</v>
      </c>
      <c r="HH419">
        <v>1.86905</v>
      </c>
      <c r="HI419">
        <v>1.86986</v>
      </c>
      <c r="HJ419">
        <v>1.86591</v>
      </c>
      <c r="HK419">
        <v>1.86695</v>
      </c>
      <c r="HL419">
        <v>1.86831</v>
      </c>
      <c r="HM419">
        <v>5</v>
      </c>
      <c r="HN419">
        <v>0</v>
      </c>
      <c r="HO419">
        <v>0</v>
      </c>
      <c r="HP419">
        <v>0</v>
      </c>
      <c r="HQ419" t="s">
        <v>411</v>
      </c>
      <c r="HR419" t="s">
        <v>412</v>
      </c>
      <c r="HS419" t="s">
        <v>413</v>
      </c>
      <c r="HT419" t="s">
        <v>413</v>
      </c>
      <c r="HU419" t="s">
        <v>413</v>
      </c>
      <c r="HV419" t="s">
        <v>413</v>
      </c>
      <c r="HW419">
        <v>0</v>
      </c>
      <c r="HX419">
        <v>100</v>
      </c>
      <c r="HY419">
        <v>100</v>
      </c>
      <c r="HZ419">
        <v>10.35</v>
      </c>
      <c r="IA419">
        <v>0.6617</v>
      </c>
      <c r="IB419">
        <v>4.00718980108695</v>
      </c>
      <c r="IC419">
        <v>0.0057595372652325</v>
      </c>
      <c r="ID419">
        <v>9.86007892650461e-07</v>
      </c>
      <c r="IE419">
        <v>-6.54605500343952e-10</v>
      </c>
      <c r="IF419">
        <v>0.661683471666172</v>
      </c>
      <c r="IG419">
        <v>0</v>
      </c>
      <c r="IH419">
        <v>0</v>
      </c>
      <c r="II419">
        <v>0</v>
      </c>
      <c r="IJ419">
        <v>-3</v>
      </c>
      <c r="IK419">
        <v>1614</v>
      </c>
      <c r="IL419">
        <v>1</v>
      </c>
      <c r="IM419">
        <v>27</v>
      </c>
      <c r="IN419">
        <v>230</v>
      </c>
      <c r="IO419">
        <v>230.1</v>
      </c>
      <c r="IP419">
        <v>2.25952</v>
      </c>
      <c r="IQ419">
        <v>2.62817</v>
      </c>
      <c r="IR419">
        <v>1.54785</v>
      </c>
      <c r="IS419">
        <v>2.30103</v>
      </c>
      <c r="IT419">
        <v>1.34644</v>
      </c>
      <c r="IU419">
        <v>2.33887</v>
      </c>
      <c r="IV419">
        <v>36.8842</v>
      </c>
      <c r="IW419">
        <v>24.2013</v>
      </c>
      <c r="IX419">
        <v>18</v>
      </c>
      <c r="IY419">
        <v>503.509</v>
      </c>
      <c r="IZ419">
        <v>410.404</v>
      </c>
      <c r="JA419">
        <v>35.1269</v>
      </c>
      <c r="JB419">
        <v>28.7888</v>
      </c>
      <c r="JC419">
        <v>29.9998</v>
      </c>
      <c r="JD419">
        <v>28.6177</v>
      </c>
      <c r="JE419">
        <v>28.5422</v>
      </c>
      <c r="JF419">
        <v>45.2728</v>
      </c>
      <c r="JG419">
        <v>0</v>
      </c>
      <c r="JH419">
        <v>100</v>
      </c>
      <c r="JI419">
        <v>35.1346</v>
      </c>
      <c r="JJ419">
        <v>1106.05</v>
      </c>
      <c r="JK419">
        <v>30.1699</v>
      </c>
      <c r="JL419">
        <v>101.996</v>
      </c>
      <c r="JM419">
        <v>102.395</v>
      </c>
    </row>
    <row r="420" spans="1:273">
      <c r="A420">
        <v>404</v>
      </c>
      <c r="B420">
        <v>1510795527.6</v>
      </c>
      <c r="C420">
        <v>6807</v>
      </c>
      <c r="D420" t="s">
        <v>1221</v>
      </c>
      <c r="E420" t="s">
        <v>1222</v>
      </c>
      <c r="F420">
        <v>5</v>
      </c>
      <c r="G420" t="s">
        <v>898</v>
      </c>
      <c r="H420" t="s">
        <v>406</v>
      </c>
      <c r="I420">
        <v>1510795520.1</v>
      </c>
      <c r="J420">
        <f>(K420)/1000</f>
        <v>0</v>
      </c>
      <c r="K420">
        <f>IF(CZ420, AN420, AH420)</f>
        <v>0</v>
      </c>
      <c r="L420">
        <f>IF(CZ420, AI420, AG420)</f>
        <v>0</v>
      </c>
      <c r="M420">
        <f>DB420 - IF(AU420&gt;1, L420*CV420*100.0/(AW420*DP420), 0)</f>
        <v>0</v>
      </c>
      <c r="N420">
        <f>((T420-J420/2)*M420-L420)/(T420+J420/2)</f>
        <v>0</v>
      </c>
      <c r="O420">
        <f>N420*(DI420+DJ420)/1000.0</f>
        <v>0</v>
      </c>
      <c r="P420">
        <f>(DB420 - IF(AU420&gt;1, L420*CV420*100.0/(AW420*DP420), 0))*(DI420+DJ420)/1000.0</f>
        <v>0</v>
      </c>
      <c r="Q420">
        <f>2.0/((1/S420-1/R420)+SIGN(S420)*SQRT((1/S420-1/R420)*(1/S420-1/R420) + 4*CW420/((CW420+1)*(CW420+1))*(2*1/S420*1/R420-1/R420*1/R420)))</f>
        <v>0</v>
      </c>
      <c r="R420">
        <f>IF(LEFT(CX420,1)&lt;&gt;"0",IF(LEFT(CX420,1)="1",3.0,CY420),$D$5+$E$5*(DP420*DI420/($K$5*1000))+$F$5*(DP420*DI420/($K$5*1000))*MAX(MIN(CV420,$J$5),$I$5)*MAX(MIN(CV420,$J$5),$I$5)+$G$5*MAX(MIN(CV420,$J$5),$I$5)*(DP420*DI420/($K$5*1000))+$H$5*(DP420*DI420/($K$5*1000))*(DP420*DI420/($K$5*1000)))</f>
        <v>0</v>
      </c>
      <c r="S420">
        <f>J420*(1000-(1000*0.61365*exp(17.502*W420/(240.97+W420))/(DI420+DJ420)+DD420)/2)/(1000*0.61365*exp(17.502*W420/(240.97+W420))/(DI420+DJ420)-DD420)</f>
        <v>0</v>
      </c>
      <c r="T420">
        <f>1/((CW420+1)/(Q420/1.6)+1/(R420/1.37)) + CW420/((CW420+1)/(Q420/1.6) + CW420/(R420/1.37))</f>
        <v>0</v>
      </c>
      <c r="U420">
        <f>(CR420*CU420)</f>
        <v>0</v>
      </c>
      <c r="V420">
        <f>(DK420+(U420+2*0.95*5.67E-8*(((DK420+$B$7)+273)^4-(DK420+273)^4)-44100*J420)/(1.84*29.3*R420+8*0.95*5.67E-8*(DK420+273)^3))</f>
        <v>0</v>
      </c>
      <c r="W420">
        <f>($C$7*DL420+$D$7*DM420+$E$7*V420)</f>
        <v>0</v>
      </c>
      <c r="X420">
        <f>0.61365*exp(17.502*W420/(240.97+W420))</f>
        <v>0</v>
      </c>
      <c r="Y420">
        <f>(Z420/AA420*100)</f>
        <v>0</v>
      </c>
      <c r="Z420">
        <f>DD420*(DI420+DJ420)/1000</f>
        <v>0</v>
      </c>
      <c r="AA420">
        <f>0.61365*exp(17.502*DK420/(240.97+DK420))</f>
        <v>0</v>
      </c>
      <c r="AB420">
        <f>(X420-DD420*(DI420+DJ420)/1000)</f>
        <v>0</v>
      </c>
      <c r="AC420">
        <f>(-J420*44100)</f>
        <v>0</v>
      </c>
      <c r="AD420">
        <f>2*29.3*R420*0.92*(DK420-W420)</f>
        <v>0</v>
      </c>
      <c r="AE420">
        <f>2*0.95*5.67E-8*(((DK420+$B$7)+273)^4-(W420+273)^4)</f>
        <v>0</v>
      </c>
      <c r="AF420">
        <f>U420+AE420+AC420+AD420</f>
        <v>0</v>
      </c>
      <c r="AG420">
        <f>DH420*AU420*(DC420-DB420*(1000-AU420*DE420)/(1000-AU420*DD420))/(100*CV420)</f>
        <v>0</v>
      </c>
      <c r="AH420">
        <f>1000*DH420*AU420*(DD420-DE420)/(100*CV420*(1000-AU420*DD420))</f>
        <v>0</v>
      </c>
      <c r="AI420">
        <f>(AJ420 - AK420 - DI420*1E3/(8.314*(DK420+273.15)) * AM420/DH420 * AL420) * DH420/(100*CV420) * (1000 - DE420)/1000</f>
        <v>0</v>
      </c>
      <c r="AJ420">
        <v>1127.28855846164</v>
      </c>
      <c r="AK420">
        <v>1102.18963636364</v>
      </c>
      <c r="AL420">
        <v>3.49206661021556</v>
      </c>
      <c r="AM420">
        <v>64.2689805173575</v>
      </c>
      <c r="AN420">
        <f>(AP420 - AO420 + DI420*1E3/(8.314*(DK420+273.15)) * AR420/DH420 * AQ420) * DH420/(100*CV420) * 1000/(1000 - AP420)</f>
        <v>0</v>
      </c>
      <c r="AO420">
        <v>28.4375273781126</v>
      </c>
      <c r="AP420">
        <v>30.2475412121212</v>
      </c>
      <c r="AQ420">
        <v>-0.00321333103178234</v>
      </c>
      <c r="AR420">
        <v>116.423155096258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MAX(0,($B$13+$C$13*DP420)/(1+$D$13*DP420)*DI420/(DK420+273)*$E$13)</f>
        <v>0</v>
      </c>
      <c r="AX420" t="s">
        <v>407</v>
      </c>
      <c r="AY420" t="s">
        <v>407</v>
      </c>
      <c r="AZ420">
        <v>0</v>
      </c>
      <c r="BA420">
        <v>0</v>
      </c>
      <c r="BB420">
        <f>1-AZ420/BA420</f>
        <v>0</v>
      </c>
      <c r="BC420">
        <v>0</v>
      </c>
      <c r="BD420" t="s">
        <v>407</v>
      </c>
      <c r="BE420" t="s">
        <v>407</v>
      </c>
      <c r="BF420">
        <v>0</v>
      </c>
      <c r="BG420">
        <v>0</v>
      </c>
      <c r="BH420">
        <f>1-BF420/BG420</f>
        <v>0</v>
      </c>
      <c r="BI420">
        <v>0.5</v>
      </c>
      <c r="BJ420">
        <f>CS420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407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f>$B$11*DQ420+$C$11*DR420+$F$11*EC420*(1-EF420)</f>
        <v>0</v>
      </c>
      <c r="CS420">
        <f>CR420*CT420</f>
        <v>0</v>
      </c>
      <c r="CT420">
        <f>($B$11*$D$9+$C$11*$D$9+$F$11*((EP420+EH420)/MAX(EP420+EH420+EQ420, 0.1)*$I$9+EQ420/MAX(EP420+EH420+EQ420, 0.1)*$J$9))/($B$11+$C$11+$F$11)</f>
        <v>0</v>
      </c>
      <c r="CU420">
        <f>($B$11*$K$9+$C$11*$K$9+$F$11*((EP420+EH420)/MAX(EP420+EH420+EQ420, 0.1)*$P$9+EQ420/MAX(EP420+EH420+EQ420, 0.1)*$Q$9))/($B$11+$C$11+$F$11)</f>
        <v>0</v>
      </c>
      <c r="CV420">
        <v>2.7</v>
      </c>
      <c r="CW420">
        <v>0.5</v>
      </c>
      <c r="CX420" t="s">
        <v>408</v>
      </c>
      <c r="CY420">
        <v>2</v>
      </c>
      <c r="CZ420" t="b">
        <v>1</v>
      </c>
      <c r="DA420">
        <v>1510795520.1</v>
      </c>
      <c r="DB420">
        <v>1045.40111111111</v>
      </c>
      <c r="DC420">
        <v>1078.90777777778</v>
      </c>
      <c r="DD420">
        <v>30.2879037037037</v>
      </c>
      <c r="DE420">
        <v>28.4387851851852</v>
      </c>
      <c r="DF420">
        <v>1035.10037037037</v>
      </c>
      <c r="DG420">
        <v>29.6262296296296</v>
      </c>
      <c r="DH420">
        <v>500.095333333333</v>
      </c>
      <c r="DI420">
        <v>90.761062962963</v>
      </c>
      <c r="DJ420">
        <v>0.100081637037037</v>
      </c>
      <c r="DK420">
        <v>34.3500296296296</v>
      </c>
      <c r="DL420">
        <v>35.0056814814815</v>
      </c>
      <c r="DM420">
        <v>999.9</v>
      </c>
      <c r="DN420">
        <v>0</v>
      </c>
      <c r="DO420">
        <v>0</v>
      </c>
      <c r="DP420">
        <v>9983.8662962963</v>
      </c>
      <c r="DQ420">
        <v>0</v>
      </c>
      <c r="DR420">
        <v>8.6519662962963</v>
      </c>
      <c r="DS420">
        <v>-33.5075222222222</v>
      </c>
      <c r="DT420">
        <v>1078.05222222222</v>
      </c>
      <c r="DU420">
        <v>1110.48851851852</v>
      </c>
      <c r="DV420">
        <v>1.8491162962963</v>
      </c>
      <c r="DW420">
        <v>1078.90777777778</v>
      </c>
      <c r="DX420">
        <v>28.4387851851852</v>
      </c>
      <c r="DY420">
        <v>2.74896259259259</v>
      </c>
      <c r="DZ420">
        <v>2.58113444444444</v>
      </c>
      <c r="EA420">
        <v>22.5807703703704</v>
      </c>
      <c r="EB420">
        <v>21.5473481481481</v>
      </c>
      <c r="EC420">
        <v>2000.02185185185</v>
      </c>
      <c r="ED420">
        <v>0.980003555555556</v>
      </c>
      <c r="EE420">
        <v>0.0199968444444444</v>
      </c>
      <c r="EF420">
        <v>0</v>
      </c>
      <c r="EG420">
        <v>2.33018518518519</v>
      </c>
      <c r="EH420">
        <v>0</v>
      </c>
      <c r="EI420">
        <v>4075.46740740741</v>
      </c>
      <c r="EJ420">
        <v>17300.3518518519</v>
      </c>
      <c r="EK420">
        <v>40.0114814814815</v>
      </c>
      <c r="EL420">
        <v>40</v>
      </c>
      <c r="EM420">
        <v>39.472</v>
      </c>
      <c r="EN420">
        <v>38.9766666666667</v>
      </c>
      <c r="EO420">
        <v>39.8703333333333</v>
      </c>
      <c r="EP420">
        <v>1960.03148148148</v>
      </c>
      <c r="EQ420">
        <v>39.9903703703704</v>
      </c>
      <c r="ER420">
        <v>0</v>
      </c>
      <c r="ES420">
        <v>1678819131.2</v>
      </c>
      <c r="ET420">
        <v>0</v>
      </c>
      <c r="EU420">
        <v>2.334996</v>
      </c>
      <c r="EV420">
        <v>0.625884620962997</v>
      </c>
      <c r="EW420">
        <v>4.06461536976084</v>
      </c>
      <c r="EX420">
        <v>4075.5544</v>
      </c>
      <c r="EY420">
        <v>15</v>
      </c>
      <c r="EZ420">
        <v>0</v>
      </c>
      <c r="FA420" t="s">
        <v>409</v>
      </c>
      <c r="FB420">
        <v>1510781724.6</v>
      </c>
      <c r="FC420">
        <v>1510781718.6</v>
      </c>
      <c r="FD420">
        <v>0</v>
      </c>
      <c r="FE420">
        <v>0.193</v>
      </c>
      <c r="FF420">
        <v>0.167</v>
      </c>
      <c r="FG420">
        <v>6.707</v>
      </c>
      <c r="FH420">
        <v>0.869</v>
      </c>
      <c r="FI420">
        <v>420</v>
      </c>
      <c r="FJ420">
        <v>32</v>
      </c>
      <c r="FK420">
        <v>0.3</v>
      </c>
      <c r="FL420">
        <v>0.13</v>
      </c>
      <c r="FM420">
        <v>1.86755175</v>
      </c>
      <c r="FN420">
        <v>-0.299318836772987</v>
      </c>
      <c r="FO420">
        <v>0.0289041991661679</v>
      </c>
      <c r="FP420">
        <v>1</v>
      </c>
      <c r="FQ420">
        <v>1</v>
      </c>
      <c r="FR420">
        <v>1</v>
      </c>
      <c r="FS420" t="s">
        <v>410</v>
      </c>
      <c r="FT420">
        <v>2.97141</v>
      </c>
      <c r="FU420">
        <v>2.75363</v>
      </c>
      <c r="FV420">
        <v>0.173756</v>
      </c>
      <c r="FW420">
        <v>0.178136</v>
      </c>
      <c r="FX420">
        <v>0.120895</v>
      </c>
      <c r="FY420">
        <v>0.116979</v>
      </c>
      <c r="FZ420">
        <v>32068.8</v>
      </c>
      <c r="GA420">
        <v>34747.9</v>
      </c>
      <c r="GB420">
        <v>35182.2</v>
      </c>
      <c r="GC420">
        <v>38354.9</v>
      </c>
      <c r="GD420">
        <v>43829.8</v>
      </c>
      <c r="GE420">
        <v>48910.9</v>
      </c>
      <c r="GF420">
        <v>54975.9</v>
      </c>
      <c r="GG420">
        <v>61514.2</v>
      </c>
      <c r="GH420">
        <v>1.9631</v>
      </c>
      <c r="GI420">
        <v>1.8202</v>
      </c>
      <c r="GJ420">
        <v>0.191711</v>
      </c>
      <c r="GK420">
        <v>0</v>
      </c>
      <c r="GL420">
        <v>31.8947</v>
      </c>
      <c r="GM420">
        <v>999.9</v>
      </c>
      <c r="GN420">
        <v>53.199</v>
      </c>
      <c r="GO420">
        <v>32.478</v>
      </c>
      <c r="GP420">
        <v>28.7544</v>
      </c>
      <c r="GQ420">
        <v>56.5186</v>
      </c>
      <c r="GR420">
        <v>48.1771</v>
      </c>
      <c r="GS420">
        <v>1</v>
      </c>
      <c r="GT420">
        <v>0.107238</v>
      </c>
      <c r="GU420">
        <v>-2.39878</v>
      </c>
      <c r="GV420">
        <v>20.0999</v>
      </c>
      <c r="GW420">
        <v>5.19662</v>
      </c>
      <c r="GX420">
        <v>12.0049</v>
      </c>
      <c r="GY420">
        <v>4.9748</v>
      </c>
      <c r="GZ420">
        <v>3.2939</v>
      </c>
      <c r="HA420">
        <v>9999</v>
      </c>
      <c r="HB420">
        <v>9999</v>
      </c>
      <c r="HC420">
        <v>9999</v>
      </c>
      <c r="HD420">
        <v>999.9</v>
      </c>
      <c r="HE420">
        <v>1.86325</v>
      </c>
      <c r="HF420">
        <v>1.86813</v>
      </c>
      <c r="HG420">
        <v>1.8679</v>
      </c>
      <c r="HH420">
        <v>1.86904</v>
      </c>
      <c r="HI420">
        <v>1.86987</v>
      </c>
      <c r="HJ420">
        <v>1.86592</v>
      </c>
      <c r="HK420">
        <v>1.86697</v>
      </c>
      <c r="HL420">
        <v>1.86832</v>
      </c>
      <c r="HM420">
        <v>5</v>
      </c>
      <c r="HN420">
        <v>0</v>
      </c>
      <c r="HO420">
        <v>0</v>
      </c>
      <c r="HP420">
        <v>0</v>
      </c>
      <c r="HQ420" t="s">
        <v>411</v>
      </c>
      <c r="HR420" t="s">
        <v>412</v>
      </c>
      <c r="HS420" t="s">
        <v>413</v>
      </c>
      <c r="HT420" t="s">
        <v>413</v>
      </c>
      <c r="HU420" t="s">
        <v>413</v>
      </c>
      <c r="HV420" t="s">
        <v>413</v>
      </c>
      <c r="HW420">
        <v>0</v>
      </c>
      <c r="HX420">
        <v>100</v>
      </c>
      <c r="HY420">
        <v>100</v>
      </c>
      <c r="HZ420">
        <v>10.44</v>
      </c>
      <c r="IA420">
        <v>0.6617</v>
      </c>
      <c r="IB420">
        <v>4.00718980108695</v>
      </c>
      <c r="IC420">
        <v>0.0057595372652325</v>
      </c>
      <c r="ID420">
        <v>9.86007892650461e-07</v>
      </c>
      <c r="IE420">
        <v>-6.54605500343952e-10</v>
      </c>
      <c r="IF420">
        <v>0.661683471666172</v>
      </c>
      <c r="IG420">
        <v>0</v>
      </c>
      <c r="IH420">
        <v>0</v>
      </c>
      <c r="II420">
        <v>0</v>
      </c>
      <c r="IJ420">
        <v>-3</v>
      </c>
      <c r="IK420">
        <v>1614</v>
      </c>
      <c r="IL420">
        <v>1</v>
      </c>
      <c r="IM420">
        <v>27</v>
      </c>
      <c r="IN420">
        <v>230.1</v>
      </c>
      <c r="IO420">
        <v>230.2</v>
      </c>
      <c r="IP420">
        <v>2.28516</v>
      </c>
      <c r="IQ420">
        <v>2.63306</v>
      </c>
      <c r="IR420">
        <v>1.54785</v>
      </c>
      <c r="IS420">
        <v>2.30103</v>
      </c>
      <c r="IT420">
        <v>1.34644</v>
      </c>
      <c r="IU420">
        <v>2.32178</v>
      </c>
      <c r="IV420">
        <v>36.8842</v>
      </c>
      <c r="IW420">
        <v>24.2013</v>
      </c>
      <c r="IX420">
        <v>18</v>
      </c>
      <c r="IY420">
        <v>503.569</v>
      </c>
      <c r="IZ420">
        <v>410.383</v>
      </c>
      <c r="JA420">
        <v>35.1236</v>
      </c>
      <c r="JB420">
        <v>28.7852</v>
      </c>
      <c r="JC420">
        <v>29.9998</v>
      </c>
      <c r="JD420">
        <v>28.6151</v>
      </c>
      <c r="JE420">
        <v>28.5393</v>
      </c>
      <c r="JF420">
        <v>45.859</v>
      </c>
      <c r="JG420">
        <v>0</v>
      </c>
      <c r="JH420">
        <v>100</v>
      </c>
      <c r="JI420">
        <v>35.127</v>
      </c>
      <c r="JJ420">
        <v>1126.39</v>
      </c>
      <c r="JK420">
        <v>30.1699</v>
      </c>
      <c r="JL420">
        <v>101.996</v>
      </c>
      <c r="JM420">
        <v>102.395</v>
      </c>
    </row>
    <row r="421" spans="1:273">
      <c r="A421">
        <v>405</v>
      </c>
      <c r="B421">
        <v>1510795532.6</v>
      </c>
      <c r="C421">
        <v>6812</v>
      </c>
      <c r="D421" t="s">
        <v>1223</v>
      </c>
      <c r="E421" t="s">
        <v>1224</v>
      </c>
      <c r="F421">
        <v>5</v>
      </c>
      <c r="G421" t="s">
        <v>898</v>
      </c>
      <c r="H421" t="s">
        <v>406</v>
      </c>
      <c r="I421">
        <v>1510795524.81429</v>
      </c>
      <c r="J421">
        <f>(K421)/1000</f>
        <v>0</v>
      </c>
      <c r="K421">
        <f>IF(CZ421, AN421, AH421)</f>
        <v>0</v>
      </c>
      <c r="L421">
        <f>IF(CZ421, AI421, AG421)</f>
        <v>0</v>
      </c>
      <c r="M421">
        <f>DB421 - IF(AU421&gt;1, L421*CV421*100.0/(AW421*DP421), 0)</f>
        <v>0</v>
      </c>
      <c r="N421">
        <f>((T421-J421/2)*M421-L421)/(T421+J421/2)</f>
        <v>0</v>
      </c>
      <c r="O421">
        <f>N421*(DI421+DJ421)/1000.0</f>
        <v>0</v>
      </c>
      <c r="P421">
        <f>(DB421 - IF(AU421&gt;1, L421*CV421*100.0/(AW421*DP421), 0))*(DI421+DJ421)/1000.0</f>
        <v>0</v>
      </c>
      <c r="Q421">
        <f>2.0/((1/S421-1/R421)+SIGN(S421)*SQRT((1/S421-1/R421)*(1/S421-1/R421) + 4*CW421/((CW421+1)*(CW421+1))*(2*1/S421*1/R421-1/R421*1/R421)))</f>
        <v>0</v>
      </c>
      <c r="R421">
        <f>IF(LEFT(CX421,1)&lt;&gt;"0",IF(LEFT(CX421,1)="1",3.0,CY421),$D$5+$E$5*(DP421*DI421/($K$5*1000))+$F$5*(DP421*DI421/($K$5*1000))*MAX(MIN(CV421,$J$5),$I$5)*MAX(MIN(CV421,$J$5),$I$5)+$G$5*MAX(MIN(CV421,$J$5),$I$5)*(DP421*DI421/($K$5*1000))+$H$5*(DP421*DI421/($K$5*1000))*(DP421*DI421/($K$5*1000)))</f>
        <v>0</v>
      </c>
      <c r="S421">
        <f>J421*(1000-(1000*0.61365*exp(17.502*W421/(240.97+W421))/(DI421+DJ421)+DD421)/2)/(1000*0.61365*exp(17.502*W421/(240.97+W421))/(DI421+DJ421)-DD421)</f>
        <v>0</v>
      </c>
      <c r="T421">
        <f>1/((CW421+1)/(Q421/1.6)+1/(R421/1.37)) + CW421/((CW421+1)/(Q421/1.6) + CW421/(R421/1.37))</f>
        <v>0</v>
      </c>
      <c r="U421">
        <f>(CR421*CU421)</f>
        <v>0</v>
      </c>
      <c r="V421">
        <f>(DK421+(U421+2*0.95*5.67E-8*(((DK421+$B$7)+273)^4-(DK421+273)^4)-44100*J421)/(1.84*29.3*R421+8*0.95*5.67E-8*(DK421+273)^3))</f>
        <v>0</v>
      </c>
      <c r="W421">
        <f>($C$7*DL421+$D$7*DM421+$E$7*V421)</f>
        <v>0</v>
      </c>
      <c r="X421">
        <f>0.61365*exp(17.502*W421/(240.97+W421))</f>
        <v>0</v>
      </c>
      <c r="Y421">
        <f>(Z421/AA421*100)</f>
        <v>0</v>
      </c>
      <c r="Z421">
        <f>DD421*(DI421+DJ421)/1000</f>
        <v>0</v>
      </c>
      <c r="AA421">
        <f>0.61365*exp(17.502*DK421/(240.97+DK421))</f>
        <v>0</v>
      </c>
      <c r="AB421">
        <f>(X421-DD421*(DI421+DJ421)/1000)</f>
        <v>0</v>
      </c>
      <c r="AC421">
        <f>(-J421*44100)</f>
        <v>0</v>
      </c>
      <c r="AD421">
        <f>2*29.3*R421*0.92*(DK421-W421)</f>
        <v>0</v>
      </c>
      <c r="AE421">
        <f>2*0.95*5.67E-8*(((DK421+$B$7)+273)^4-(W421+273)^4)</f>
        <v>0</v>
      </c>
      <c r="AF421">
        <f>U421+AE421+AC421+AD421</f>
        <v>0</v>
      </c>
      <c r="AG421">
        <f>DH421*AU421*(DC421-DB421*(1000-AU421*DE421)/(1000-AU421*DD421))/(100*CV421)</f>
        <v>0</v>
      </c>
      <c r="AH421">
        <f>1000*DH421*AU421*(DD421-DE421)/(100*CV421*(1000-AU421*DD421))</f>
        <v>0</v>
      </c>
      <c r="AI421">
        <f>(AJ421 - AK421 - DI421*1E3/(8.314*(DK421+273.15)) * AM421/DH421 * AL421) * DH421/(100*CV421) * (1000 - DE421)/1000</f>
        <v>0</v>
      </c>
      <c r="AJ421">
        <v>1143.84618272616</v>
      </c>
      <c r="AK421">
        <v>1119.24236363636</v>
      </c>
      <c r="AL421">
        <v>3.402579081892</v>
      </c>
      <c r="AM421">
        <v>64.2689805173575</v>
      </c>
      <c r="AN421">
        <f>(AP421 - AO421 + DI421*1E3/(8.314*(DK421+273.15)) * AR421/DH421 * AQ421) * DH421/(100*CV421) * 1000/(1000 - AP421)</f>
        <v>0</v>
      </c>
      <c r="AO421">
        <v>28.4320829600207</v>
      </c>
      <c r="AP421">
        <v>30.2220909090909</v>
      </c>
      <c r="AQ421">
        <v>-0.00530600880590433</v>
      </c>
      <c r="AR421">
        <v>116.423155096258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MAX(0,($B$13+$C$13*DP421)/(1+$D$13*DP421)*DI421/(DK421+273)*$E$13)</f>
        <v>0</v>
      </c>
      <c r="AX421" t="s">
        <v>407</v>
      </c>
      <c r="AY421" t="s">
        <v>407</v>
      </c>
      <c r="AZ421">
        <v>0</v>
      </c>
      <c r="BA421">
        <v>0</v>
      </c>
      <c r="BB421">
        <f>1-AZ421/BA421</f>
        <v>0</v>
      </c>
      <c r="BC421">
        <v>0</v>
      </c>
      <c r="BD421" t="s">
        <v>407</v>
      </c>
      <c r="BE421" t="s">
        <v>407</v>
      </c>
      <c r="BF421">
        <v>0</v>
      </c>
      <c r="BG421">
        <v>0</v>
      </c>
      <c r="BH421">
        <f>1-BF421/BG421</f>
        <v>0</v>
      </c>
      <c r="BI421">
        <v>0.5</v>
      </c>
      <c r="BJ421">
        <f>CS421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407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f>$B$11*DQ421+$C$11*DR421+$F$11*EC421*(1-EF421)</f>
        <v>0</v>
      </c>
      <c r="CS421">
        <f>CR421*CT421</f>
        <v>0</v>
      </c>
      <c r="CT421">
        <f>($B$11*$D$9+$C$11*$D$9+$F$11*((EP421+EH421)/MAX(EP421+EH421+EQ421, 0.1)*$I$9+EQ421/MAX(EP421+EH421+EQ421, 0.1)*$J$9))/($B$11+$C$11+$F$11)</f>
        <v>0</v>
      </c>
      <c r="CU421">
        <f>($B$11*$K$9+$C$11*$K$9+$F$11*((EP421+EH421)/MAX(EP421+EH421+EQ421, 0.1)*$P$9+EQ421/MAX(EP421+EH421+EQ421, 0.1)*$Q$9))/($B$11+$C$11+$F$11)</f>
        <v>0</v>
      </c>
      <c r="CV421">
        <v>2.7</v>
      </c>
      <c r="CW421">
        <v>0.5</v>
      </c>
      <c r="CX421" t="s">
        <v>408</v>
      </c>
      <c r="CY421">
        <v>2</v>
      </c>
      <c r="CZ421" t="b">
        <v>1</v>
      </c>
      <c r="DA421">
        <v>1510795524.81429</v>
      </c>
      <c r="DB421">
        <v>1061.1275</v>
      </c>
      <c r="DC421">
        <v>1094.56607142857</v>
      </c>
      <c r="DD421">
        <v>30.2607142857143</v>
      </c>
      <c r="DE421">
        <v>28.4359</v>
      </c>
      <c r="DF421">
        <v>1050.73857142857</v>
      </c>
      <c r="DG421">
        <v>29.5990392857143</v>
      </c>
      <c r="DH421">
        <v>500.095071428571</v>
      </c>
      <c r="DI421">
        <v>90.7622678571429</v>
      </c>
      <c r="DJ421">
        <v>0.100016128571429</v>
      </c>
      <c r="DK421">
        <v>34.3421607142857</v>
      </c>
      <c r="DL421">
        <v>35.0000642857143</v>
      </c>
      <c r="DM421">
        <v>999.9</v>
      </c>
      <c r="DN421">
        <v>0</v>
      </c>
      <c r="DO421">
        <v>0</v>
      </c>
      <c r="DP421">
        <v>9984.04071428571</v>
      </c>
      <c r="DQ421">
        <v>0</v>
      </c>
      <c r="DR421">
        <v>8.66257357142857</v>
      </c>
      <c r="DS421">
        <v>-33.4393642857143</v>
      </c>
      <c r="DT421">
        <v>1094.23928571429</v>
      </c>
      <c r="DU421">
        <v>1126.60214285714</v>
      </c>
      <c r="DV421">
        <v>1.8248225</v>
      </c>
      <c r="DW421">
        <v>1094.56607142857</v>
      </c>
      <c r="DX421">
        <v>28.4359</v>
      </c>
      <c r="DY421">
        <v>2.74653071428571</v>
      </c>
      <c r="DZ421">
        <v>2.58090535714286</v>
      </c>
      <c r="EA421">
        <v>22.5661964285714</v>
      </c>
      <c r="EB421">
        <v>21.5459071428571</v>
      </c>
      <c r="EC421">
        <v>2000.01535714286</v>
      </c>
      <c r="ED421">
        <v>0.980003428571429</v>
      </c>
      <c r="EE421">
        <v>0.0199969428571429</v>
      </c>
      <c r="EF421">
        <v>0</v>
      </c>
      <c r="EG421">
        <v>2.29930357142857</v>
      </c>
      <c r="EH421">
        <v>0</v>
      </c>
      <c r="EI421">
        <v>4075.83785714286</v>
      </c>
      <c r="EJ421">
        <v>17300.3</v>
      </c>
      <c r="EK421">
        <v>40.0066428571429</v>
      </c>
      <c r="EL421">
        <v>40</v>
      </c>
      <c r="EM421">
        <v>39.45275</v>
      </c>
      <c r="EN421">
        <v>38.96175</v>
      </c>
      <c r="EO421">
        <v>39.866</v>
      </c>
      <c r="EP421">
        <v>1960.025</v>
      </c>
      <c r="EQ421">
        <v>39.9903571428571</v>
      </c>
      <c r="ER421">
        <v>0</v>
      </c>
      <c r="ES421">
        <v>1678819136</v>
      </c>
      <c r="ET421">
        <v>0</v>
      </c>
      <c r="EU421">
        <v>2.319188</v>
      </c>
      <c r="EV421">
        <v>-0.760546139838936</v>
      </c>
      <c r="EW421">
        <v>5.06846149611627</v>
      </c>
      <c r="EX421">
        <v>4075.8784</v>
      </c>
      <c r="EY421">
        <v>15</v>
      </c>
      <c r="EZ421">
        <v>0</v>
      </c>
      <c r="FA421" t="s">
        <v>409</v>
      </c>
      <c r="FB421">
        <v>1510781724.6</v>
      </c>
      <c r="FC421">
        <v>1510781718.6</v>
      </c>
      <c r="FD421">
        <v>0</v>
      </c>
      <c r="FE421">
        <v>0.193</v>
      </c>
      <c r="FF421">
        <v>0.167</v>
      </c>
      <c r="FG421">
        <v>6.707</v>
      </c>
      <c r="FH421">
        <v>0.869</v>
      </c>
      <c r="FI421">
        <v>420</v>
      </c>
      <c r="FJ421">
        <v>32</v>
      </c>
      <c r="FK421">
        <v>0.3</v>
      </c>
      <c r="FL421">
        <v>0.13</v>
      </c>
      <c r="FM421">
        <v>1.842467</v>
      </c>
      <c r="FN421">
        <v>-0.312589193245782</v>
      </c>
      <c r="FO421">
        <v>0.0301687451015119</v>
      </c>
      <c r="FP421">
        <v>1</v>
      </c>
      <c r="FQ421">
        <v>1</v>
      </c>
      <c r="FR421">
        <v>1</v>
      </c>
      <c r="FS421" t="s">
        <v>410</v>
      </c>
      <c r="FT421">
        <v>2.97148</v>
      </c>
      <c r="FU421">
        <v>2.75371</v>
      </c>
      <c r="FV421">
        <v>0.175461</v>
      </c>
      <c r="FW421">
        <v>0.179892</v>
      </c>
      <c r="FX421">
        <v>0.120822</v>
      </c>
      <c r="FY421">
        <v>0.116959</v>
      </c>
      <c r="FZ421">
        <v>32003.1</v>
      </c>
      <c r="GA421">
        <v>34674.5</v>
      </c>
      <c r="GB421">
        <v>35182.7</v>
      </c>
      <c r="GC421">
        <v>38355.8</v>
      </c>
      <c r="GD421">
        <v>43834.1</v>
      </c>
      <c r="GE421">
        <v>48912.7</v>
      </c>
      <c r="GF421">
        <v>54976.6</v>
      </c>
      <c r="GG421">
        <v>61515</v>
      </c>
      <c r="GH421">
        <v>1.96318</v>
      </c>
      <c r="GI421">
        <v>1.8205</v>
      </c>
      <c r="GJ421">
        <v>0.191249</v>
      </c>
      <c r="GK421">
        <v>0</v>
      </c>
      <c r="GL421">
        <v>31.8833</v>
      </c>
      <c r="GM421">
        <v>999.9</v>
      </c>
      <c r="GN421">
        <v>53.199</v>
      </c>
      <c r="GO421">
        <v>32.478</v>
      </c>
      <c r="GP421">
        <v>28.7541</v>
      </c>
      <c r="GQ421">
        <v>56.0786</v>
      </c>
      <c r="GR421">
        <v>48.0329</v>
      </c>
      <c r="GS421">
        <v>1</v>
      </c>
      <c r="GT421">
        <v>0.106613</v>
      </c>
      <c r="GU421">
        <v>-2.42719</v>
      </c>
      <c r="GV421">
        <v>20.0995</v>
      </c>
      <c r="GW421">
        <v>5.19632</v>
      </c>
      <c r="GX421">
        <v>12.005</v>
      </c>
      <c r="GY421">
        <v>4.9749</v>
      </c>
      <c r="GZ421">
        <v>3.2939</v>
      </c>
      <c r="HA421">
        <v>9999</v>
      </c>
      <c r="HB421">
        <v>9999</v>
      </c>
      <c r="HC421">
        <v>9999</v>
      </c>
      <c r="HD421">
        <v>999.9</v>
      </c>
      <c r="HE421">
        <v>1.86325</v>
      </c>
      <c r="HF421">
        <v>1.86813</v>
      </c>
      <c r="HG421">
        <v>1.86793</v>
      </c>
      <c r="HH421">
        <v>1.86905</v>
      </c>
      <c r="HI421">
        <v>1.86984</v>
      </c>
      <c r="HJ421">
        <v>1.8659</v>
      </c>
      <c r="HK421">
        <v>1.86697</v>
      </c>
      <c r="HL421">
        <v>1.86837</v>
      </c>
      <c r="HM421">
        <v>5</v>
      </c>
      <c r="HN421">
        <v>0</v>
      </c>
      <c r="HO421">
        <v>0</v>
      </c>
      <c r="HP421">
        <v>0</v>
      </c>
      <c r="HQ421" t="s">
        <v>411</v>
      </c>
      <c r="HR421" t="s">
        <v>412</v>
      </c>
      <c r="HS421" t="s">
        <v>413</v>
      </c>
      <c r="HT421" t="s">
        <v>413</v>
      </c>
      <c r="HU421" t="s">
        <v>413</v>
      </c>
      <c r="HV421" t="s">
        <v>413</v>
      </c>
      <c r="HW421">
        <v>0</v>
      </c>
      <c r="HX421">
        <v>100</v>
      </c>
      <c r="HY421">
        <v>100</v>
      </c>
      <c r="HZ421">
        <v>10.53</v>
      </c>
      <c r="IA421">
        <v>0.6617</v>
      </c>
      <c r="IB421">
        <v>4.00718980108695</v>
      </c>
      <c r="IC421">
        <v>0.0057595372652325</v>
      </c>
      <c r="ID421">
        <v>9.86007892650461e-07</v>
      </c>
      <c r="IE421">
        <v>-6.54605500343952e-10</v>
      </c>
      <c r="IF421">
        <v>0.661683471666172</v>
      </c>
      <c r="IG421">
        <v>0</v>
      </c>
      <c r="IH421">
        <v>0</v>
      </c>
      <c r="II421">
        <v>0</v>
      </c>
      <c r="IJ421">
        <v>-3</v>
      </c>
      <c r="IK421">
        <v>1614</v>
      </c>
      <c r="IL421">
        <v>1</v>
      </c>
      <c r="IM421">
        <v>27</v>
      </c>
      <c r="IN421">
        <v>230.1</v>
      </c>
      <c r="IO421">
        <v>230.2</v>
      </c>
      <c r="IP421">
        <v>2.31567</v>
      </c>
      <c r="IQ421">
        <v>2.63062</v>
      </c>
      <c r="IR421">
        <v>1.54785</v>
      </c>
      <c r="IS421">
        <v>2.30103</v>
      </c>
      <c r="IT421">
        <v>1.34644</v>
      </c>
      <c r="IU421">
        <v>2.33521</v>
      </c>
      <c r="IV421">
        <v>36.8842</v>
      </c>
      <c r="IW421">
        <v>24.2013</v>
      </c>
      <c r="IX421">
        <v>18</v>
      </c>
      <c r="IY421">
        <v>503.594</v>
      </c>
      <c r="IZ421">
        <v>410.532</v>
      </c>
      <c r="JA421">
        <v>35.1218</v>
      </c>
      <c r="JB421">
        <v>28.7809</v>
      </c>
      <c r="JC421">
        <v>29.9998</v>
      </c>
      <c r="JD421">
        <v>28.6122</v>
      </c>
      <c r="JE421">
        <v>28.5362</v>
      </c>
      <c r="JF421">
        <v>46.3857</v>
      </c>
      <c r="JG421">
        <v>0</v>
      </c>
      <c r="JH421">
        <v>100</v>
      </c>
      <c r="JI421">
        <v>35.1268</v>
      </c>
      <c r="JJ421">
        <v>1139.91</v>
      </c>
      <c r="JK421">
        <v>30.1699</v>
      </c>
      <c r="JL421">
        <v>101.998</v>
      </c>
      <c r="JM421">
        <v>102.397</v>
      </c>
    </row>
    <row r="422" spans="1:273">
      <c r="A422">
        <v>406</v>
      </c>
      <c r="B422">
        <v>1510795537.6</v>
      </c>
      <c r="C422">
        <v>6817</v>
      </c>
      <c r="D422" t="s">
        <v>1225</v>
      </c>
      <c r="E422" t="s">
        <v>1226</v>
      </c>
      <c r="F422">
        <v>5</v>
      </c>
      <c r="G422" t="s">
        <v>898</v>
      </c>
      <c r="H422" t="s">
        <v>406</v>
      </c>
      <c r="I422">
        <v>1510795530.1</v>
      </c>
      <c r="J422">
        <f>(K422)/1000</f>
        <v>0</v>
      </c>
      <c r="K422">
        <f>IF(CZ422, AN422, AH422)</f>
        <v>0</v>
      </c>
      <c r="L422">
        <f>IF(CZ422, AI422, AG422)</f>
        <v>0</v>
      </c>
      <c r="M422">
        <f>DB422 - IF(AU422&gt;1, L422*CV422*100.0/(AW422*DP422), 0)</f>
        <v>0</v>
      </c>
      <c r="N422">
        <f>((T422-J422/2)*M422-L422)/(T422+J422/2)</f>
        <v>0</v>
      </c>
      <c r="O422">
        <f>N422*(DI422+DJ422)/1000.0</f>
        <v>0</v>
      </c>
      <c r="P422">
        <f>(DB422 - IF(AU422&gt;1, L422*CV422*100.0/(AW422*DP422), 0))*(DI422+DJ422)/1000.0</f>
        <v>0</v>
      </c>
      <c r="Q422">
        <f>2.0/((1/S422-1/R422)+SIGN(S422)*SQRT((1/S422-1/R422)*(1/S422-1/R422) + 4*CW422/((CW422+1)*(CW422+1))*(2*1/S422*1/R422-1/R422*1/R422)))</f>
        <v>0</v>
      </c>
      <c r="R422">
        <f>IF(LEFT(CX422,1)&lt;&gt;"0",IF(LEFT(CX422,1)="1",3.0,CY422),$D$5+$E$5*(DP422*DI422/($K$5*1000))+$F$5*(DP422*DI422/($K$5*1000))*MAX(MIN(CV422,$J$5),$I$5)*MAX(MIN(CV422,$J$5),$I$5)+$G$5*MAX(MIN(CV422,$J$5),$I$5)*(DP422*DI422/($K$5*1000))+$H$5*(DP422*DI422/($K$5*1000))*(DP422*DI422/($K$5*1000)))</f>
        <v>0</v>
      </c>
      <c r="S422">
        <f>J422*(1000-(1000*0.61365*exp(17.502*W422/(240.97+W422))/(DI422+DJ422)+DD422)/2)/(1000*0.61365*exp(17.502*W422/(240.97+W422))/(DI422+DJ422)-DD422)</f>
        <v>0</v>
      </c>
      <c r="T422">
        <f>1/((CW422+1)/(Q422/1.6)+1/(R422/1.37)) + CW422/((CW422+1)/(Q422/1.6) + CW422/(R422/1.37))</f>
        <v>0</v>
      </c>
      <c r="U422">
        <f>(CR422*CU422)</f>
        <v>0</v>
      </c>
      <c r="V422">
        <f>(DK422+(U422+2*0.95*5.67E-8*(((DK422+$B$7)+273)^4-(DK422+273)^4)-44100*J422)/(1.84*29.3*R422+8*0.95*5.67E-8*(DK422+273)^3))</f>
        <v>0</v>
      </c>
      <c r="W422">
        <f>($C$7*DL422+$D$7*DM422+$E$7*V422)</f>
        <v>0</v>
      </c>
      <c r="X422">
        <f>0.61365*exp(17.502*W422/(240.97+W422))</f>
        <v>0</v>
      </c>
      <c r="Y422">
        <f>(Z422/AA422*100)</f>
        <v>0</v>
      </c>
      <c r="Z422">
        <f>DD422*(DI422+DJ422)/1000</f>
        <v>0</v>
      </c>
      <c r="AA422">
        <f>0.61365*exp(17.502*DK422/(240.97+DK422))</f>
        <v>0</v>
      </c>
      <c r="AB422">
        <f>(X422-DD422*(DI422+DJ422)/1000)</f>
        <v>0</v>
      </c>
      <c r="AC422">
        <f>(-J422*44100)</f>
        <v>0</v>
      </c>
      <c r="AD422">
        <f>2*29.3*R422*0.92*(DK422-W422)</f>
        <v>0</v>
      </c>
      <c r="AE422">
        <f>2*0.95*5.67E-8*(((DK422+$B$7)+273)^4-(W422+273)^4)</f>
        <v>0</v>
      </c>
      <c r="AF422">
        <f>U422+AE422+AC422+AD422</f>
        <v>0</v>
      </c>
      <c r="AG422">
        <f>DH422*AU422*(DC422-DB422*(1000-AU422*DE422)/(1000-AU422*DD422))/(100*CV422)</f>
        <v>0</v>
      </c>
      <c r="AH422">
        <f>1000*DH422*AU422*(DD422-DE422)/(100*CV422*(1000-AU422*DD422))</f>
        <v>0</v>
      </c>
      <c r="AI422">
        <f>(AJ422 - AK422 - DI422*1E3/(8.314*(DK422+273.15)) * AM422/DH422 * AL422) * DH422/(100*CV422) * (1000 - DE422)/1000</f>
        <v>0</v>
      </c>
      <c r="AJ422">
        <v>1162.21734090382</v>
      </c>
      <c r="AK422">
        <v>1136.91084848485</v>
      </c>
      <c r="AL422">
        <v>3.54075680269709</v>
      </c>
      <c r="AM422">
        <v>64.2689805173575</v>
      </c>
      <c r="AN422">
        <f>(AP422 - AO422 + DI422*1E3/(8.314*(DK422+273.15)) * AR422/DH422 * AQ422) * DH422/(100*CV422) * 1000/(1000 - AP422)</f>
        <v>0</v>
      </c>
      <c r="AO422">
        <v>28.4271356780059</v>
      </c>
      <c r="AP422">
        <v>30.1921012121212</v>
      </c>
      <c r="AQ422">
        <v>-0.00590970215044384</v>
      </c>
      <c r="AR422">
        <v>116.423155096258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MAX(0,($B$13+$C$13*DP422)/(1+$D$13*DP422)*DI422/(DK422+273)*$E$13)</f>
        <v>0</v>
      </c>
      <c r="AX422" t="s">
        <v>407</v>
      </c>
      <c r="AY422" t="s">
        <v>407</v>
      </c>
      <c r="AZ422">
        <v>0</v>
      </c>
      <c r="BA422">
        <v>0</v>
      </c>
      <c r="BB422">
        <f>1-AZ422/BA422</f>
        <v>0</v>
      </c>
      <c r="BC422">
        <v>0</v>
      </c>
      <c r="BD422" t="s">
        <v>407</v>
      </c>
      <c r="BE422" t="s">
        <v>407</v>
      </c>
      <c r="BF422">
        <v>0</v>
      </c>
      <c r="BG422">
        <v>0</v>
      </c>
      <c r="BH422">
        <f>1-BF422/BG422</f>
        <v>0</v>
      </c>
      <c r="BI422">
        <v>0.5</v>
      </c>
      <c r="BJ422">
        <f>CS422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407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f>$B$11*DQ422+$C$11*DR422+$F$11*EC422*(1-EF422)</f>
        <v>0</v>
      </c>
      <c r="CS422">
        <f>CR422*CT422</f>
        <v>0</v>
      </c>
      <c r="CT422">
        <f>($B$11*$D$9+$C$11*$D$9+$F$11*((EP422+EH422)/MAX(EP422+EH422+EQ422, 0.1)*$I$9+EQ422/MAX(EP422+EH422+EQ422, 0.1)*$J$9))/($B$11+$C$11+$F$11)</f>
        <v>0</v>
      </c>
      <c r="CU422">
        <f>($B$11*$K$9+$C$11*$K$9+$F$11*((EP422+EH422)/MAX(EP422+EH422+EQ422, 0.1)*$P$9+EQ422/MAX(EP422+EH422+EQ422, 0.1)*$Q$9))/($B$11+$C$11+$F$11)</f>
        <v>0</v>
      </c>
      <c r="CV422">
        <v>2.7</v>
      </c>
      <c r="CW422">
        <v>0.5</v>
      </c>
      <c r="CX422" t="s">
        <v>408</v>
      </c>
      <c r="CY422">
        <v>2</v>
      </c>
      <c r="CZ422" t="b">
        <v>1</v>
      </c>
      <c r="DA422">
        <v>1510795530.1</v>
      </c>
      <c r="DB422">
        <v>1078.85555555556</v>
      </c>
      <c r="DC422">
        <v>1112.55407407407</v>
      </c>
      <c r="DD422">
        <v>30.2314518518519</v>
      </c>
      <c r="DE422">
        <v>28.4330740740741</v>
      </c>
      <c r="DF422">
        <v>1068.36666666667</v>
      </c>
      <c r="DG422">
        <v>29.569762962963</v>
      </c>
      <c r="DH422">
        <v>500.095037037037</v>
      </c>
      <c r="DI422">
        <v>90.7631296296296</v>
      </c>
      <c r="DJ422">
        <v>0.0999913925925926</v>
      </c>
      <c r="DK422">
        <v>34.3329407407407</v>
      </c>
      <c r="DL422">
        <v>34.9892555555556</v>
      </c>
      <c r="DM422">
        <v>999.9</v>
      </c>
      <c r="DN422">
        <v>0</v>
      </c>
      <c r="DO422">
        <v>0</v>
      </c>
      <c r="DP422">
        <v>9984.21259259259</v>
      </c>
      <c r="DQ422">
        <v>0</v>
      </c>
      <c r="DR422">
        <v>8.66248962962963</v>
      </c>
      <c r="DS422">
        <v>-33.6996259259259</v>
      </c>
      <c r="DT422">
        <v>1112.4862962963</v>
      </c>
      <c r="DU422">
        <v>1145.11333333333</v>
      </c>
      <c r="DV422">
        <v>1.79838592592593</v>
      </c>
      <c r="DW422">
        <v>1112.55407407407</v>
      </c>
      <c r="DX422">
        <v>28.4330740740741</v>
      </c>
      <c r="DY422">
        <v>2.74390037037037</v>
      </c>
      <c r="DZ422">
        <v>2.58067333333333</v>
      </c>
      <c r="EA422">
        <v>22.5504259259259</v>
      </c>
      <c r="EB422">
        <v>21.544437037037</v>
      </c>
      <c r="EC422">
        <v>1999.97481481482</v>
      </c>
      <c r="ED422">
        <v>0.980002962962963</v>
      </c>
      <c r="EE422">
        <v>0.0199973037037037</v>
      </c>
      <c r="EF422">
        <v>0</v>
      </c>
      <c r="EG422">
        <v>2.23644814814815</v>
      </c>
      <c r="EH422">
        <v>0</v>
      </c>
      <c r="EI422">
        <v>4076.16111111111</v>
      </c>
      <c r="EJ422">
        <v>17299.9518518518</v>
      </c>
      <c r="EK422">
        <v>40</v>
      </c>
      <c r="EL422">
        <v>40</v>
      </c>
      <c r="EM422">
        <v>39.4416666666667</v>
      </c>
      <c r="EN422">
        <v>38.9533333333333</v>
      </c>
      <c r="EO422">
        <v>39.854</v>
      </c>
      <c r="EP422">
        <v>1959.98333333333</v>
      </c>
      <c r="EQ422">
        <v>39.99</v>
      </c>
      <c r="ER422">
        <v>0</v>
      </c>
      <c r="ES422">
        <v>1678819140.8</v>
      </c>
      <c r="ET422">
        <v>0</v>
      </c>
      <c r="EU422">
        <v>2.256716</v>
      </c>
      <c r="EV422">
        <v>-0.667092309198905</v>
      </c>
      <c r="EW422">
        <v>4.09538459037685</v>
      </c>
      <c r="EX422">
        <v>4076.2012</v>
      </c>
      <c r="EY422">
        <v>15</v>
      </c>
      <c r="EZ422">
        <v>0</v>
      </c>
      <c r="FA422" t="s">
        <v>409</v>
      </c>
      <c r="FB422">
        <v>1510781724.6</v>
      </c>
      <c r="FC422">
        <v>1510781718.6</v>
      </c>
      <c r="FD422">
        <v>0</v>
      </c>
      <c r="FE422">
        <v>0.193</v>
      </c>
      <c r="FF422">
        <v>0.167</v>
      </c>
      <c r="FG422">
        <v>6.707</v>
      </c>
      <c r="FH422">
        <v>0.869</v>
      </c>
      <c r="FI422">
        <v>420</v>
      </c>
      <c r="FJ422">
        <v>32</v>
      </c>
      <c r="FK422">
        <v>0.3</v>
      </c>
      <c r="FL422">
        <v>0.13</v>
      </c>
      <c r="FM422">
        <v>1.81778575</v>
      </c>
      <c r="FN422">
        <v>-0.302958686679181</v>
      </c>
      <c r="FO422">
        <v>0.0292534444884273</v>
      </c>
      <c r="FP422">
        <v>1</v>
      </c>
      <c r="FQ422">
        <v>1</v>
      </c>
      <c r="FR422">
        <v>1</v>
      </c>
      <c r="FS422" t="s">
        <v>410</v>
      </c>
      <c r="FT422">
        <v>2.97114</v>
      </c>
      <c r="FU422">
        <v>2.75386</v>
      </c>
      <c r="FV422">
        <v>0.17721</v>
      </c>
      <c r="FW422">
        <v>0.181559</v>
      </c>
      <c r="FX422">
        <v>0.120739</v>
      </c>
      <c r="FY422">
        <v>0.116949</v>
      </c>
      <c r="FZ422">
        <v>31935.7</v>
      </c>
      <c r="GA422">
        <v>34604.5</v>
      </c>
      <c r="GB422">
        <v>35183.2</v>
      </c>
      <c r="GC422">
        <v>38356.3</v>
      </c>
      <c r="GD422">
        <v>43838.7</v>
      </c>
      <c r="GE422">
        <v>48914</v>
      </c>
      <c r="GF422">
        <v>54977.1</v>
      </c>
      <c r="GG422">
        <v>61515.9</v>
      </c>
      <c r="GH422">
        <v>1.96315</v>
      </c>
      <c r="GI422">
        <v>1.82082</v>
      </c>
      <c r="GJ422">
        <v>0.192173</v>
      </c>
      <c r="GK422">
        <v>0</v>
      </c>
      <c r="GL422">
        <v>31.8695</v>
      </c>
      <c r="GM422">
        <v>999.9</v>
      </c>
      <c r="GN422">
        <v>53.199</v>
      </c>
      <c r="GO422">
        <v>32.468</v>
      </c>
      <c r="GP422">
        <v>28.7397</v>
      </c>
      <c r="GQ422">
        <v>56.2386</v>
      </c>
      <c r="GR422">
        <v>48.6699</v>
      </c>
      <c r="GS422">
        <v>1</v>
      </c>
      <c r="GT422">
        <v>0.106735</v>
      </c>
      <c r="GU422">
        <v>-2.76637</v>
      </c>
      <c r="GV422">
        <v>20.0946</v>
      </c>
      <c r="GW422">
        <v>5.19662</v>
      </c>
      <c r="GX422">
        <v>12.0047</v>
      </c>
      <c r="GY422">
        <v>4.97535</v>
      </c>
      <c r="GZ422">
        <v>3.29385</v>
      </c>
      <c r="HA422">
        <v>9999</v>
      </c>
      <c r="HB422">
        <v>9999</v>
      </c>
      <c r="HC422">
        <v>9999</v>
      </c>
      <c r="HD422">
        <v>999.9</v>
      </c>
      <c r="HE422">
        <v>1.86325</v>
      </c>
      <c r="HF422">
        <v>1.86813</v>
      </c>
      <c r="HG422">
        <v>1.86789</v>
      </c>
      <c r="HH422">
        <v>1.86905</v>
      </c>
      <c r="HI422">
        <v>1.86986</v>
      </c>
      <c r="HJ422">
        <v>1.86591</v>
      </c>
      <c r="HK422">
        <v>1.86697</v>
      </c>
      <c r="HL422">
        <v>1.86831</v>
      </c>
      <c r="HM422">
        <v>5</v>
      </c>
      <c r="HN422">
        <v>0</v>
      </c>
      <c r="HO422">
        <v>0</v>
      </c>
      <c r="HP422">
        <v>0</v>
      </c>
      <c r="HQ422" t="s">
        <v>411</v>
      </c>
      <c r="HR422" t="s">
        <v>412</v>
      </c>
      <c r="HS422" t="s">
        <v>413</v>
      </c>
      <c r="HT422" t="s">
        <v>413</v>
      </c>
      <c r="HU422" t="s">
        <v>413</v>
      </c>
      <c r="HV422" t="s">
        <v>413</v>
      </c>
      <c r="HW422">
        <v>0</v>
      </c>
      <c r="HX422">
        <v>100</v>
      </c>
      <c r="HY422">
        <v>100</v>
      </c>
      <c r="HZ422">
        <v>10.63</v>
      </c>
      <c r="IA422">
        <v>0.6616</v>
      </c>
      <c r="IB422">
        <v>4.00718980108695</v>
      </c>
      <c r="IC422">
        <v>0.0057595372652325</v>
      </c>
      <c r="ID422">
        <v>9.86007892650461e-07</v>
      </c>
      <c r="IE422">
        <v>-6.54605500343952e-10</v>
      </c>
      <c r="IF422">
        <v>0.661683471666172</v>
      </c>
      <c r="IG422">
        <v>0</v>
      </c>
      <c r="IH422">
        <v>0</v>
      </c>
      <c r="II422">
        <v>0</v>
      </c>
      <c r="IJ422">
        <v>-3</v>
      </c>
      <c r="IK422">
        <v>1614</v>
      </c>
      <c r="IL422">
        <v>1</v>
      </c>
      <c r="IM422">
        <v>27</v>
      </c>
      <c r="IN422">
        <v>230.2</v>
      </c>
      <c r="IO422">
        <v>230.3</v>
      </c>
      <c r="IP422">
        <v>2.34131</v>
      </c>
      <c r="IQ422">
        <v>2.62939</v>
      </c>
      <c r="IR422">
        <v>1.54785</v>
      </c>
      <c r="IS422">
        <v>2.30103</v>
      </c>
      <c r="IT422">
        <v>1.34644</v>
      </c>
      <c r="IU422">
        <v>2.3291</v>
      </c>
      <c r="IV422">
        <v>36.8604</v>
      </c>
      <c r="IW422">
        <v>24.2013</v>
      </c>
      <c r="IX422">
        <v>18</v>
      </c>
      <c r="IY422">
        <v>503.552</v>
      </c>
      <c r="IZ422">
        <v>410.696</v>
      </c>
      <c r="JA422">
        <v>35.1591</v>
      </c>
      <c r="JB422">
        <v>28.7772</v>
      </c>
      <c r="JC422">
        <v>29.9999</v>
      </c>
      <c r="JD422">
        <v>28.6093</v>
      </c>
      <c r="JE422">
        <v>28.5333</v>
      </c>
      <c r="JF422">
        <v>46.9606</v>
      </c>
      <c r="JG422">
        <v>0</v>
      </c>
      <c r="JH422">
        <v>100</v>
      </c>
      <c r="JI422">
        <v>35.2108</v>
      </c>
      <c r="JJ422">
        <v>1160.05</v>
      </c>
      <c r="JK422">
        <v>30.1699</v>
      </c>
      <c r="JL422">
        <v>101.999</v>
      </c>
      <c r="JM422">
        <v>102.398</v>
      </c>
    </row>
    <row r="423" spans="1:273">
      <c r="A423">
        <v>407</v>
      </c>
      <c r="B423">
        <v>1510795542.6</v>
      </c>
      <c r="C423">
        <v>6822</v>
      </c>
      <c r="D423" t="s">
        <v>1227</v>
      </c>
      <c r="E423" t="s">
        <v>1228</v>
      </c>
      <c r="F423">
        <v>5</v>
      </c>
      <c r="G423" t="s">
        <v>898</v>
      </c>
      <c r="H423" t="s">
        <v>406</v>
      </c>
      <c r="I423">
        <v>1510795534.81429</v>
      </c>
      <c r="J423">
        <f>(K423)/1000</f>
        <v>0</v>
      </c>
      <c r="K423">
        <f>IF(CZ423, AN423, AH423)</f>
        <v>0</v>
      </c>
      <c r="L423">
        <f>IF(CZ423, AI423, AG423)</f>
        <v>0</v>
      </c>
      <c r="M423">
        <f>DB423 - IF(AU423&gt;1, L423*CV423*100.0/(AW423*DP423), 0)</f>
        <v>0</v>
      </c>
      <c r="N423">
        <f>((T423-J423/2)*M423-L423)/(T423+J423/2)</f>
        <v>0</v>
      </c>
      <c r="O423">
        <f>N423*(DI423+DJ423)/1000.0</f>
        <v>0</v>
      </c>
      <c r="P423">
        <f>(DB423 - IF(AU423&gt;1, L423*CV423*100.0/(AW423*DP423), 0))*(DI423+DJ423)/1000.0</f>
        <v>0</v>
      </c>
      <c r="Q423">
        <f>2.0/((1/S423-1/R423)+SIGN(S423)*SQRT((1/S423-1/R423)*(1/S423-1/R423) + 4*CW423/((CW423+1)*(CW423+1))*(2*1/S423*1/R423-1/R423*1/R423)))</f>
        <v>0</v>
      </c>
      <c r="R423">
        <f>IF(LEFT(CX423,1)&lt;&gt;"0",IF(LEFT(CX423,1)="1",3.0,CY423),$D$5+$E$5*(DP423*DI423/($K$5*1000))+$F$5*(DP423*DI423/($K$5*1000))*MAX(MIN(CV423,$J$5),$I$5)*MAX(MIN(CV423,$J$5),$I$5)+$G$5*MAX(MIN(CV423,$J$5),$I$5)*(DP423*DI423/($K$5*1000))+$H$5*(DP423*DI423/($K$5*1000))*(DP423*DI423/($K$5*1000)))</f>
        <v>0</v>
      </c>
      <c r="S423">
        <f>J423*(1000-(1000*0.61365*exp(17.502*W423/(240.97+W423))/(DI423+DJ423)+DD423)/2)/(1000*0.61365*exp(17.502*W423/(240.97+W423))/(DI423+DJ423)-DD423)</f>
        <v>0</v>
      </c>
      <c r="T423">
        <f>1/((CW423+1)/(Q423/1.6)+1/(R423/1.37)) + CW423/((CW423+1)/(Q423/1.6) + CW423/(R423/1.37))</f>
        <v>0</v>
      </c>
      <c r="U423">
        <f>(CR423*CU423)</f>
        <v>0</v>
      </c>
      <c r="V423">
        <f>(DK423+(U423+2*0.95*5.67E-8*(((DK423+$B$7)+273)^4-(DK423+273)^4)-44100*J423)/(1.84*29.3*R423+8*0.95*5.67E-8*(DK423+273)^3))</f>
        <v>0</v>
      </c>
      <c r="W423">
        <f>($C$7*DL423+$D$7*DM423+$E$7*V423)</f>
        <v>0</v>
      </c>
      <c r="X423">
        <f>0.61365*exp(17.502*W423/(240.97+W423))</f>
        <v>0</v>
      </c>
      <c r="Y423">
        <f>(Z423/AA423*100)</f>
        <v>0</v>
      </c>
      <c r="Z423">
        <f>DD423*(DI423+DJ423)/1000</f>
        <v>0</v>
      </c>
      <c r="AA423">
        <f>0.61365*exp(17.502*DK423/(240.97+DK423))</f>
        <v>0</v>
      </c>
      <c r="AB423">
        <f>(X423-DD423*(DI423+DJ423)/1000)</f>
        <v>0</v>
      </c>
      <c r="AC423">
        <f>(-J423*44100)</f>
        <v>0</v>
      </c>
      <c r="AD423">
        <f>2*29.3*R423*0.92*(DK423-W423)</f>
        <v>0</v>
      </c>
      <c r="AE423">
        <f>2*0.95*5.67E-8*(((DK423+$B$7)+273)^4-(W423+273)^4)</f>
        <v>0</v>
      </c>
      <c r="AF423">
        <f>U423+AE423+AC423+AD423</f>
        <v>0</v>
      </c>
      <c r="AG423">
        <f>DH423*AU423*(DC423-DB423*(1000-AU423*DE423)/(1000-AU423*DD423))/(100*CV423)</f>
        <v>0</v>
      </c>
      <c r="AH423">
        <f>1000*DH423*AU423*(DD423-DE423)/(100*CV423*(1000-AU423*DD423))</f>
        <v>0</v>
      </c>
      <c r="AI423">
        <f>(AJ423 - AK423 - DI423*1E3/(8.314*(DK423+273.15)) * AM423/DH423 * AL423) * DH423/(100*CV423) * (1000 - DE423)/1000</f>
        <v>0</v>
      </c>
      <c r="AJ423">
        <v>1178.86325011676</v>
      </c>
      <c r="AK423">
        <v>1154.12381818182</v>
      </c>
      <c r="AL423">
        <v>3.42023469363788</v>
      </c>
      <c r="AM423">
        <v>64.2689805173575</v>
      </c>
      <c r="AN423">
        <f>(AP423 - AO423 + DI423*1E3/(8.314*(DK423+273.15)) * AR423/DH423 * AQ423) * DH423/(100*CV423) * 1000/(1000 - AP423)</f>
        <v>0</v>
      </c>
      <c r="AO423">
        <v>28.4220215145709</v>
      </c>
      <c r="AP423">
        <v>30.1663466666667</v>
      </c>
      <c r="AQ423">
        <v>-0.00586094966629754</v>
      </c>
      <c r="AR423">
        <v>116.423155096258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MAX(0,($B$13+$C$13*DP423)/(1+$D$13*DP423)*DI423/(DK423+273)*$E$13)</f>
        <v>0</v>
      </c>
      <c r="AX423" t="s">
        <v>407</v>
      </c>
      <c r="AY423" t="s">
        <v>407</v>
      </c>
      <c r="AZ423">
        <v>0</v>
      </c>
      <c r="BA423">
        <v>0</v>
      </c>
      <c r="BB423">
        <f>1-AZ423/BA423</f>
        <v>0</v>
      </c>
      <c r="BC423">
        <v>0</v>
      </c>
      <c r="BD423" t="s">
        <v>407</v>
      </c>
      <c r="BE423" t="s">
        <v>407</v>
      </c>
      <c r="BF423">
        <v>0</v>
      </c>
      <c r="BG423">
        <v>0</v>
      </c>
      <c r="BH423">
        <f>1-BF423/BG423</f>
        <v>0</v>
      </c>
      <c r="BI423">
        <v>0.5</v>
      </c>
      <c r="BJ423">
        <f>CS423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407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f>$B$11*DQ423+$C$11*DR423+$F$11*EC423*(1-EF423)</f>
        <v>0</v>
      </c>
      <c r="CS423">
        <f>CR423*CT423</f>
        <v>0</v>
      </c>
      <c r="CT423">
        <f>($B$11*$D$9+$C$11*$D$9+$F$11*((EP423+EH423)/MAX(EP423+EH423+EQ423, 0.1)*$I$9+EQ423/MAX(EP423+EH423+EQ423, 0.1)*$J$9))/($B$11+$C$11+$F$11)</f>
        <v>0</v>
      </c>
      <c r="CU423">
        <f>($B$11*$K$9+$C$11*$K$9+$F$11*((EP423+EH423)/MAX(EP423+EH423+EQ423, 0.1)*$P$9+EQ423/MAX(EP423+EH423+EQ423, 0.1)*$Q$9))/($B$11+$C$11+$F$11)</f>
        <v>0</v>
      </c>
      <c r="CV423">
        <v>2.7</v>
      </c>
      <c r="CW423">
        <v>0.5</v>
      </c>
      <c r="CX423" t="s">
        <v>408</v>
      </c>
      <c r="CY423">
        <v>2</v>
      </c>
      <c r="CZ423" t="b">
        <v>1</v>
      </c>
      <c r="DA423">
        <v>1510795534.81429</v>
      </c>
      <c r="DB423">
        <v>1094.76428571429</v>
      </c>
      <c r="DC423">
        <v>1128.37142857143</v>
      </c>
      <c r="DD423">
        <v>30.2063357142857</v>
      </c>
      <c r="DE423">
        <v>28.4291321428571</v>
      </c>
      <c r="DF423">
        <v>1084.18785714286</v>
      </c>
      <c r="DG423">
        <v>29.5446428571429</v>
      </c>
      <c r="DH423">
        <v>500.09125</v>
      </c>
      <c r="DI423">
        <v>90.7629392857143</v>
      </c>
      <c r="DJ423">
        <v>0.0998909107142857</v>
      </c>
      <c r="DK423">
        <v>34.3244142857143</v>
      </c>
      <c r="DL423">
        <v>34.981675</v>
      </c>
      <c r="DM423">
        <v>999.9</v>
      </c>
      <c r="DN423">
        <v>0</v>
      </c>
      <c r="DO423">
        <v>0</v>
      </c>
      <c r="DP423">
        <v>10002.525</v>
      </c>
      <c r="DQ423">
        <v>0</v>
      </c>
      <c r="DR423">
        <v>8.63686607142857</v>
      </c>
      <c r="DS423">
        <v>-33.6076964285714</v>
      </c>
      <c r="DT423">
        <v>1128.86178571429</v>
      </c>
      <c r="DU423">
        <v>1161.38892857143</v>
      </c>
      <c r="DV423">
        <v>1.77720607142857</v>
      </c>
      <c r="DW423">
        <v>1128.37142857143</v>
      </c>
      <c r="DX423">
        <v>28.4291321428571</v>
      </c>
      <c r="DY423">
        <v>2.741615</v>
      </c>
      <c r="DZ423">
        <v>2.58031035714286</v>
      </c>
      <c r="EA423">
        <v>22.5366964285714</v>
      </c>
      <c r="EB423">
        <v>21.5421321428571</v>
      </c>
      <c r="EC423">
        <v>1999.97928571429</v>
      </c>
      <c r="ED423">
        <v>0.980002857142857</v>
      </c>
      <c r="EE423">
        <v>0.0199973857142857</v>
      </c>
      <c r="EF423">
        <v>0</v>
      </c>
      <c r="EG423">
        <v>2.2222</v>
      </c>
      <c r="EH423">
        <v>0</v>
      </c>
      <c r="EI423">
        <v>4076.41285714286</v>
      </c>
      <c r="EJ423">
        <v>17299.9928571429</v>
      </c>
      <c r="EK423">
        <v>40</v>
      </c>
      <c r="EL423">
        <v>39.9955</v>
      </c>
      <c r="EM423">
        <v>39.437</v>
      </c>
      <c r="EN423">
        <v>38.94825</v>
      </c>
      <c r="EO423">
        <v>39.839</v>
      </c>
      <c r="EP423">
        <v>1959.98678571429</v>
      </c>
      <c r="EQ423">
        <v>39.99</v>
      </c>
      <c r="ER423">
        <v>0</v>
      </c>
      <c r="ES423">
        <v>1678819146.2</v>
      </c>
      <c r="ET423">
        <v>0</v>
      </c>
      <c r="EU423">
        <v>2.25030769230769</v>
      </c>
      <c r="EV423">
        <v>0.711719659422863</v>
      </c>
      <c r="EW423">
        <v>1.95145298461421</v>
      </c>
      <c r="EX423">
        <v>4076.51538461538</v>
      </c>
      <c r="EY423">
        <v>15</v>
      </c>
      <c r="EZ423">
        <v>0</v>
      </c>
      <c r="FA423" t="s">
        <v>409</v>
      </c>
      <c r="FB423">
        <v>1510781724.6</v>
      </c>
      <c r="FC423">
        <v>1510781718.6</v>
      </c>
      <c r="FD423">
        <v>0</v>
      </c>
      <c r="FE423">
        <v>0.193</v>
      </c>
      <c r="FF423">
        <v>0.167</v>
      </c>
      <c r="FG423">
        <v>6.707</v>
      </c>
      <c r="FH423">
        <v>0.869</v>
      </c>
      <c r="FI423">
        <v>420</v>
      </c>
      <c r="FJ423">
        <v>32</v>
      </c>
      <c r="FK423">
        <v>0.3</v>
      </c>
      <c r="FL423">
        <v>0.13</v>
      </c>
      <c r="FM423">
        <v>1.7883565</v>
      </c>
      <c r="FN423">
        <v>-0.271185140712951</v>
      </c>
      <c r="FO423">
        <v>0.0261207878470386</v>
      </c>
      <c r="FP423">
        <v>1</v>
      </c>
      <c r="FQ423">
        <v>1</v>
      </c>
      <c r="FR423">
        <v>1</v>
      </c>
      <c r="FS423" t="s">
        <v>410</v>
      </c>
      <c r="FT423">
        <v>2.97153</v>
      </c>
      <c r="FU423">
        <v>2.75403</v>
      </c>
      <c r="FV423">
        <v>0.178899</v>
      </c>
      <c r="FW423">
        <v>0.183253</v>
      </c>
      <c r="FX423">
        <v>0.120667</v>
      </c>
      <c r="FY423">
        <v>0.116932</v>
      </c>
      <c r="FZ423">
        <v>31870.1</v>
      </c>
      <c r="GA423">
        <v>34533.3</v>
      </c>
      <c r="GB423">
        <v>35183.2</v>
      </c>
      <c r="GC423">
        <v>38356.9</v>
      </c>
      <c r="GD423">
        <v>43842.3</v>
      </c>
      <c r="GE423">
        <v>48915.6</v>
      </c>
      <c r="GF423">
        <v>54977</v>
      </c>
      <c r="GG423">
        <v>61516.6</v>
      </c>
      <c r="GH423">
        <v>1.96327</v>
      </c>
      <c r="GI423">
        <v>1.8207</v>
      </c>
      <c r="GJ423">
        <v>0.1937</v>
      </c>
      <c r="GK423">
        <v>0</v>
      </c>
      <c r="GL423">
        <v>31.8506</v>
      </c>
      <c r="GM423">
        <v>999.9</v>
      </c>
      <c r="GN423">
        <v>53.199</v>
      </c>
      <c r="GO423">
        <v>32.468</v>
      </c>
      <c r="GP423">
        <v>28.7382</v>
      </c>
      <c r="GQ423">
        <v>56.4886</v>
      </c>
      <c r="GR423">
        <v>48.0409</v>
      </c>
      <c r="GS423">
        <v>1</v>
      </c>
      <c r="GT423">
        <v>0.106662</v>
      </c>
      <c r="GU423">
        <v>-2.63445</v>
      </c>
      <c r="GV423">
        <v>20.0964</v>
      </c>
      <c r="GW423">
        <v>5.19677</v>
      </c>
      <c r="GX423">
        <v>12.005</v>
      </c>
      <c r="GY423">
        <v>4.97495</v>
      </c>
      <c r="GZ423">
        <v>3.2938</v>
      </c>
      <c r="HA423">
        <v>9999</v>
      </c>
      <c r="HB423">
        <v>9999</v>
      </c>
      <c r="HC423">
        <v>9999</v>
      </c>
      <c r="HD423">
        <v>999.9</v>
      </c>
      <c r="HE423">
        <v>1.86325</v>
      </c>
      <c r="HF423">
        <v>1.86813</v>
      </c>
      <c r="HG423">
        <v>1.86791</v>
      </c>
      <c r="HH423">
        <v>1.86905</v>
      </c>
      <c r="HI423">
        <v>1.86985</v>
      </c>
      <c r="HJ423">
        <v>1.8659</v>
      </c>
      <c r="HK423">
        <v>1.867</v>
      </c>
      <c r="HL423">
        <v>1.86832</v>
      </c>
      <c r="HM423">
        <v>5</v>
      </c>
      <c r="HN423">
        <v>0</v>
      </c>
      <c r="HO423">
        <v>0</v>
      </c>
      <c r="HP423">
        <v>0</v>
      </c>
      <c r="HQ423" t="s">
        <v>411</v>
      </c>
      <c r="HR423" t="s">
        <v>412</v>
      </c>
      <c r="HS423" t="s">
        <v>413</v>
      </c>
      <c r="HT423" t="s">
        <v>413</v>
      </c>
      <c r="HU423" t="s">
        <v>413</v>
      </c>
      <c r="HV423" t="s">
        <v>413</v>
      </c>
      <c r="HW423">
        <v>0</v>
      </c>
      <c r="HX423">
        <v>100</v>
      </c>
      <c r="HY423">
        <v>100</v>
      </c>
      <c r="HZ423">
        <v>10.72</v>
      </c>
      <c r="IA423">
        <v>0.6617</v>
      </c>
      <c r="IB423">
        <v>4.00718980108695</v>
      </c>
      <c r="IC423">
        <v>0.0057595372652325</v>
      </c>
      <c r="ID423">
        <v>9.86007892650461e-07</v>
      </c>
      <c r="IE423">
        <v>-6.54605500343952e-10</v>
      </c>
      <c r="IF423">
        <v>0.661683471666172</v>
      </c>
      <c r="IG423">
        <v>0</v>
      </c>
      <c r="IH423">
        <v>0</v>
      </c>
      <c r="II423">
        <v>0</v>
      </c>
      <c r="IJ423">
        <v>-3</v>
      </c>
      <c r="IK423">
        <v>1614</v>
      </c>
      <c r="IL423">
        <v>1</v>
      </c>
      <c r="IM423">
        <v>27</v>
      </c>
      <c r="IN423">
        <v>230.3</v>
      </c>
      <c r="IO423">
        <v>230.4</v>
      </c>
      <c r="IP423">
        <v>2.37061</v>
      </c>
      <c r="IQ423">
        <v>2.62573</v>
      </c>
      <c r="IR423">
        <v>1.54785</v>
      </c>
      <c r="IS423">
        <v>2.30103</v>
      </c>
      <c r="IT423">
        <v>1.34644</v>
      </c>
      <c r="IU423">
        <v>2.33643</v>
      </c>
      <c r="IV423">
        <v>36.8604</v>
      </c>
      <c r="IW423">
        <v>24.2013</v>
      </c>
      <c r="IX423">
        <v>18</v>
      </c>
      <c r="IY423">
        <v>503.608</v>
      </c>
      <c r="IZ423">
        <v>410.607</v>
      </c>
      <c r="JA423">
        <v>35.2259</v>
      </c>
      <c r="JB423">
        <v>28.7728</v>
      </c>
      <c r="JC423">
        <v>29.9999</v>
      </c>
      <c r="JD423">
        <v>28.6061</v>
      </c>
      <c r="JE423">
        <v>28.5307</v>
      </c>
      <c r="JF423">
        <v>47.482</v>
      </c>
      <c r="JG423">
        <v>0</v>
      </c>
      <c r="JH423">
        <v>100</v>
      </c>
      <c r="JI423">
        <v>35.227</v>
      </c>
      <c r="JJ423">
        <v>1173.46</v>
      </c>
      <c r="JK423">
        <v>30.1699</v>
      </c>
      <c r="JL423">
        <v>101.999</v>
      </c>
      <c r="JM423">
        <v>102.399</v>
      </c>
    </row>
    <row r="424" spans="1:273">
      <c r="A424">
        <v>408</v>
      </c>
      <c r="B424">
        <v>1510795547.6</v>
      </c>
      <c r="C424">
        <v>6827</v>
      </c>
      <c r="D424" t="s">
        <v>1229</v>
      </c>
      <c r="E424" t="s">
        <v>1230</v>
      </c>
      <c r="F424">
        <v>5</v>
      </c>
      <c r="G424" t="s">
        <v>898</v>
      </c>
      <c r="H424" t="s">
        <v>406</v>
      </c>
      <c r="I424">
        <v>1510795540.1</v>
      </c>
      <c r="J424">
        <f>(K424)/1000</f>
        <v>0</v>
      </c>
      <c r="K424">
        <f>IF(CZ424, AN424, AH424)</f>
        <v>0</v>
      </c>
      <c r="L424">
        <f>IF(CZ424, AI424, AG424)</f>
        <v>0</v>
      </c>
      <c r="M424">
        <f>DB424 - IF(AU424&gt;1, L424*CV424*100.0/(AW424*DP424), 0)</f>
        <v>0</v>
      </c>
      <c r="N424">
        <f>((T424-J424/2)*M424-L424)/(T424+J424/2)</f>
        <v>0</v>
      </c>
      <c r="O424">
        <f>N424*(DI424+DJ424)/1000.0</f>
        <v>0</v>
      </c>
      <c r="P424">
        <f>(DB424 - IF(AU424&gt;1, L424*CV424*100.0/(AW424*DP424), 0))*(DI424+DJ424)/1000.0</f>
        <v>0</v>
      </c>
      <c r="Q424">
        <f>2.0/((1/S424-1/R424)+SIGN(S424)*SQRT((1/S424-1/R424)*(1/S424-1/R424) + 4*CW424/((CW424+1)*(CW424+1))*(2*1/S424*1/R424-1/R424*1/R424)))</f>
        <v>0</v>
      </c>
      <c r="R424">
        <f>IF(LEFT(CX424,1)&lt;&gt;"0",IF(LEFT(CX424,1)="1",3.0,CY424),$D$5+$E$5*(DP424*DI424/($K$5*1000))+$F$5*(DP424*DI424/($K$5*1000))*MAX(MIN(CV424,$J$5),$I$5)*MAX(MIN(CV424,$J$5),$I$5)+$G$5*MAX(MIN(CV424,$J$5),$I$5)*(DP424*DI424/($K$5*1000))+$H$5*(DP424*DI424/($K$5*1000))*(DP424*DI424/($K$5*1000)))</f>
        <v>0</v>
      </c>
      <c r="S424">
        <f>J424*(1000-(1000*0.61365*exp(17.502*W424/(240.97+W424))/(DI424+DJ424)+DD424)/2)/(1000*0.61365*exp(17.502*W424/(240.97+W424))/(DI424+DJ424)-DD424)</f>
        <v>0</v>
      </c>
      <c r="T424">
        <f>1/((CW424+1)/(Q424/1.6)+1/(R424/1.37)) + CW424/((CW424+1)/(Q424/1.6) + CW424/(R424/1.37))</f>
        <v>0</v>
      </c>
      <c r="U424">
        <f>(CR424*CU424)</f>
        <v>0</v>
      </c>
      <c r="V424">
        <f>(DK424+(U424+2*0.95*5.67E-8*(((DK424+$B$7)+273)^4-(DK424+273)^4)-44100*J424)/(1.84*29.3*R424+8*0.95*5.67E-8*(DK424+273)^3))</f>
        <v>0</v>
      </c>
      <c r="W424">
        <f>($C$7*DL424+$D$7*DM424+$E$7*V424)</f>
        <v>0</v>
      </c>
      <c r="X424">
        <f>0.61365*exp(17.502*W424/(240.97+W424))</f>
        <v>0</v>
      </c>
      <c r="Y424">
        <f>(Z424/AA424*100)</f>
        <v>0</v>
      </c>
      <c r="Z424">
        <f>DD424*(DI424+DJ424)/1000</f>
        <v>0</v>
      </c>
      <c r="AA424">
        <f>0.61365*exp(17.502*DK424/(240.97+DK424))</f>
        <v>0</v>
      </c>
      <c r="AB424">
        <f>(X424-DD424*(DI424+DJ424)/1000)</f>
        <v>0</v>
      </c>
      <c r="AC424">
        <f>(-J424*44100)</f>
        <v>0</v>
      </c>
      <c r="AD424">
        <f>2*29.3*R424*0.92*(DK424-W424)</f>
        <v>0</v>
      </c>
      <c r="AE424">
        <f>2*0.95*5.67E-8*(((DK424+$B$7)+273)^4-(W424+273)^4)</f>
        <v>0</v>
      </c>
      <c r="AF424">
        <f>U424+AE424+AC424+AD424</f>
        <v>0</v>
      </c>
      <c r="AG424">
        <f>DH424*AU424*(DC424-DB424*(1000-AU424*DE424)/(1000-AU424*DD424))/(100*CV424)</f>
        <v>0</v>
      </c>
      <c r="AH424">
        <f>1000*DH424*AU424*(DD424-DE424)/(100*CV424*(1000-AU424*DD424))</f>
        <v>0</v>
      </c>
      <c r="AI424">
        <f>(AJ424 - AK424 - DI424*1E3/(8.314*(DK424+273.15)) * AM424/DH424 * AL424) * DH424/(100*CV424) * (1000 - DE424)/1000</f>
        <v>0</v>
      </c>
      <c r="AJ424">
        <v>1196.81337714373</v>
      </c>
      <c r="AK424">
        <v>1171.58103030303</v>
      </c>
      <c r="AL424">
        <v>3.50806434278031</v>
      </c>
      <c r="AM424">
        <v>64.2689805173575</v>
      </c>
      <c r="AN424">
        <f>(AP424 - AO424 + DI424*1E3/(8.314*(DK424+273.15)) * AR424/DH424 * AQ424) * DH424/(100*CV424) * 1000/(1000 - AP424)</f>
        <v>0</v>
      </c>
      <c r="AO424">
        <v>28.4156781925644</v>
      </c>
      <c r="AP424">
        <v>30.1408872727273</v>
      </c>
      <c r="AQ424">
        <v>-0.00525895363894603</v>
      </c>
      <c r="AR424">
        <v>116.423155096258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MAX(0,($B$13+$C$13*DP424)/(1+$D$13*DP424)*DI424/(DK424+273)*$E$13)</f>
        <v>0</v>
      </c>
      <c r="AX424" t="s">
        <v>407</v>
      </c>
      <c r="AY424" t="s">
        <v>407</v>
      </c>
      <c r="AZ424">
        <v>0</v>
      </c>
      <c r="BA424">
        <v>0</v>
      </c>
      <c r="BB424">
        <f>1-AZ424/BA424</f>
        <v>0</v>
      </c>
      <c r="BC424">
        <v>0</v>
      </c>
      <c r="BD424" t="s">
        <v>407</v>
      </c>
      <c r="BE424" t="s">
        <v>407</v>
      </c>
      <c r="BF424">
        <v>0</v>
      </c>
      <c r="BG424">
        <v>0</v>
      </c>
      <c r="BH424">
        <f>1-BF424/BG424</f>
        <v>0</v>
      </c>
      <c r="BI424">
        <v>0.5</v>
      </c>
      <c r="BJ424">
        <f>CS424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407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f>$B$11*DQ424+$C$11*DR424+$F$11*EC424*(1-EF424)</f>
        <v>0</v>
      </c>
      <c r="CS424">
        <f>CR424*CT424</f>
        <v>0</v>
      </c>
      <c r="CT424">
        <f>($B$11*$D$9+$C$11*$D$9+$F$11*((EP424+EH424)/MAX(EP424+EH424+EQ424, 0.1)*$I$9+EQ424/MAX(EP424+EH424+EQ424, 0.1)*$J$9))/($B$11+$C$11+$F$11)</f>
        <v>0</v>
      </c>
      <c r="CU424">
        <f>($B$11*$K$9+$C$11*$K$9+$F$11*((EP424+EH424)/MAX(EP424+EH424+EQ424, 0.1)*$P$9+EQ424/MAX(EP424+EH424+EQ424, 0.1)*$Q$9))/($B$11+$C$11+$F$11)</f>
        <v>0</v>
      </c>
      <c r="CV424">
        <v>2.7</v>
      </c>
      <c r="CW424">
        <v>0.5</v>
      </c>
      <c r="CX424" t="s">
        <v>408</v>
      </c>
      <c r="CY424">
        <v>2</v>
      </c>
      <c r="CZ424" t="b">
        <v>1</v>
      </c>
      <c r="DA424">
        <v>1510795540.1</v>
      </c>
      <c r="DB424">
        <v>1112.60555555556</v>
      </c>
      <c r="DC424">
        <v>1146.41814814815</v>
      </c>
      <c r="DD424">
        <v>30.1777296296296</v>
      </c>
      <c r="DE424">
        <v>28.4232296296296</v>
      </c>
      <c r="DF424">
        <v>1101.93037037037</v>
      </c>
      <c r="DG424">
        <v>29.516037037037</v>
      </c>
      <c r="DH424">
        <v>500.096037037037</v>
      </c>
      <c r="DI424">
        <v>90.7624703703704</v>
      </c>
      <c r="DJ424">
        <v>0.0999976666666666</v>
      </c>
      <c r="DK424">
        <v>34.3164666666667</v>
      </c>
      <c r="DL424">
        <v>34.9775037037037</v>
      </c>
      <c r="DM424">
        <v>999.9</v>
      </c>
      <c r="DN424">
        <v>0</v>
      </c>
      <c r="DO424">
        <v>0</v>
      </c>
      <c r="DP424">
        <v>10001.7362962963</v>
      </c>
      <c r="DQ424">
        <v>0</v>
      </c>
      <c r="DR424">
        <v>8.60518185185185</v>
      </c>
      <c r="DS424">
        <v>-33.8140555555556</v>
      </c>
      <c r="DT424">
        <v>1147.22481481481</v>
      </c>
      <c r="DU424">
        <v>1179.95703703704</v>
      </c>
      <c r="DV424">
        <v>1.75449592592593</v>
      </c>
      <c r="DW424">
        <v>1146.41814814815</v>
      </c>
      <c r="DX424">
        <v>28.4232296296296</v>
      </c>
      <c r="DY424">
        <v>2.73900481481481</v>
      </c>
      <c r="DZ424">
        <v>2.57976259259259</v>
      </c>
      <c r="EA424">
        <v>22.5210185185185</v>
      </c>
      <c r="EB424">
        <v>21.5386592592593</v>
      </c>
      <c r="EC424">
        <v>1999.96555555556</v>
      </c>
      <c r="ED424">
        <v>0.980002518518519</v>
      </c>
      <c r="EE424">
        <v>0.0199976481481481</v>
      </c>
      <c r="EF424">
        <v>0</v>
      </c>
      <c r="EG424">
        <v>2.24542222222222</v>
      </c>
      <c r="EH424">
        <v>0</v>
      </c>
      <c r="EI424">
        <v>4076.65888888889</v>
      </c>
      <c r="EJ424">
        <v>17299.8518518519</v>
      </c>
      <c r="EK424">
        <v>40</v>
      </c>
      <c r="EL424">
        <v>39.986</v>
      </c>
      <c r="EM424">
        <v>39.437</v>
      </c>
      <c r="EN424">
        <v>38.9416666666667</v>
      </c>
      <c r="EO424">
        <v>39.8213333333333</v>
      </c>
      <c r="EP424">
        <v>1959.97185185185</v>
      </c>
      <c r="EQ424">
        <v>39.99</v>
      </c>
      <c r="ER424">
        <v>0</v>
      </c>
      <c r="ES424">
        <v>1678819151</v>
      </c>
      <c r="ET424">
        <v>0</v>
      </c>
      <c r="EU424">
        <v>2.28216153846154</v>
      </c>
      <c r="EV424">
        <v>0.381736743865231</v>
      </c>
      <c r="EW424">
        <v>3.36307692307578</v>
      </c>
      <c r="EX424">
        <v>4076.72730769231</v>
      </c>
      <c r="EY424">
        <v>15</v>
      </c>
      <c r="EZ424">
        <v>0</v>
      </c>
      <c r="FA424" t="s">
        <v>409</v>
      </c>
      <c r="FB424">
        <v>1510781724.6</v>
      </c>
      <c r="FC424">
        <v>1510781718.6</v>
      </c>
      <c r="FD424">
        <v>0</v>
      </c>
      <c r="FE424">
        <v>0.193</v>
      </c>
      <c r="FF424">
        <v>0.167</v>
      </c>
      <c r="FG424">
        <v>6.707</v>
      </c>
      <c r="FH424">
        <v>0.869</v>
      </c>
      <c r="FI424">
        <v>420</v>
      </c>
      <c r="FJ424">
        <v>32</v>
      </c>
      <c r="FK424">
        <v>0.3</v>
      </c>
      <c r="FL424">
        <v>0.13</v>
      </c>
      <c r="FM424">
        <v>1.76651575</v>
      </c>
      <c r="FN424">
        <v>-0.258465253283309</v>
      </c>
      <c r="FO424">
        <v>0.0248915920430474</v>
      </c>
      <c r="FP424">
        <v>1</v>
      </c>
      <c r="FQ424">
        <v>1</v>
      </c>
      <c r="FR424">
        <v>1</v>
      </c>
      <c r="FS424" t="s">
        <v>410</v>
      </c>
      <c r="FT424">
        <v>2.97125</v>
      </c>
      <c r="FU424">
        <v>2.75383</v>
      </c>
      <c r="FV424">
        <v>0.180596</v>
      </c>
      <c r="FW424">
        <v>0.184876</v>
      </c>
      <c r="FX424">
        <v>0.120593</v>
      </c>
      <c r="FY424">
        <v>0.116917</v>
      </c>
      <c r="FZ424">
        <v>31804.3</v>
      </c>
      <c r="GA424">
        <v>34464.5</v>
      </c>
      <c r="GB424">
        <v>35183.3</v>
      </c>
      <c r="GC424">
        <v>38356.6</v>
      </c>
      <c r="GD424">
        <v>43846.2</v>
      </c>
      <c r="GE424">
        <v>48916.5</v>
      </c>
      <c r="GF424">
        <v>54977.2</v>
      </c>
      <c r="GG424">
        <v>61516.7</v>
      </c>
      <c r="GH424">
        <v>1.96327</v>
      </c>
      <c r="GI424">
        <v>1.8208</v>
      </c>
      <c r="GJ424">
        <v>0.19417</v>
      </c>
      <c r="GK424">
        <v>0</v>
      </c>
      <c r="GL424">
        <v>31.8313</v>
      </c>
      <c r="GM424">
        <v>999.9</v>
      </c>
      <c r="GN424">
        <v>53.199</v>
      </c>
      <c r="GO424">
        <v>32.468</v>
      </c>
      <c r="GP424">
        <v>28.7379</v>
      </c>
      <c r="GQ424">
        <v>56.7086</v>
      </c>
      <c r="GR424">
        <v>48.5817</v>
      </c>
      <c r="GS424">
        <v>1</v>
      </c>
      <c r="GT424">
        <v>0.105948</v>
      </c>
      <c r="GU424">
        <v>-2.60737</v>
      </c>
      <c r="GV424">
        <v>20.0969</v>
      </c>
      <c r="GW424">
        <v>5.19677</v>
      </c>
      <c r="GX424">
        <v>12.0052</v>
      </c>
      <c r="GY424">
        <v>4.975</v>
      </c>
      <c r="GZ424">
        <v>3.29385</v>
      </c>
      <c r="HA424">
        <v>9999</v>
      </c>
      <c r="HB424">
        <v>9999</v>
      </c>
      <c r="HC424">
        <v>9999</v>
      </c>
      <c r="HD424">
        <v>999.9</v>
      </c>
      <c r="HE424">
        <v>1.86325</v>
      </c>
      <c r="HF424">
        <v>1.86813</v>
      </c>
      <c r="HG424">
        <v>1.86789</v>
      </c>
      <c r="HH424">
        <v>1.86905</v>
      </c>
      <c r="HI424">
        <v>1.86984</v>
      </c>
      <c r="HJ424">
        <v>1.86587</v>
      </c>
      <c r="HK424">
        <v>1.86699</v>
      </c>
      <c r="HL424">
        <v>1.86832</v>
      </c>
      <c r="HM424">
        <v>5</v>
      </c>
      <c r="HN424">
        <v>0</v>
      </c>
      <c r="HO424">
        <v>0</v>
      </c>
      <c r="HP424">
        <v>0</v>
      </c>
      <c r="HQ424" t="s">
        <v>411</v>
      </c>
      <c r="HR424" t="s">
        <v>412</v>
      </c>
      <c r="HS424" t="s">
        <v>413</v>
      </c>
      <c r="HT424" t="s">
        <v>413</v>
      </c>
      <c r="HU424" t="s">
        <v>413</v>
      </c>
      <c r="HV424" t="s">
        <v>413</v>
      </c>
      <c r="HW424">
        <v>0</v>
      </c>
      <c r="HX424">
        <v>100</v>
      </c>
      <c r="HY424">
        <v>100</v>
      </c>
      <c r="HZ424">
        <v>10.81</v>
      </c>
      <c r="IA424">
        <v>0.6617</v>
      </c>
      <c r="IB424">
        <v>4.00718980108695</v>
      </c>
      <c r="IC424">
        <v>0.0057595372652325</v>
      </c>
      <c r="ID424">
        <v>9.86007892650461e-07</v>
      </c>
      <c r="IE424">
        <v>-6.54605500343952e-10</v>
      </c>
      <c r="IF424">
        <v>0.661683471666172</v>
      </c>
      <c r="IG424">
        <v>0</v>
      </c>
      <c r="IH424">
        <v>0</v>
      </c>
      <c r="II424">
        <v>0</v>
      </c>
      <c r="IJ424">
        <v>-3</v>
      </c>
      <c r="IK424">
        <v>1614</v>
      </c>
      <c r="IL424">
        <v>1</v>
      </c>
      <c r="IM424">
        <v>27</v>
      </c>
      <c r="IN424">
        <v>230.4</v>
      </c>
      <c r="IO424">
        <v>230.5</v>
      </c>
      <c r="IP424">
        <v>2.39502</v>
      </c>
      <c r="IQ424">
        <v>2.62329</v>
      </c>
      <c r="IR424">
        <v>1.54785</v>
      </c>
      <c r="IS424">
        <v>2.2998</v>
      </c>
      <c r="IT424">
        <v>1.34644</v>
      </c>
      <c r="IU424">
        <v>2.39624</v>
      </c>
      <c r="IV424">
        <v>36.8604</v>
      </c>
      <c r="IW424">
        <v>24.2101</v>
      </c>
      <c r="IX424">
        <v>18</v>
      </c>
      <c r="IY424">
        <v>503.579</v>
      </c>
      <c r="IZ424">
        <v>410.64</v>
      </c>
      <c r="JA424">
        <v>35.2447</v>
      </c>
      <c r="JB424">
        <v>28.7688</v>
      </c>
      <c r="JC424">
        <v>29.9997</v>
      </c>
      <c r="JD424">
        <v>28.6028</v>
      </c>
      <c r="JE424">
        <v>28.5273</v>
      </c>
      <c r="JF424">
        <v>48.0538</v>
      </c>
      <c r="JG424">
        <v>0</v>
      </c>
      <c r="JH424">
        <v>100</v>
      </c>
      <c r="JI424">
        <v>35.2418</v>
      </c>
      <c r="JJ424">
        <v>1193.55</v>
      </c>
      <c r="JK424">
        <v>30.1699</v>
      </c>
      <c r="JL424">
        <v>101.999</v>
      </c>
      <c r="JM424">
        <v>102.399</v>
      </c>
    </row>
    <row r="425" spans="1:273">
      <c r="A425">
        <v>409</v>
      </c>
      <c r="B425">
        <v>1510795552.6</v>
      </c>
      <c r="C425">
        <v>6832</v>
      </c>
      <c r="D425" t="s">
        <v>1231</v>
      </c>
      <c r="E425" t="s">
        <v>1232</v>
      </c>
      <c r="F425">
        <v>5</v>
      </c>
      <c r="G425" t="s">
        <v>898</v>
      </c>
      <c r="H425" t="s">
        <v>406</v>
      </c>
      <c r="I425">
        <v>1510795544.81429</v>
      </c>
      <c r="J425">
        <f>(K425)/1000</f>
        <v>0</v>
      </c>
      <c r="K425">
        <f>IF(CZ425, AN425, AH425)</f>
        <v>0</v>
      </c>
      <c r="L425">
        <f>IF(CZ425, AI425, AG425)</f>
        <v>0</v>
      </c>
      <c r="M425">
        <f>DB425 - IF(AU425&gt;1, L425*CV425*100.0/(AW425*DP425), 0)</f>
        <v>0</v>
      </c>
      <c r="N425">
        <f>((T425-J425/2)*M425-L425)/(T425+J425/2)</f>
        <v>0</v>
      </c>
      <c r="O425">
        <f>N425*(DI425+DJ425)/1000.0</f>
        <v>0</v>
      </c>
      <c r="P425">
        <f>(DB425 - IF(AU425&gt;1, L425*CV425*100.0/(AW425*DP425), 0))*(DI425+DJ425)/1000.0</f>
        <v>0</v>
      </c>
      <c r="Q425">
        <f>2.0/((1/S425-1/R425)+SIGN(S425)*SQRT((1/S425-1/R425)*(1/S425-1/R425) + 4*CW425/((CW425+1)*(CW425+1))*(2*1/S425*1/R425-1/R425*1/R425)))</f>
        <v>0</v>
      </c>
      <c r="R425">
        <f>IF(LEFT(CX425,1)&lt;&gt;"0",IF(LEFT(CX425,1)="1",3.0,CY425),$D$5+$E$5*(DP425*DI425/($K$5*1000))+$F$5*(DP425*DI425/($K$5*1000))*MAX(MIN(CV425,$J$5),$I$5)*MAX(MIN(CV425,$J$5),$I$5)+$G$5*MAX(MIN(CV425,$J$5),$I$5)*(DP425*DI425/($K$5*1000))+$H$5*(DP425*DI425/($K$5*1000))*(DP425*DI425/($K$5*1000)))</f>
        <v>0</v>
      </c>
      <c r="S425">
        <f>J425*(1000-(1000*0.61365*exp(17.502*W425/(240.97+W425))/(DI425+DJ425)+DD425)/2)/(1000*0.61365*exp(17.502*W425/(240.97+W425))/(DI425+DJ425)-DD425)</f>
        <v>0</v>
      </c>
      <c r="T425">
        <f>1/((CW425+1)/(Q425/1.6)+1/(R425/1.37)) + CW425/((CW425+1)/(Q425/1.6) + CW425/(R425/1.37))</f>
        <v>0</v>
      </c>
      <c r="U425">
        <f>(CR425*CU425)</f>
        <v>0</v>
      </c>
      <c r="V425">
        <f>(DK425+(U425+2*0.95*5.67E-8*(((DK425+$B$7)+273)^4-(DK425+273)^4)-44100*J425)/(1.84*29.3*R425+8*0.95*5.67E-8*(DK425+273)^3))</f>
        <v>0</v>
      </c>
      <c r="W425">
        <f>($C$7*DL425+$D$7*DM425+$E$7*V425)</f>
        <v>0</v>
      </c>
      <c r="X425">
        <f>0.61365*exp(17.502*W425/(240.97+W425))</f>
        <v>0</v>
      </c>
      <c r="Y425">
        <f>(Z425/AA425*100)</f>
        <v>0</v>
      </c>
      <c r="Z425">
        <f>DD425*(DI425+DJ425)/1000</f>
        <v>0</v>
      </c>
      <c r="AA425">
        <f>0.61365*exp(17.502*DK425/(240.97+DK425))</f>
        <v>0</v>
      </c>
      <c r="AB425">
        <f>(X425-DD425*(DI425+DJ425)/1000)</f>
        <v>0</v>
      </c>
      <c r="AC425">
        <f>(-J425*44100)</f>
        <v>0</v>
      </c>
      <c r="AD425">
        <f>2*29.3*R425*0.92*(DK425-W425)</f>
        <v>0</v>
      </c>
      <c r="AE425">
        <f>2*0.95*5.67E-8*(((DK425+$B$7)+273)^4-(W425+273)^4)</f>
        <v>0</v>
      </c>
      <c r="AF425">
        <f>U425+AE425+AC425+AD425</f>
        <v>0</v>
      </c>
      <c r="AG425">
        <f>DH425*AU425*(DC425-DB425*(1000-AU425*DE425)/(1000-AU425*DD425))/(100*CV425)</f>
        <v>0</v>
      </c>
      <c r="AH425">
        <f>1000*DH425*AU425*(DD425-DE425)/(100*CV425*(1000-AU425*DD425))</f>
        <v>0</v>
      </c>
      <c r="AI425">
        <f>(AJ425 - AK425 - DI425*1E3/(8.314*(DK425+273.15)) * AM425/DH425 * AL425) * DH425/(100*CV425) * (1000 - DE425)/1000</f>
        <v>0</v>
      </c>
      <c r="AJ425">
        <v>1213.45701789851</v>
      </c>
      <c r="AK425">
        <v>1188.65624242424</v>
      </c>
      <c r="AL425">
        <v>3.40138322003965</v>
      </c>
      <c r="AM425">
        <v>64.2689805173575</v>
      </c>
      <c r="AN425">
        <f>(AP425 - AO425 + DI425*1E3/(8.314*(DK425+273.15)) * AR425/DH425 * AQ425) * DH425/(100*CV425) * 1000/(1000 - AP425)</f>
        <v>0</v>
      </c>
      <c r="AO425">
        <v>28.4118297436559</v>
      </c>
      <c r="AP425">
        <v>30.1131315151515</v>
      </c>
      <c r="AQ425">
        <v>-0.00558103082065491</v>
      </c>
      <c r="AR425">
        <v>116.423155096258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MAX(0,($B$13+$C$13*DP425)/(1+$D$13*DP425)*DI425/(DK425+273)*$E$13)</f>
        <v>0</v>
      </c>
      <c r="AX425" t="s">
        <v>407</v>
      </c>
      <c r="AY425" t="s">
        <v>407</v>
      </c>
      <c r="AZ425">
        <v>0</v>
      </c>
      <c r="BA425">
        <v>0</v>
      </c>
      <c r="BB425">
        <f>1-AZ425/BA425</f>
        <v>0</v>
      </c>
      <c r="BC425">
        <v>0</v>
      </c>
      <c r="BD425" t="s">
        <v>407</v>
      </c>
      <c r="BE425" t="s">
        <v>407</v>
      </c>
      <c r="BF425">
        <v>0</v>
      </c>
      <c r="BG425">
        <v>0</v>
      </c>
      <c r="BH425">
        <f>1-BF425/BG425</f>
        <v>0</v>
      </c>
      <c r="BI425">
        <v>0.5</v>
      </c>
      <c r="BJ425">
        <f>CS425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407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f>$B$11*DQ425+$C$11*DR425+$F$11*EC425*(1-EF425)</f>
        <v>0</v>
      </c>
      <c r="CS425">
        <f>CR425*CT425</f>
        <v>0</v>
      </c>
      <c r="CT425">
        <f>($B$11*$D$9+$C$11*$D$9+$F$11*((EP425+EH425)/MAX(EP425+EH425+EQ425, 0.1)*$I$9+EQ425/MAX(EP425+EH425+EQ425, 0.1)*$J$9))/($B$11+$C$11+$F$11)</f>
        <v>0</v>
      </c>
      <c r="CU425">
        <f>($B$11*$K$9+$C$11*$K$9+$F$11*((EP425+EH425)/MAX(EP425+EH425+EQ425, 0.1)*$P$9+EQ425/MAX(EP425+EH425+EQ425, 0.1)*$Q$9))/($B$11+$C$11+$F$11)</f>
        <v>0</v>
      </c>
      <c r="CV425">
        <v>2.7</v>
      </c>
      <c r="CW425">
        <v>0.5</v>
      </c>
      <c r="CX425" t="s">
        <v>408</v>
      </c>
      <c r="CY425">
        <v>2</v>
      </c>
      <c r="CZ425" t="b">
        <v>1</v>
      </c>
      <c r="DA425">
        <v>1510795544.81429</v>
      </c>
      <c r="DB425">
        <v>1128.49357142857</v>
      </c>
      <c r="DC425">
        <v>1162.13642857143</v>
      </c>
      <c r="DD425">
        <v>30.1525285714286</v>
      </c>
      <c r="DE425">
        <v>28.418425</v>
      </c>
      <c r="DF425">
        <v>1117.73071428571</v>
      </c>
      <c r="DG425">
        <v>29.4908428571429</v>
      </c>
      <c r="DH425">
        <v>500.095571428572</v>
      </c>
      <c r="DI425">
        <v>90.7623535714286</v>
      </c>
      <c r="DJ425">
        <v>0.100028339285714</v>
      </c>
      <c r="DK425">
        <v>34.310775</v>
      </c>
      <c r="DL425">
        <v>34.9772785714286</v>
      </c>
      <c r="DM425">
        <v>999.9</v>
      </c>
      <c r="DN425">
        <v>0</v>
      </c>
      <c r="DO425">
        <v>0</v>
      </c>
      <c r="DP425">
        <v>9998.53071428571</v>
      </c>
      <c r="DQ425">
        <v>0</v>
      </c>
      <c r="DR425">
        <v>8.58785857142857</v>
      </c>
      <c r="DS425">
        <v>-33.6449071428571</v>
      </c>
      <c r="DT425">
        <v>1163.57714285714</v>
      </c>
      <c r="DU425">
        <v>1196.12928571429</v>
      </c>
      <c r="DV425">
        <v>1.73409678571429</v>
      </c>
      <c r="DW425">
        <v>1162.13642857143</v>
      </c>
      <c r="DX425">
        <v>28.418425</v>
      </c>
      <c r="DY425">
        <v>2.73671464285714</v>
      </c>
      <c r="DZ425">
        <v>2.57932428571429</v>
      </c>
      <c r="EA425">
        <v>22.5072428571429</v>
      </c>
      <c r="EB425">
        <v>21.535875</v>
      </c>
      <c r="EC425">
        <v>1999.97785714286</v>
      </c>
      <c r="ED425">
        <v>0.980002142857143</v>
      </c>
      <c r="EE425">
        <v>0.0199979392857143</v>
      </c>
      <c r="EF425">
        <v>0</v>
      </c>
      <c r="EG425">
        <v>2.24607142857143</v>
      </c>
      <c r="EH425">
        <v>0</v>
      </c>
      <c r="EI425">
        <v>4076.775</v>
      </c>
      <c r="EJ425">
        <v>17299.9535714286</v>
      </c>
      <c r="EK425">
        <v>40</v>
      </c>
      <c r="EL425">
        <v>39.97075</v>
      </c>
      <c r="EM425">
        <v>39.437</v>
      </c>
      <c r="EN425">
        <v>38.937</v>
      </c>
      <c r="EO425">
        <v>39.812</v>
      </c>
      <c r="EP425">
        <v>1959.98321428571</v>
      </c>
      <c r="EQ425">
        <v>39.9914285714286</v>
      </c>
      <c r="ER425">
        <v>0</v>
      </c>
      <c r="ES425">
        <v>1678819155.8</v>
      </c>
      <c r="ET425">
        <v>0</v>
      </c>
      <c r="EU425">
        <v>2.2639</v>
      </c>
      <c r="EV425">
        <v>-0.828670087073492</v>
      </c>
      <c r="EW425">
        <v>1.80581198906727</v>
      </c>
      <c r="EX425">
        <v>4076.86</v>
      </c>
      <c r="EY425">
        <v>15</v>
      </c>
      <c r="EZ425">
        <v>0</v>
      </c>
      <c r="FA425" t="s">
        <v>409</v>
      </c>
      <c r="FB425">
        <v>1510781724.6</v>
      </c>
      <c r="FC425">
        <v>1510781718.6</v>
      </c>
      <c r="FD425">
        <v>0</v>
      </c>
      <c r="FE425">
        <v>0.193</v>
      </c>
      <c r="FF425">
        <v>0.167</v>
      </c>
      <c r="FG425">
        <v>6.707</v>
      </c>
      <c r="FH425">
        <v>0.869</v>
      </c>
      <c r="FI425">
        <v>420</v>
      </c>
      <c r="FJ425">
        <v>32</v>
      </c>
      <c r="FK425">
        <v>0.3</v>
      </c>
      <c r="FL425">
        <v>0.13</v>
      </c>
      <c r="FM425">
        <v>1.7491365</v>
      </c>
      <c r="FN425">
        <v>-0.258283452157601</v>
      </c>
      <c r="FO425">
        <v>0.0248705911218451</v>
      </c>
      <c r="FP425">
        <v>1</v>
      </c>
      <c r="FQ425">
        <v>1</v>
      </c>
      <c r="FR425">
        <v>1</v>
      </c>
      <c r="FS425" t="s">
        <v>410</v>
      </c>
      <c r="FT425">
        <v>2.9714</v>
      </c>
      <c r="FU425">
        <v>2.75384</v>
      </c>
      <c r="FV425">
        <v>0.182249</v>
      </c>
      <c r="FW425">
        <v>0.186551</v>
      </c>
      <c r="FX425">
        <v>0.120517</v>
      </c>
      <c r="FY425">
        <v>0.116906</v>
      </c>
      <c r="FZ425">
        <v>31740.8</v>
      </c>
      <c r="GA425">
        <v>34393.9</v>
      </c>
      <c r="GB425">
        <v>35183.9</v>
      </c>
      <c r="GC425">
        <v>38356.9</v>
      </c>
      <c r="GD425">
        <v>43850.7</v>
      </c>
      <c r="GE425">
        <v>48917.3</v>
      </c>
      <c r="GF425">
        <v>54978</v>
      </c>
      <c r="GG425">
        <v>61517</v>
      </c>
      <c r="GH425">
        <v>1.96338</v>
      </c>
      <c r="GI425">
        <v>1.82103</v>
      </c>
      <c r="GJ425">
        <v>0.195593</v>
      </c>
      <c r="GK425">
        <v>0</v>
      </c>
      <c r="GL425">
        <v>31.8081</v>
      </c>
      <c r="GM425">
        <v>999.9</v>
      </c>
      <c r="GN425">
        <v>53.199</v>
      </c>
      <c r="GO425">
        <v>32.478</v>
      </c>
      <c r="GP425">
        <v>28.7567</v>
      </c>
      <c r="GQ425">
        <v>56.8086</v>
      </c>
      <c r="GR425">
        <v>48.1611</v>
      </c>
      <c r="GS425">
        <v>1</v>
      </c>
      <c r="GT425">
        <v>0.105653</v>
      </c>
      <c r="GU425">
        <v>-2.5975</v>
      </c>
      <c r="GV425">
        <v>20.097</v>
      </c>
      <c r="GW425">
        <v>5.19632</v>
      </c>
      <c r="GX425">
        <v>12.0047</v>
      </c>
      <c r="GY425">
        <v>4.97495</v>
      </c>
      <c r="GZ425">
        <v>3.29388</v>
      </c>
      <c r="HA425">
        <v>9999</v>
      </c>
      <c r="HB425">
        <v>9999</v>
      </c>
      <c r="HC425">
        <v>9999</v>
      </c>
      <c r="HD425">
        <v>999.9</v>
      </c>
      <c r="HE425">
        <v>1.86325</v>
      </c>
      <c r="HF425">
        <v>1.86813</v>
      </c>
      <c r="HG425">
        <v>1.86789</v>
      </c>
      <c r="HH425">
        <v>1.86905</v>
      </c>
      <c r="HI425">
        <v>1.86984</v>
      </c>
      <c r="HJ425">
        <v>1.8659</v>
      </c>
      <c r="HK425">
        <v>1.86699</v>
      </c>
      <c r="HL425">
        <v>1.86833</v>
      </c>
      <c r="HM425">
        <v>5</v>
      </c>
      <c r="HN425">
        <v>0</v>
      </c>
      <c r="HO425">
        <v>0</v>
      </c>
      <c r="HP425">
        <v>0</v>
      </c>
      <c r="HQ425" t="s">
        <v>411</v>
      </c>
      <c r="HR425" t="s">
        <v>412</v>
      </c>
      <c r="HS425" t="s">
        <v>413</v>
      </c>
      <c r="HT425" t="s">
        <v>413</v>
      </c>
      <c r="HU425" t="s">
        <v>413</v>
      </c>
      <c r="HV425" t="s">
        <v>413</v>
      </c>
      <c r="HW425">
        <v>0</v>
      </c>
      <c r="HX425">
        <v>100</v>
      </c>
      <c r="HY425">
        <v>100</v>
      </c>
      <c r="HZ425">
        <v>10.91</v>
      </c>
      <c r="IA425">
        <v>0.6617</v>
      </c>
      <c r="IB425">
        <v>4.00718980108695</v>
      </c>
      <c r="IC425">
        <v>0.0057595372652325</v>
      </c>
      <c r="ID425">
        <v>9.86007892650461e-07</v>
      </c>
      <c r="IE425">
        <v>-6.54605500343952e-10</v>
      </c>
      <c r="IF425">
        <v>0.661683471666172</v>
      </c>
      <c r="IG425">
        <v>0</v>
      </c>
      <c r="IH425">
        <v>0</v>
      </c>
      <c r="II425">
        <v>0</v>
      </c>
      <c r="IJ425">
        <v>-3</v>
      </c>
      <c r="IK425">
        <v>1614</v>
      </c>
      <c r="IL425">
        <v>1</v>
      </c>
      <c r="IM425">
        <v>27</v>
      </c>
      <c r="IN425">
        <v>230.5</v>
      </c>
      <c r="IO425">
        <v>230.6</v>
      </c>
      <c r="IP425">
        <v>2.42432</v>
      </c>
      <c r="IQ425">
        <v>2.62451</v>
      </c>
      <c r="IR425">
        <v>1.54785</v>
      </c>
      <c r="IS425">
        <v>2.30103</v>
      </c>
      <c r="IT425">
        <v>1.34644</v>
      </c>
      <c r="IU425">
        <v>2.37793</v>
      </c>
      <c r="IV425">
        <v>36.8604</v>
      </c>
      <c r="IW425">
        <v>24.2013</v>
      </c>
      <c r="IX425">
        <v>18</v>
      </c>
      <c r="IY425">
        <v>503.616</v>
      </c>
      <c r="IZ425">
        <v>410.741</v>
      </c>
      <c r="JA425">
        <v>35.26</v>
      </c>
      <c r="JB425">
        <v>28.7648</v>
      </c>
      <c r="JC425">
        <v>29.9997</v>
      </c>
      <c r="JD425">
        <v>28.5994</v>
      </c>
      <c r="JE425">
        <v>28.5235</v>
      </c>
      <c r="JF425">
        <v>48.5673</v>
      </c>
      <c r="JG425">
        <v>0</v>
      </c>
      <c r="JH425">
        <v>100</v>
      </c>
      <c r="JI425">
        <v>35.2577</v>
      </c>
      <c r="JJ425">
        <v>1206.99</v>
      </c>
      <c r="JK425">
        <v>30.1699</v>
      </c>
      <c r="JL425">
        <v>102</v>
      </c>
      <c r="JM425">
        <v>102.4</v>
      </c>
    </row>
    <row r="426" spans="1:273">
      <c r="A426">
        <v>410</v>
      </c>
      <c r="B426">
        <v>1510795557.6</v>
      </c>
      <c r="C426">
        <v>6837</v>
      </c>
      <c r="D426" t="s">
        <v>1233</v>
      </c>
      <c r="E426" t="s">
        <v>1234</v>
      </c>
      <c r="F426">
        <v>5</v>
      </c>
      <c r="G426" t="s">
        <v>898</v>
      </c>
      <c r="H426" t="s">
        <v>406</v>
      </c>
      <c r="I426">
        <v>1510795550.1</v>
      </c>
      <c r="J426">
        <f>(K426)/1000</f>
        <v>0</v>
      </c>
      <c r="K426">
        <f>IF(CZ426, AN426, AH426)</f>
        <v>0</v>
      </c>
      <c r="L426">
        <f>IF(CZ426, AI426, AG426)</f>
        <v>0</v>
      </c>
      <c r="M426">
        <f>DB426 - IF(AU426&gt;1, L426*CV426*100.0/(AW426*DP426), 0)</f>
        <v>0</v>
      </c>
      <c r="N426">
        <f>((T426-J426/2)*M426-L426)/(T426+J426/2)</f>
        <v>0</v>
      </c>
      <c r="O426">
        <f>N426*(DI426+DJ426)/1000.0</f>
        <v>0</v>
      </c>
      <c r="P426">
        <f>(DB426 - IF(AU426&gt;1, L426*CV426*100.0/(AW426*DP426), 0))*(DI426+DJ426)/1000.0</f>
        <v>0</v>
      </c>
      <c r="Q426">
        <f>2.0/((1/S426-1/R426)+SIGN(S426)*SQRT((1/S426-1/R426)*(1/S426-1/R426) + 4*CW426/((CW426+1)*(CW426+1))*(2*1/S426*1/R426-1/R426*1/R426)))</f>
        <v>0</v>
      </c>
      <c r="R426">
        <f>IF(LEFT(CX426,1)&lt;&gt;"0",IF(LEFT(CX426,1)="1",3.0,CY426),$D$5+$E$5*(DP426*DI426/($K$5*1000))+$F$5*(DP426*DI426/($K$5*1000))*MAX(MIN(CV426,$J$5),$I$5)*MAX(MIN(CV426,$J$5),$I$5)+$G$5*MAX(MIN(CV426,$J$5),$I$5)*(DP426*DI426/($K$5*1000))+$H$5*(DP426*DI426/($K$5*1000))*(DP426*DI426/($K$5*1000)))</f>
        <v>0</v>
      </c>
      <c r="S426">
        <f>J426*(1000-(1000*0.61365*exp(17.502*W426/(240.97+W426))/(DI426+DJ426)+DD426)/2)/(1000*0.61365*exp(17.502*W426/(240.97+W426))/(DI426+DJ426)-DD426)</f>
        <v>0</v>
      </c>
      <c r="T426">
        <f>1/((CW426+1)/(Q426/1.6)+1/(R426/1.37)) + CW426/((CW426+1)/(Q426/1.6) + CW426/(R426/1.37))</f>
        <v>0</v>
      </c>
      <c r="U426">
        <f>(CR426*CU426)</f>
        <v>0</v>
      </c>
      <c r="V426">
        <f>(DK426+(U426+2*0.95*5.67E-8*(((DK426+$B$7)+273)^4-(DK426+273)^4)-44100*J426)/(1.84*29.3*R426+8*0.95*5.67E-8*(DK426+273)^3))</f>
        <v>0</v>
      </c>
      <c r="W426">
        <f>($C$7*DL426+$D$7*DM426+$E$7*V426)</f>
        <v>0</v>
      </c>
      <c r="X426">
        <f>0.61365*exp(17.502*W426/(240.97+W426))</f>
        <v>0</v>
      </c>
      <c r="Y426">
        <f>(Z426/AA426*100)</f>
        <v>0</v>
      </c>
      <c r="Z426">
        <f>DD426*(DI426+DJ426)/1000</f>
        <v>0</v>
      </c>
      <c r="AA426">
        <f>0.61365*exp(17.502*DK426/(240.97+DK426))</f>
        <v>0</v>
      </c>
      <c r="AB426">
        <f>(X426-DD426*(DI426+DJ426)/1000)</f>
        <v>0</v>
      </c>
      <c r="AC426">
        <f>(-J426*44100)</f>
        <v>0</v>
      </c>
      <c r="AD426">
        <f>2*29.3*R426*0.92*(DK426-W426)</f>
        <v>0</v>
      </c>
      <c r="AE426">
        <f>2*0.95*5.67E-8*(((DK426+$B$7)+273)^4-(W426+273)^4)</f>
        <v>0</v>
      </c>
      <c r="AF426">
        <f>U426+AE426+AC426+AD426</f>
        <v>0</v>
      </c>
      <c r="AG426">
        <f>DH426*AU426*(DC426-DB426*(1000-AU426*DE426)/(1000-AU426*DD426))/(100*CV426)</f>
        <v>0</v>
      </c>
      <c r="AH426">
        <f>1000*DH426*AU426*(DD426-DE426)/(100*CV426*(1000-AU426*DD426))</f>
        <v>0</v>
      </c>
      <c r="AI426">
        <f>(AJ426 - AK426 - DI426*1E3/(8.314*(DK426+273.15)) * AM426/DH426 * AL426) * DH426/(100*CV426) * (1000 - DE426)/1000</f>
        <v>0</v>
      </c>
      <c r="AJ426">
        <v>1231.40682971877</v>
      </c>
      <c r="AK426">
        <v>1206.06618181818</v>
      </c>
      <c r="AL426">
        <v>3.48088973930717</v>
      </c>
      <c r="AM426">
        <v>64.2689805173575</v>
      </c>
      <c r="AN426">
        <f>(AP426 - AO426 + DI426*1E3/(8.314*(DK426+273.15)) * AR426/DH426 * AQ426) * DH426/(100*CV426) * 1000/(1000 - AP426)</f>
        <v>0</v>
      </c>
      <c r="AO426">
        <v>28.402924048457</v>
      </c>
      <c r="AP426">
        <v>30.0853315151515</v>
      </c>
      <c r="AQ426">
        <v>-0.00574769748732305</v>
      </c>
      <c r="AR426">
        <v>116.423155096258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MAX(0,($B$13+$C$13*DP426)/(1+$D$13*DP426)*DI426/(DK426+273)*$E$13)</f>
        <v>0</v>
      </c>
      <c r="AX426" t="s">
        <v>407</v>
      </c>
      <c r="AY426" t="s">
        <v>407</v>
      </c>
      <c r="AZ426">
        <v>0</v>
      </c>
      <c r="BA426">
        <v>0</v>
      </c>
      <c r="BB426">
        <f>1-AZ426/BA426</f>
        <v>0</v>
      </c>
      <c r="BC426">
        <v>0</v>
      </c>
      <c r="BD426" t="s">
        <v>407</v>
      </c>
      <c r="BE426" t="s">
        <v>407</v>
      </c>
      <c r="BF426">
        <v>0</v>
      </c>
      <c r="BG426">
        <v>0</v>
      </c>
      <c r="BH426">
        <f>1-BF426/BG426</f>
        <v>0</v>
      </c>
      <c r="BI426">
        <v>0.5</v>
      </c>
      <c r="BJ426">
        <f>CS426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407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f>$B$11*DQ426+$C$11*DR426+$F$11*EC426*(1-EF426)</f>
        <v>0</v>
      </c>
      <c r="CS426">
        <f>CR426*CT426</f>
        <v>0</v>
      </c>
      <c r="CT426">
        <f>($B$11*$D$9+$C$11*$D$9+$F$11*((EP426+EH426)/MAX(EP426+EH426+EQ426, 0.1)*$I$9+EQ426/MAX(EP426+EH426+EQ426, 0.1)*$J$9))/($B$11+$C$11+$F$11)</f>
        <v>0</v>
      </c>
      <c r="CU426">
        <f>($B$11*$K$9+$C$11*$K$9+$F$11*((EP426+EH426)/MAX(EP426+EH426+EQ426, 0.1)*$P$9+EQ426/MAX(EP426+EH426+EQ426, 0.1)*$Q$9))/($B$11+$C$11+$F$11)</f>
        <v>0</v>
      </c>
      <c r="CV426">
        <v>2.7</v>
      </c>
      <c r="CW426">
        <v>0.5</v>
      </c>
      <c r="CX426" t="s">
        <v>408</v>
      </c>
      <c r="CY426">
        <v>2</v>
      </c>
      <c r="CZ426" t="b">
        <v>1</v>
      </c>
      <c r="DA426">
        <v>1510795550.1</v>
      </c>
      <c r="DB426">
        <v>1146.23518518519</v>
      </c>
      <c r="DC426">
        <v>1180.05222222222</v>
      </c>
      <c r="DD426">
        <v>30.1240888888889</v>
      </c>
      <c r="DE426">
        <v>28.4120592592593</v>
      </c>
      <c r="DF426">
        <v>1135.37518518519</v>
      </c>
      <c r="DG426">
        <v>29.4624</v>
      </c>
      <c r="DH426">
        <v>500.099925925926</v>
      </c>
      <c r="DI426">
        <v>90.7617037037037</v>
      </c>
      <c r="DJ426">
        <v>0.100014785185185</v>
      </c>
      <c r="DK426">
        <v>34.3062444444444</v>
      </c>
      <c r="DL426">
        <v>34.9737111111111</v>
      </c>
      <c r="DM426">
        <v>999.9</v>
      </c>
      <c r="DN426">
        <v>0</v>
      </c>
      <c r="DO426">
        <v>0</v>
      </c>
      <c r="DP426">
        <v>9995.45962962963</v>
      </c>
      <c r="DQ426">
        <v>0</v>
      </c>
      <c r="DR426">
        <v>8.59527259259259</v>
      </c>
      <c r="DS426">
        <v>-33.8192333333333</v>
      </c>
      <c r="DT426">
        <v>1181.83592592593</v>
      </c>
      <c r="DU426">
        <v>1214.56148148148</v>
      </c>
      <c r="DV426">
        <v>1.71201740740741</v>
      </c>
      <c r="DW426">
        <v>1180.05222222222</v>
      </c>
      <c r="DX426">
        <v>28.4120592592593</v>
      </c>
      <c r="DY426">
        <v>2.73411333333333</v>
      </c>
      <c r="DZ426">
        <v>2.57872814814815</v>
      </c>
      <c r="EA426">
        <v>22.4915925925926</v>
      </c>
      <c r="EB426">
        <v>21.5321037037037</v>
      </c>
      <c r="EC426">
        <v>2000.00185185185</v>
      </c>
      <c r="ED426">
        <v>0.980002074074074</v>
      </c>
      <c r="EE426">
        <v>0.0199979925925926</v>
      </c>
      <c r="EF426">
        <v>0</v>
      </c>
      <c r="EG426">
        <v>2.21901851851852</v>
      </c>
      <c r="EH426">
        <v>0</v>
      </c>
      <c r="EI426">
        <v>4076.99925925926</v>
      </c>
      <c r="EJ426">
        <v>17300.1555555556</v>
      </c>
      <c r="EK426">
        <v>40</v>
      </c>
      <c r="EL426">
        <v>39.9533333333333</v>
      </c>
      <c r="EM426">
        <v>39.4324074074074</v>
      </c>
      <c r="EN426">
        <v>38.9347037037037</v>
      </c>
      <c r="EO426">
        <v>39.812</v>
      </c>
      <c r="EP426">
        <v>1960.00703703704</v>
      </c>
      <c r="EQ426">
        <v>39.9925925925926</v>
      </c>
      <c r="ER426">
        <v>0</v>
      </c>
      <c r="ES426">
        <v>1678819161.2</v>
      </c>
      <c r="ET426">
        <v>0</v>
      </c>
      <c r="EU426">
        <v>2.219536</v>
      </c>
      <c r="EV426">
        <v>-0.626976926849433</v>
      </c>
      <c r="EW426">
        <v>0.728461541587258</v>
      </c>
      <c r="EX426">
        <v>4077.024</v>
      </c>
      <c r="EY426">
        <v>15</v>
      </c>
      <c r="EZ426">
        <v>0</v>
      </c>
      <c r="FA426" t="s">
        <v>409</v>
      </c>
      <c r="FB426">
        <v>1510781724.6</v>
      </c>
      <c r="FC426">
        <v>1510781718.6</v>
      </c>
      <c r="FD426">
        <v>0</v>
      </c>
      <c r="FE426">
        <v>0.193</v>
      </c>
      <c r="FF426">
        <v>0.167</v>
      </c>
      <c r="FG426">
        <v>6.707</v>
      </c>
      <c r="FH426">
        <v>0.869</v>
      </c>
      <c r="FI426">
        <v>420</v>
      </c>
      <c r="FJ426">
        <v>32</v>
      </c>
      <c r="FK426">
        <v>0.3</v>
      </c>
      <c r="FL426">
        <v>0.13</v>
      </c>
      <c r="FM426">
        <v>1.72339825</v>
      </c>
      <c r="FN426">
        <v>-0.25259718574109</v>
      </c>
      <c r="FO426">
        <v>0.0243195024504512</v>
      </c>
      <c r="FP426">
        <v>1</v>
      </c>
      <c r="FQ426">
        <v>1</v>
      </c>
      <c r="FR426">
        <v>1</v>
      </c>
      <c r="FS426" t="s">
        <v>410</v>
      </c>
      <c r="FT426">
        <v>2.97138</v>
      </c>
      <c r="FU426">
        <v>2.75375</v>
      </c>
      <c r="FV426">
        <v>0.183912</v>
      </c>
      <c r="FW426">
        <v>0.188148</v>
      </c>
      <c r="FX426">
        <v>0.120436</v>
      </c>
      <c r="FY426">
        <v>0.116881</v>
      </c>
      <c r="FZ426">
        <v>31676.4</v>
      </c>
      <c r="GA426">
        <v>34326.9</v>
      </c>
      <c r="GB426">
        <v>35184.1</v>
      </c>
      <c r="GC426">
        <v>38357.4</v>
      </c>
      <c r="GD426">
        <v>43855.1</v>
      </c>
      <c r="GE426">
        <v>48919.5</v>
      </c>
      <c r="GF426">
        <v>54978.3</v>
      </c>
      <c r="GG426">
        <v>61517.9</v>
      </c>
      <c r="GH426">
        <v>1.9633</v>
      </c>
      <c r="GI426">
        <v>1.82132</v>
      </c>
      <c r="GJ426">
        <v>0.196308</v>
      </c>
      <c r="GK426">
        <v>0</v>
      </c>
      <c r="GL426">
        <v>31.7864</v>
      </c>
      <c r="GM426">
        <v>999.9</v>
      </c>
      <c r="GN426">
        <v>53.199</v>
      </c>
      <c r="GO426">
        <v>32.468</v>
      </c>
      <c r="GP426">
        <v>28.737</v>
      </c>
      <c r="GQ426">
        <v>56.6686</v>
      </c>
      <c r="GR426">
        <v>48.0769</v>
      </c>
      <c r="GS426">
        <v>1</v>
      </c>
      <c r="GT426">
        <v>0.105313</v>
      </c>
      <c r="GU426">
        <v>-2.60906</v>
      </c>
      <c r="GV426">
        <v>20.0968</v>
      </c>
      <c r="GW426">
        <v>5.19707</v>
      </c>
      <c r="GX426">
        <v>12.0043</v>
      </c>
      <c r="GY426">
        <v>4.97495</v>
      </c>
      <c r="GZ426">
        <v>3.29383</v>
      </c>
      <c r="HA426">
        <v>9999</v>
      </c>
      <c r="HB426">
        <v>9999</v>
      </c>
      <c r="HC426">
        <v>9999</v>
      </c>
      <c r="HD426">
        <v>999.9</v>
      </c>
      <c r="HE426">
        <v>1.86325</v>
      </c>
      <c r="HF426">
        <v>1.86813</v>
      </c>
      <c r="HG426">
        <v>1.86791</v>
      </c>
      <c r="HH426">
        <v>1.86905</v>
      </c>
      <c r="HI426">
        <v>1.86983</v>
      </c>
      <c r="HJ426">
        <v>1.86592</v>
      </c>
      <c r="HK426">
        <v>1.86699</v>
      </c>
      <c r="HL426">
        <v>1.86831</v>
      </c>
      <c r="HM426">
        <v>5</v>
      </c>
      <c r="HN426">
        <v>0</v>
      </c>
      <c r="HO426">
        <v>0</v>
      </c>
      <c r="HP426">
        <v>0</v>
      </c>
      <c r="HQ426" t="s">
        <v>411</v>
      </c>
      <c r="HR426" t="s">
        <v>412</v>
      </c>
      <c r="HS426" t="s">
        <v>413</v>
      </c>
      <c r="HT426" t="s">
        <v>413</v>
      </c>
      <c r="HU426" t="s">
        <v>413</v>
      </c>
      <c r="HV426" t="s">
        <v>413</v>
      </c>
      <c r="HW426">
        <v>0</v>
      </c>
      <c r="HX426">
        <v>100</v>
      </c>
      <c r="HY426">
        <v>100</v>
      </c>
      <c r="HZ426">
        <v>11</v>
      </c>
      <c r="IA426">
        <v>0.6616</v>
      </c>
      <c r="IB426">
        <v>4.00718980108695</v>
      </c>
      <c r="IC426">
        <v>0.0057595372652325</v>
      </c>
      <c r="ID426">
        <v>9.86007892650461e-07</v>
      </c>
      <c r="IE426">
        <v>-6.54605500343952e-10</v>
      </c>
      <c r="IF426">
        <v>0.661683471666172</v>
      </c>
      <c r="IG426">
        <v>0</v>
      </c>
      <c r="IH426">
        <v>0</v>
      </c>
      <c r="II426">
        <v>0</v>
      </c>
      <c r="IJ426">
        <v>-3</v>
      </c>
      <c r="IK426">
        <v>1614</v>
      </c>
      <c r="IL426">
        <v>1</v>
      </c>
      <c r="IM426">
        <v>27</v>
      </c>
      <c r="IN426">
        <v>230.6</v>
      </c>
      <c r="IO426">
        <v>230.7</v>
      </c>
      <c r="IP426">
        <v>2.44995</v>
      </c>
      <c r="IQ426">
        <v>2.62085</v>
      </c>
      <c r="IR426">
        <v>1.54785</v>
      </c>
      <c r="IS426">
        <v>2.30103</v>
      </c>
      <c r="IT426">
        <v>1.34644</v>
      </c>
      <c r="IU426">
        <v>2.43042</v>
      </c>
      <c r="IV426">
        <v>36.8604</v>
      </c>
      <c r="IW426">
        <v>24.2101</v>
      </c>
      <c r="IX426">
        <v>18</v>
      </c>
      <c r="IY426">
        <v>503.536</v>
      </c>
      <c r="IZ426">
        <v>410.889</v>
      </c>
      <c r="JA426">
        <v>35.2739</v>
      </c>
      <c r="JB426">
        <v>28.7599</v>
      </c>
      <c r="JC426">
        <v>29.9998</v>
      </c>
      <c r="JD426">
        <v>28.596</v>
      </c>
      <c r="JE426">
        <v>28.5202</v>
      </c>
      <c r="JF426">
        <v>49.1341</v>
      </c>
      <c r="JG426">
        <v>0</v>
      </c>
      <c r="JH426">
        <v>100</v>
      </c>
      <c r="JI426">
        <v>35.2751</v>
      </c>
      <c r="JJ426">
        <v>1227.1</v>
      </c>
      <c r="JK426">
        <v>30.1699</v>
      </c>
      <c r="JL426">
        <v>102.001</v>
      </c>
      <c r="JM426">
        <v>102.401</v>
      </c>
    </row>
    <row r="427" spans="1:273">
      <c r="A427">
        <v>411</v>
      </c>
      <c r="B427">
        <v>1510795562.6</v>
      </c>
      <c r="C427">
        <v>6842</v>
      </c>
      <c r="D427" t="s">
        <v>1235</v>
      </c>
      <c r="E427" t="s">
        <v>1236</v>
      </c>
      <c r="F427">
        <v>5</v>
      </c>
      <c r="G427" t="s">
        <v>898</v>
      </c>
      <c r="H427" t="s">
        <v>406</v>
      </c>
      <c r="I427">
        <v>1510795554.81429</v>
      </c>
      <c r="J427">
        <f>(K427)/1000</f>
        <v>0</v>
      </c>
      <c r="K427">
        <f>IF(CZ427, AN427, AH427)</f>
        <v>0</v>
      </c>
      <c r="L427">
        <f>IF(CZ427, AI427, AG427)</f>
        <v>0</v>
      </c>
      <c r="M427">
        <f>DB427 - IF(AU427&gt;1, L427*CV427*100.0/(AW427*DP427), 0)</f>
        <v>0</v>
      </c>
      <c r="N427">
        <f>((T427-J427/2)*M427-L427)/(T427+J427/2)</f>
        <v>0</v>
      </c>
      <c r="O427">
        <f>N427*(DI427+DJ427)/1000.0</f>
        <v>0</v>
      </c>
      <c r="P427">
        <f>(DB427 - IF(AU427&gt;1, L427*CV427*100.0/(AW427*DP427), 0))*(DI427+DJ427)/1000.0</f>
        <v>0</v>
      </c>
      <c r="Q427">
        <f>2.0/((1/S427-1/R427)+SIGN(S427)*SQRT((1/S427-1/R427)*(1/S427-1/R427) + 4*CW427/((CW427+1)*(CW427+1))*(2*1/S427*1/R427-1/R427*1/R427)))</f>
        <v>0</v>
      </c>
      <c r="R427">
        <f>IF(LEFT(CX427,1)&lt;&gt;"0",IF(LEFT(CX427,1)="1",3.0,CY427),$D$5+$E$5*(DP427*DI427/($K$5*1000))+$F$5*(DP427*DI427/($K$5*1000))*MAX(MIN(CV427,$J$5),$I$5)*MAX(MIN(CV427,$J$5),$I$5)+$G$5*MAX(MIN(CV427,$J$5),$I$5)*(DP427*DI427/($K$5*1000))+$H$5*(DP427*DI427/($K$5*1000))*(DP427*DI427/($K$5*1000)))</f>
        <v>0</v>
      </c>
      <c r="S427">
        <f>J427*(1000-(1000*0.61365*exp(17.502*W427/(240.97+W427))/(DI427+DJ427)+DD427)/2)/(1000*0.61365*exp(17.502*W427/(240.97+W427))/(DI427+DJ427)-DD427)</f>
        <v>0</v>
      </c>
      <c r="T427">
        <f>1/((CW427+1)/(Q427/1.6)+1/(R427/1.37)) + CW427/((CW427+1)/(Q427/1.6) + CW427/(R427/1.37))</f>
        <v>0</v>
      </c>
      <c r="U427">
        <f>(CR427*CU427)</f>
        <v>0</v>
      </c>
      <c r="V427">
        <f>(DK427+(U427+2*0.95*5.67E-8*(((DK427+$B$7)+273)^4-(DK427+273)^4)-44100*J427)/(1.84*29.3*R427+8*0.95*5.67E-8*(DK427+273)^3))</f>
        <v>0</v>
      </c>
      <c r="W427">
        <f>($C$7*DL427+$D$7*DM427+$E$7*V427)</f>
        <v>0</v>
      </c>
      <c r="X427">
        <f>0.61365*exp(17.502*W427/(240.97+W427))</f>
        <v>0</v>
      </c>
      <c r="Y427">
        <f>(Z427/AA427*100)</f>
        <v>0</v>
      </c>
      <c r="Z427">
        <f>DD427*(DI427+DJ427)/1000</f>
        <v>0</v>
      </c>
      <c r="AA427">
        <f>0.61365*exp(17.502*DK427/(240.97+DK427))</f>
        <v>0</v>
      </c>
      <c r="AB427">
        <f>(X427-DD427*(DI427+DJ427)/1000)</f>
        <v>0</v>
      </c>
      <c r="AC427">
        <f>(-J427*44100)</f>
        <v>0</v>
      </c>
      <c r="AD427">
        <f>2*29.3*R427*0.92*(DK427-W427)</f>
        <v>0</v>
      </c>
      <c r="AE427">
        <f>2*0.95*5.67E-8*(((DK427+$B$7)+273)^4-(W427+273)^4)</f>
        <v>0</v>
      </c>
      <c r="AF427">
        <f>U427+AE427+AC427+AD427</f>
        <v>0</v>
      </c>
      <c r="AG427">
        <f>DH427*AU427*(DC427-DB427*(1000-AU427*DE427)/(1000-AU427*DD427))/(100*CV427)</f>
        <v>0</v>
      </c>
      <c r="AH427">
        <f>1000*DH427*AU427*(DD427-DE427)/(100*CV427*(1000-AU427*DD427))</f>
        <v>0</v>
      </c>
      <c r="AI427">
        <f>(AJ427 - AK427 - DI427*1E3/(8.314*(DK427+273.15)) * AM427/DH427 * AL427) * DH427/(100*CV427) * (1000 - DE427)/1000</f>
        <v>0</v>
      </c>
      <c r="AJ427">
        <v>1248.03435851007</v>
      </c>
      <c r="AK427">
        <v>1223.17066666667</v>
      </c>
      <c r="AL427">
        <v>3.40411394566611</v>
      </c>
      <c r="AM427">
        <v>64.2689805173575</v>
      </c>
      <c r="AN427">
        <f>(AP427 - AO427 + DI427*1E3/(8.314*(DK427+273.15)) * AR427/DH427 * AQ427) * DH427/(100*CV427) * 1000/(1000 - AP427)</f>
        <v>0</v>
      </c>
      <c r="AO427">
        <v>28.4004994898449</v>
      </c>
      <c r="AP427">
        <v>30.0574666666667</v>
      </c>
      <c r="AQ427">
        <v>-0.00373280152100257</v>
      </c>
      <c r="AR427">
        <v>116.423155096258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MAX(0,($B$13+$C$13*DP427)/(1+$D$13*DP427)*DI427/(DK427+273)*$E$13)</f>
        <v>0</v>
      </c>
      <c r="AX427" t="s">
        <v>407</v>
      </c>
      <c r="AY427" t="s">
        <v>407</v>
      </c>
      <c r="AZ427">
        <v>0</v>
      </c>
      <c r="BA427">
        <v>0</v>
      </c>
      <c r="BB427">
        <f>1-AZ427/BA427</f>
        <v>0</v>
      </c>
      <c r="BC427">
        <v>0</v>
      </c>
      <c r="BD427" t="s">
        <v>407</v>
      </c>
      <c r="BE427" t="s">
        <v>407</v>
      </c>
      <c r="BF427">
        <v>0</v>
      </c>
      <c r="BG427">
        <v>0</v>
      </c>
      <c r="BH427">
        <f>1-BF427/BG427</f>
        <v>0</v>
      </c>
      <c r="BI427">
        <v>0.5</v>
      </c>
      <c r="BJ427">
        <f>CS427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407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f>$B$11*DQ427+$C$11*DR427+$F$11*EC427*(1-EF427)</f>
        <v>0</v>
      </c>
      <c r="CS427">
        <f>CR427*CT427</f>
        <v>0</v>
      </c>
      <c r="CT427">
        <f>($B$11*$D$9+$C$11*$D$9+$F$11*((EP427+EH427)/MAX(EP427+EH427+EQ427, 0.1)*$I$9+EQ427/MAX(EP427+EH427+EQ427, 0.1)*$J$9))/($B$11+$C$11+$F$11)</f>
        <v>0</v>
      </c>
      <c r="CU427">
        <f>($B$11*$K$9+$C$11*$K$9+$F$11*((EP427+EH427)/MAX(EP427+EH427+EQ427, 0.1)*$P$9+EQ427/MAX(EP427+EH427+EQ427, 0.1)*$Q$9))/($B$11+$C$11+$F$11)</f>
        <v>0</v>
      </c>
      <c r="CV427">
        <v>2.7</v>
      </c>
      <c r="CW427">
        <v>0.5</v>
      </c>
      <c r="CX427" t="s">
        <v>408</v>
      </c>
      <c r="CY427">
        <v>2</v>
      </c>
      <c r="CZ427" t="b">
        <v>1</v>
      </c>
      <c r="DA427">
        <v>1510795554.81429</v>
      </c>
      <c r="DB427">
        <v>1162.06178571429</v>
      </c>
      <c r="DC427">
        <v>1195.75035714286</v>
      </c>
      <c r="DD427">
        <v>30.0976928571429</v>
      </c>
      <c r="DE427">
        <v>28.4071214285714</v>
      </c>
      <c r="DF427">
        <v>1151.11642857143</v>
      </c>
      <c r="DG427">
        <v>29.436</v>
      </c>
      <c r="DH427">
        <v>500.088678571429</v>
      </c>
      <c r="DI427">
        <v>90.7613571428571</v>
      </c>
      <c r="DJ427">
        <v>0.0999314035714286</v>
      </c>
      <c r="DK427">
        <v>34.3007357142857</v>
      </c>
      <c r="DL427">
        <v>34.9652642857143</v>
      </c>
      <c r="DM427">
        <v>999.9</v>
      </c>
      <c r="DN427">
        <v>0</v>
      </c>
      <c r="DO427">
        <v>0</v>
      </c>
      <c r="DP427">
        <v>10005.1278571429</v>
      </c>
      <c r="DQ427">
        <v>0</v>
      </c>
      <c r="DR427">
        <v>8.6110575</v>
      </c>
      <c r="DS427">
        <v>-33.6909142857143</v>
      </c>
      <c r="DT427">
        <v>1198.12107142857</v>
      </c>
      <c r="DU427">
        <v>1230.7125</v>
      </c>
      <c r="DV427">
        <v>1.69056</v>
      </c>
      <c r="DW427">
        <v>1195.75035714286</v>
      </c>
      <c r="DX427">
        <v>28.4071214285714</v>
      </c>
      <c r="DY427">
        <v>2.73170678571429</v>
      </c>
      <c r="DZ427">
        <v>2.57826928571429</v>
      </c>
      <c r="EA427">
        <v>22.4771</v>
      </c>
      <c r="EB427">
        <v>21.5291964285714</v>
      </c>
      <c r="EC427">
        <v>1999.9975</v>
      </c>
      <c r="ED427">
        <v>0.980002</v>
      </c>
      <c r="EE427">
        <v>0.01999805</v>
      </c>
      <c r="EF427">
        <v>0</v>
      </c>
      <c r="EG427">
        <v>2.19697857142857</v>
      </c>
      <c r="EH427">
        <v>0</v>
      </c>
      <c r="EI427">
        <v>4077.00607142857</v>
      </c>
      <c r="EJ427">
        <v>17300.1321428571</v>
      </c>
      <c r="EK427">
        <v>40</v>
      </c>
      <c r="EL427">
        <v>39.94375</v>
      </c>
      <c r="EM427">
        <v>39.4325714285714</v>
      </c>
      <c r="EN427">
        <v>38.9281428571429</v>
      </c>
      <c r="EO427">
        <v>39.812</v>
      </c>
      <c r="EP427">
        <v>1960.0025</v>
      </c>
      <c r="EQ427">
        <v>39.9942857142857</v>
      </c>
      <c r="ER427">
        <v>0</v>
      </c>
      <c r="ES427">
        <v>1678819166</v>
      </c>
      <c r="ET427">
        <v>0</v>
      </c>
      <c r="EU427">
        <v>2.169996</v>
      </c>
      <c r="EV427">
        <v>-0.242523077852544</v>
      </c>
      <c r="EW427">
        <v>1.62923074730302</v>
      </c>
      <c r="EX427">
        <v>4077.0484</v>
      </c>
      <c r="EY427">
        <v>15</v>
      </c>
      <c r="EZ427">
        <v>0</v>
      </c>
      <c r="FA427" t="s">
        <v>409</v>
      </c>
      <c r="FB427">
        <v>1510781724.6</v>
      </c>
      <c r="FC427">
        <v>1510781718.6</v>
      </c>
      <c r="FD427">
        <v>0</v>
      </c>
      <c r="FE427">
        <v>0.193</v>
      </c>
      <c r="FF427">
        <v>0.167</v>
      </c>
      <c r="FG427">
        <v>6.707</v>
      </c>
      <c r="FH427">
        <v>0.869</v>
      </c>
      <c r="FI427">
        <v>420</v>
      </c>
      <c r="FJ427">
        <v>32</v>
      </c>
      <c r="FK427">
        <v>0.3</v>
      </c>
      <c r="FL427">
        <v>0.13</v>
      </c>
      <c r="FM427">
        <v>1.70594925</v>
      </c>
      <c r="FN427">
        <v>-0.265030581613511</v>
      </c>
      <c r="FO427">
        <v>0.0255318920555743</v>
      </c>
      <c r="FP427">
        <v>1</v>
      </c>
      <c r="FQ427">
        <v>1</v>
      </c>
      <c r="FR427">
        <v>1</v>
      </c>
      <c r="FS427" t="s">
        <v>410</v>
      </c>
      <c r="FT427">
        <v>2.97147</v>
      </c>
      <c r="FU427">
        <v>2.75394</v>
      </c>
      <c r="FV427">
        <v>0.18554</v>
      </c>
      <c r="FW427">
        <v>0.189773</v>
      </c>
      <c r="FX427">
        <v>0.120361</v>
      </c>
      <c r="FY427">
        <v>0.116875</v>
      </c>
      <c r="FZ427">
        <v>31613.5</v>
      </c>
      <c r="GA427">
        <v>34258.9</v>
      </c>
      <c r="GB427">
        <v>35184.5</v>
      </c>
      <c r="GC427">
        <v>38358.1</v>
      </c>
      <c r="GD427">
        <v>43859.3</v>
      </c>
      <c r="GE427">
        <v>48920.7</v>
      </c>
      <c r="GF427">
        <v>54978.8</v>
      </c>
      <c r="GG427">
        <v>61518.9</v>
      </c>
      <c r="GH427">
        <v>1.96365</v>
      </c>
      <c r="GI427">
        <v>1.82132</v>
      </c>
      <c r="GJ427">
        <v>0.196218</v>
      </c>
      <c r="GK427">
        <v>0</v>
      </c>
      <c r="GL427">
        <v>31.7679</v>
      </c>
      <c r="GM427">
        <v>999.9</v>
      </c>
      <c r="GN427">
        <v>53.199</v>
      </c>
      <c r="GO427">
        <v>32.468</v>
      </c>
      <c r="GP427">
        <v>28.7414</v>
      </c>
      <c r="GQ427">
        <v>56.5286</v>
      </c>
      <c r="GR427">
        <v>48.3454</v>
      </c>
      <c r="GS427">
        <v>1</v>
      </c>
      <c r="GT427">
        <v>0.104756</v>
      </c>
      <c r="GU427">
        <v>-2.65109</v>
      </c>
      <c r="GV427">
        <v>20.0963</v>
      </c>
      <c r="GW427">
        <v>5.19677</v>
      </c>
      <c r="GX427">
        <v>12.0047</v>
      </c>
      <c r="GY427">
        <v>4.97515</v>
      </c>
      <c r="GZ427">
        <v>3.29388</v>
      </c>
      <c r="HA427">
        <v>9999</v>
      </c>
      <c r="HB427">
        <v>9999</v>
      </c>
      <c r="HC427">
        <v>9999</v>
      </c>
      <c r="HD427">
        <v>999.9</v>
      </c>
      <c r="HE427">
        <v>1.86325</v>
      </c>
      <c r="HF427">
        <v>1.86813</v>
      </c>
      <c r="HG427">
        <v>1.86792</v>
      </c>
      <c r="HH427">
        <v>1.86905</v>
      </c>
      <c r="HI427">
        <v>1.86983</v>
      </c>
      <c r="HJ427">
        <v>1.86594</v>
      </c>
      <c r="HK427">
        <v>1.86701</v>
      </c>
      <c r="HL427">
        <v>1.86835</v>
      </c>
      <c r="HM427">
        <v>5</v>
      </c>
      <c r="HN427">
        <v>0</v>
      </c>
      <c r="HO427">
        <v>0</v>
      </c>
      <c r="HP427">
        <v>0</v>
      </c>
      <c r="HQ427" t="s">
        <v>411</v>
      </c>
      <c r="HR427" t="s">
        <v>412</v>
      </c>
      <c r="HS427" t="s">
        <v>413</v>
      </c>
      <c r="HT427" t="s">
        <v>413</v>
      </c>
      <c r="HU427" t="s">
        <v>413</v>
      </c>
      <c r="HV427" t="s">
        <v>413</v>
      </c>
      <c r="HW427">
        <v>0</v>
      </c>
      <c r="HX427">
        <v>100</v>
      </c>
      <c r="HY427">
        <v>100</v>
      </c>
      <c r="HZ427">
        <v>11.08</v>
      </c>
      <c r="IA427">
        <v>0.6616</v>
      </c>
      <c r="IB427">
        <v>4.00718980108695</v>
      </c>
      <c r="IC427">
        <v>0.0057595372652325</v>
      </c>
      <c r="ID427">
        <v>9.86007892650461e-07</v>
      </c>
      <c r="IE427">
        <v>-6.54605500343952e-10</v>
      </c>
      <c r="IF427">
        <v>0.661683471666172</v>
      </c>
      <c r="IG427">
        <v>0</v>
      </c>
      <c r="IH427">
        <v>0</v>
      </c>
      <c r="II427">
        <v>0</v>
      </c>
      <c r="IJ427">
        <v>-3</v>
      </c>
      <c r="IK427">
        <v>1614</v>
      </c>
      <c r="IL427">
        <v>1</v>
      </c>
      <c r="IM427">
        <v>27</v>
      </c>
      <c r="IN427">
        <v>230.6</v>
      </c>
      <c r="IO427">
        <v>230.7</v>
      </c>
      <c r="IP427">
        <v>2.47925</v>
      </c>
      <c r="IQ427">
        <v>2.62817</v>
      </c>
      <c r="IR427">
        <v>1.54785</v>
      </c>
      <c r="IS427">
        <v>2.30103</v>
      </c>
      <c r="IT427">
        <v>1.34644</v>
      </c>
      <c r="IU427">
        <v>2.44263</v>
      </c>
      <c r="IV427">
        <v>36.8604</v>
      </c>
      <c r="IW427">
        <v>24.2101</v>
      </c>
      <c r="IX427">
        <v>18</v>
      </c>
      <c r="IY427">
        <v>503.736</v>
      </c>
      <c r="IZ427">
        <v>410.865</v>
      </c>
      <c r="JA427">
        <v>35.2923</v>
      </c>
      <c r="JB427">
        <v>28.7555</v>
      </c>
      <c r="JC427">
        <v>29.9997</v>
      </c>
      <c r="JD427">
        <v>28.5921</v>
      </c>
      <c r="JE427">
        <v>28.5168</v>
      </c>
      <c r="JF427">
        <v>49.6574</v>
      </c>
      <c r="JG427">
        <v>0</v>
      </c>
      <c r="JH427">
        <v>100</v>
      </c>
      <c r="JI427">
        <v>35.2993</v>
      </c>
      <c r="JJ427">
        <v>1240.54</v>
      </c>
      <c r="JK427">
        <v>30.1699</v>
      </c>
      <c r="JL427">
        <v>102.002</v>
      </c>
      <c r="JM427">
        <v>102.403</v>
      </c>
    </row>
    <row r="428" spans="1:273">
      <c r="A428">
        <v>412</v>
      </c>
      <c r="B428">
        <v>1510795567.6</v>
      </c>
      <c r="C428">
        <v>6847</v>
      </c>
      <c r="D428" t="s">
        <v>1237</v>
      </c>
      <c r="E428" t="s">
        <v>1238</v>
      </c>
      <c r="F428">
        <v>5</v>
      </c>
      <c r="G428" t="s">
        <v>898</v>
      </c>
      <c r="H428" t="s">
        <v>406</v>
      </c>
      <c r="I428">
        <v>1510795560.1</v>
      </c>
      <c r="J428">
        <f>(K428)/1000</f>
        <v>0</v>
      </c>
      <c r="K428">
        <f>IF(CZ428, AN428, AH428)</f>
        <v>0</v>
      </c>
      <c r="L428">
        <f>IF(CZ428, AI428, AG428)</f>
        <v>0</v>
      </c>
      <c r="M428">
        <f>DB428 - IF(AU428&gt;1, L428*CV428*100.0/(AW428*DP428), 0)</f>
        <v>0</v>
      </c>
      <c r="N428">
        <f>((T428-J428/2)*M428-L428)/(T428+J428/2)</f>
        <v>0</v>
      </c>
      <c r="O428">
        <f>N428*(DI428+DJ428)/1000.0</f>
        <v>0</v>
      </c>
      <c r="P428">
        <f>(DB428 - IF(AU428&gt;1, L428*CV428*100.0/(AW428*DP428), 0))*(DI428+DJ428)/1000.0</f>
        <v>0</v>
      </c>
      <c r="Q428">
        <f>2.0/((1/S428-1/R428)+SIGN(S428)*SQRT((1/S428-1/R428)*(1/S428-1/R428) + 4*CW428/((CW428+1)*(CW428+1))*(2*1/S428*1/R428-1/R428*1/R428)))</f>
        <v>0</v>
      </c>
      <c r="R428">
        <f>IF(LEFT(CX428,1)&lt;&gt;"0",IF(LEFT(CX428,1)="1",3.0,CY428),$D$5+$E$5*(DP428*DI428/($K$5*1000))+$F$5*(DP428*DI428/($K$5*1000))*MAX(MIN(CV428,$J$5),$I$5)*MAX(MIN(CV428,$J$5),$I$5)+$G$5*MAX(MIN(CV428,$J$5),$I$5)*(DP428*DI428/($K$5*1000))+$H$5*(DP428*DI428/($K$5*1000))*(DP428*DI428/($K$5*1000)))</f>
        <v>0</v>
      </c>
      <c r="S428">
        <f>J428*(1000-(1000*0.61365*exp(17.502*W428/(240.97+W428))/(DI428+DJ428)+DD428)/2)/(1000*0.61365*exp(17.502*W428/(240.97+W428))/(DI428+DJ428)-DD428)</f>
        <v>0</v>
      </c>
      <c r="T428">
        <f>1/((CW428+1)/(Q428/1.6)+1/(R428/1.37)) + CW428/((CW428+1)/(Q428/1.6) + CW428/(R428/1.37))</f>
        <v>0</v>
      </c>
      <c r="U428">
        <f>(CR428*CU428)</f>
        <v>0</v>
      </c>
      <c r="V428">
        <f>(DK428+(U428+2*0.95*5.67E-8*(((DK428+$B$7)+273)^4-(DK428+273)^4)-44100*J428)/(1.84*29.3*R428+8*0.95*5.67E-8*(DK428+273)^3))</f>
        <v>0</v>
      </c>
      <c r="W428">
        <f>($C$7*DL428+$D$7*DM428+$E$7*V428)</f>
        <v>0</v>
      </c>
      <c r="X428">
        <f>0.61365*exp(17.502*W428/(240.97+W428))</f>
        <v>0</v>
      </c>
      <c r="Y428">
        <f>(Z428/AA428*100)</f>
        <v>0</v>
      </c>
      <c r="Z428">
        <f>DD428*(DI428+DJ428)/1000</f>
        <v>0</v>
      </c>
      <c r="AA428">
        <f>0.61365*exp(17.502*DK428/(240.97+DK428))</f>
        <v>0</v>
      </c>
      <c r="AB428">
        <f>(X428-DD428*(DI428+DJ428)/1000)</f>
        <v>0</v>
      </c>
      <c r="AC428">
        <f>(-J428*44100)</f>
        <v>0</v>
      </c>
      <c r="AD428">
        <f>2*29.3*R428*0.92*(DK428-W428)</f>
        <v>0</v>
      </c>
      <c r="AE428">
        <f>2*0.95*5.67E-8*(((DK428+$B$7)+273)^4-(W428+273)^4)</f>
        <v>0</v>
      </c>
      <c r="AF428">
        <f>U428+AE428+AC428+AD428</f>
        <v>0</v>
      </c>
      <c r="AG428">
        <f>DH428*AU428*(DC428-DB428*(1000-AU428*DE428)/(1000-AU428*DD428))/(100*CV428)</f>
        <v>0</v>
      </c>
      <c r="AH428">
        <f>1000*DH428*AU428*(DD428-DE428)/(100*CV428*(1000-AU428*DD428))</f>
        <v>0</v>
      </c>
      <c r="AI428">
        <f>(AJ428 - AK428 - DI428*1E3/(8.314*(DK428+273.15)) * AM428/DH428 * AL428) * DH428/(100*CV428) * (1000 - DE428)/1000</f>
        <v>0</v>
      </c>
      <c r="AJ428">
        <v>1265.94896880908</v>
      </c>
      <c r="AK428">
        <v>1240.61509090909</v>
      </c>
      <c r="AL428">
        <v>3.49088265318088</v>
      </c>
      <c r="AM428">
        <v>64.2689805173575</v>
      </c>
      <c r="AN428">
        <f>(AP428 - AO428 + DI428*1E3/(8.314*(DK428+273.15)) * AR428/DH428 * AQ428) * DH428/(100*CV428) * 1000/(1000 - AP428)</f>
        <v>0</v>
      </c>
      <c r="AO428">
        <v>28.397066946218</v>
      </c>
      <c r="AP428">
        <v>30.0306212121212</v>
      </c>
      <c r="AQ428">
        <v>-0.0055745834409074</v>
      </c>
      <c r="AR428">
        <v>116.423155096258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MAX(0,($B$13+$C$13*DP428)/(1+$D$13*DP428)*DI428/(DK428+273)*$E$13)</f>
        <v>0</v>
      </c>
      <c r="AX428" t="s">
        <v>407</v>
      </c>
      <c r="AY428" t="s">
        <v>407</v>
      </c>
      <c r="AZ428">
        <v>0</v>
      </c>
      <c r="BA428">
        <v>0</v>
      </c>
      <c r="BB428">
        <f>1-AZ428/BA428</f>
        <v>0</v>
      </c>
      <c r="BC428">
        <v>0</v>
      </c>
      <c r="BD428" t="s">
        <v>407</v>
      </c>
      <c r="BE428" t="s">
        <v>407</v>
      </c>
      <c r="BF428">
        <v>0</v>
      </c>
      <c r="BG428">
        <v>0</v>
      </c>
      <c r="BH428">
        <f>1-BF428/BG428</f>
        <v>0</v>
      </c>
      <c r="BI428">
        <v>0.5</v>
      </c>
      <c r="BJ428">
        <f>CS428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407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f>$B$11*DQ428+$C$11*DR428+$F$11*EC428*(1-EF428)</f>
        <v>0</v>
      </c>
      <c r="CS428">
        <f>CR428*CT428</f>
        <v>0</v>
      </c>
      <c r="CT428">
        <f>($B$11*$D$9+$C$11*$D$9+$F$11*((EP428+EH428)/MAX(EP428+EH428+EQ428, 0.1)*$I$9+EQ428/MAX(EP428+EH428+EQ428, 0.1)*$J$9))/($B$11+$C$11+$F$11)</f>
        <v>0</v>
      </c>
      <c r="CU428">
        <f>($B$11*$K$9+$C$11*$K$9+$F$11*((EP428+EH428)/MAX(EP428+EH428+EQ428, 0.1)*$P$9+EQ428/MAX(EP428+EH428+EQ428, 0.1)*$Q$9))/($B$11+$C$11+$F$11)</f>
        <v>0</v>
      </c>
      <c r="CV428">
        <v>2.7</v>
      </c>
      <c r="CW428">
        <v>0.5</v>
      </c>
      <c r="CX428" t="s">
        <v>408</v>
      </c>
      <c r="CY428">
        <v>2</v>
      </c>
      <c r="CZ428" t="b">
        <v>1</v>
      </c>
      <c r="DA428">
        <v>1510795560.1</v>
      </c>
      <c r="DB428">
        <v>1179.79148148148</v>
      </c>
      <c r="DC428">
        <v>1213.66814814815</v>
      </c>
      <c r="DD428">
        <v>30.0686</v>
      </c>
      <c r="DE428">
        <v>28.4018888888889</v>
      </c>
      <c r="DF428">
        <v>1168.75111111111</v>
      </c>
      <c r="DG428">
        <v>29.4069111111111</v>
      </c>
      <c r="DH428">
        <v>500.087481481481</v>
      </c>
      <c r="DI428">
        <v>90.7602925925926</v>
      </c>
      <c r="DJ428">
        <v>0.0998997555555556</v>
      </c>
      <c r="DK428">
        <v>34.2931037037037</v>
      </c>
      <c r="DL428">
        <v>34.9571185185185</v>
      </c>
      <c r="DM428">
        <v>999.9</v>
      </c>
      <c r="DN428">
        <v>0</v>
      </c>
      <c r="DO428">
        <v>0</v>
      </c>
      <c r="DP428">
        <v>10005.6407407407</v>
      </c>
      <c r="DQ428">
        <v>0</v>
      </c>
      <c r="DR428">
        <v>8.62959592592593</v>
      </c>
      <c r="DS428">
        <v>-33.8778444444444</v>
      </c>
      <c r="DT428">
        <v>1216.36407407407</v>
      </c>
      <c r="DU428">
        <v>1249.14740740741</v>
      </c>
      <c r="DV428">
        <v>1.66670555555556</v>
      </c>
      <c r="DW428">
        <v>1213.66814814815</v>
      </c>
      <c r="DX428">
        <v>28.4018888888889</v>
      </c>
      <c r="DY428">
        <v>2.72903518518519</v>
      </c>
      <c r="DZ428">
        <v>2.57776407407407</v>
      </c>
      <c r="EA428">
        <v>22.4609925925926</v>
      </c>
      <c r="EB428">
        <v>21.526</v>
      </c>
      <c r="EC428">
        <v>1999.99037037037</v>
      </c>
      <c r="ED428">
        <v>0.980002074074074</v>
      </c>
      <c r="EE428">
        <v>0.0199979925925926</v>
      </c>
      <c r="EF428">
        <v>0</v>
      </c>
      <c r="EG428">
        <v>2.20735925925926</v>
      </c>
      <c r="EH428">
        <v>0</v>
      </c>
      <c r="EI428">
        <v>4077.10851851852</v>
      </c>
      <c r="EJ428">
        <v>17300.0777777778</v>
      </c>
      <c r="EK428">
        <v>39.993</v>
      </c>
      <c r="EL428">
        <v>39.937</v>
      </c>
      <c r="EM428">
        <v>39.4163333333333</v>
      </c>
      <c r="EN428">
        <v>38.9117407407407</v>
      </c>
      <c r="EO428">
        <v>39.812</v>
      </c>
      <c r="EP428">
        <v>1959.99555555556</v>
      </c>
      <c r="EQ428">
        <v>39.9962962962963</v>
      </c>
      <c r="ER428">
        <v>0</v>
      </c>
      <c r="ES428">
        <v>1678819171.4</v>
      </c>
      <c r="ET428">
        <v>0</v>
      </c>
      <c r="EU428">
        <v>2.18325769230769</v>
      </c>
      <c r="EV428">
        <v>-0.200591457074129</v>
      </c>
      <c r="EW428">
        <v>0.355897400234515</v>
      </c>
      <c r="EX428">
        <v>4077.11192307692</v>
      </c>
      <c r="EY428">
        <v>15</v>
      </c>
      <c r="EZ428">
        <v>0</v>
      </c>
      <c r="FA428" t="s">
        <v>409</v>
      </c>
      <c r="FB428">
        <v>1510781724.6</v>
      </c>
      <c r="FC428">
        <v>1510781718.6</v>
      </c>
      <c r="FD428">
        <v>0</v>
      </c>
      <c r="FE428">
        <v>0.193</v>
      </c>
      <c r="FF428">
        <v>0.167</v>
      </c>
      <c r="FG428">
        <v>6.707</v>
      </c>
      <c r="FH428">
        <v>0.869</v>
      </c>
      <c r="FI428">
        <v>420</v>
      </c>
      <c r="FJ428">
        <v>32</v>
      </c>
      <c r="FK428">
        <v>0.3</v>
      </c>
      <c r="FL428">
        <v>0.13</v>
      </c>
      <c r="FM428">
        <v>1.6789395</v>
      </c>
      <c r="FN428">
        <v>-0.272342138836779</v>
      </c>
      <c r="FO428">
        <v>0.0262311074823386</v>
      </c>
      <c r="FP428">
        <v>1</v>
      </c>
      <c r="FQ428">
        <v>1</v>
      </c>
      <c r="FR428">
        <v>1</v>
      </c>
      <c r="FS428" t="s">
        <v>410</v>
      </c>
      <c r="FT428">
        <v>2.9712</v>
      </c>
      <c r="FU428">
        <v>2.7539</v>
      </c>
      <c r="FV428">
        <v>0.187187</v>
      </c>
      <c r="FW428">
        <v>0.19139</v>
      </c>
      <c r="FX428">
        <v>0.120283</v>
      </c>
      <c r="FY428">
        <v>0.116864</v>
      </c>
      <c r="FZ428">
        <v>31550.4</v>
      </c>
      <c r="GA428">
        <v>34191.2</v>
      </c>
      <c r="GB428">
        <v>35185.3</v>
      </c>
      <c r="GC428">
        <v>38358.8</v>
      </c>
      <c r="GD428">
        <v>43864</v>
      </c>
      <c r="GE428">
        <v>48922.3</v>
      </c>
      <c r="GF428">
        <v>54979.8</v>
      </c>
      <c r="GG428">
        <v>61520.1</v>
      </c>
      <c r="GH428">
        <v>1.96358</v>
      </c>
      <c r="GI428">
        <v>1.82143</v>
      </c>
      <c r="GJ428">
        <v>0.198111</v>
      </c>
      <c r="GK428">
        <v>0</v>
      </c>
      <c r="GL428">
        <v>31.7504</v>
      </c>
      <c r="GM428">
        <v>999.9</v>
      </c>
      <c r="GN428">
        <v>53.199</v>
      </c>
      <c r="GO428">
        <v>32.468</v>
      </c>
      <c r="GP428">
        <v>28.7356</v>
      </c>
      <c r="GQ428">
        <v>56.3886</v>
      </c>
      <c r="GR428">
        <v>48.6058</v>
      </c>
      <c r="GS428">
        <v>1</v>
      </c>
      <c r="GT428">
        <v>0.104596</v>
      </c>
      <c r="GU428">
        <v>-2.71743</v>
      </c>
      <c r="GV428">
        <v>20.0954</v>
      </c>
      <c r="GW428">
        <v>5.19662</v>
      </c>
      <c r="GX428">
        <v>12.0058</v>
      </c>
      <c r="GY428">
        <v>4.9751</v>
      </c>
      <c r="GZ428">
        <v>3.29378</v>
      </c>
      <c r="HA428">
        <v>9999</v>
      </c>
      <c r="HB428">
        <v>9999</v>
      </c>
      <c r="HC428">
        <v>9999</v>
      </c>
      <c r="HD428">
        <v>999.9</v>
      </c>
      <c r="HE428">
        <v>1.86325</v>
      </c>
      <c r="HF428">
        <v>1.86813</v>
      </c>
      <c r="HG428">
        <v>1.86791</v>
      </c>
      <c r="HH428">
        <v>1.86905</v>
      </c>
      <c r="HI428">
        <v>1.86984</v>
      </c>
      <c r="HJ428">
        <v>1.8659</v>
      </c>
      <c r="HK428">
        <v>1.86701</v>
      </c>
      <c r="HL428">
        <v>1.86832</v>
      </c>
      <c r="HM428">
        <v>5</v>
      </c>
      <c r="HN428">
        <v>0</v>
      </c>
      <c r="HO428">
        <v>0</v>
      </c>
      <c r="HP428">
        <v>0</v>
      </c>
      <c r="HQ428" t="s">
        <v>411</v>
      </c>
      <c r="HR428" t="s">
        <v>412</v>
      </c>
      <c r="HS428" t="s">
        <v>413</v>
      </c>
      <c r="HT428" t="s">
        <v>413</v>
      </c>
      <c r="HU428" t="s">
        <v>413</v>
      </c>
      <c r="HV428" t="s">
        <v>413</v>
      </c>
      <c r="HW428">
        <v>0</v>
      </c>
      <c r="HX428">
        <v>100</v>
      </c>
      <c r="HY428">
        <v>100</v>
      </c>
      <c r="HZ428">
        <v>11.17</v>
      </c>
      <c r="IA428">
        <v>0.6616</v>
      </c>
      <c r="IB428">
        <v>4.00718980108695</v>
      </c>
      <c r="IC428">
        <v>0.0057595372652325</v>
      </c>
      <c r="ID428">
        <v>9.86007892650461e-07</v>
      </c>
      <c r="IE428">
        <v>-6.54605500343952e-10</v>
      </c>
      <c r="IF428">
        <v>0.661683471666172</v>
      </c>
      <c r="IG428">
        <v>0</v>
      </c>
      <c r="IH428">
        <v>0</v>
      </c>
      <c r="II428">
        <v>0</v>
      </c>
      <c r="IJ428">
        <v>-3</v>
      </c>
      <c r="IK428">
        <v>1614</v>
      </c>
      <c r="IL428">
        <v>1</v>
      </c>
      <c r="IM428">
        <v>27</v>
      </c>
      <c r="IN428">
        <v>230.7</v>
      </c>
      <c r="IO428">
        <v>230.8</v>
      </c>
      <c r="IP428">
        <v>2.50366</v>
      </c>
      <c r="IQ428">
        <v>2.61719</v>
      </c>
      <c r="IR428">
        <v>1.54785</v>
      </c>
      <c r="IS428">
        <v>2.30103</v>
      </c>
      <c r="IT428">
        <v>1.34644</v>
      </c>
      <c r="IU428">
        <v>2.46582</v>
      </c>
      <c r="IV428">
        <v>36.8366</v>
      </c>
      <c r="IW428">
        <v>24.2101</v>
      </c>
      <c r="IX428">
        <v>18</v>
      </c>
      <c r="IY428">
        <v>503.649</v>
      </c>
      <c r="IZ428">
        <v>410.894</v>
      </c>
      <c r="JA428">
        <v>35.3224</v>
      </c>
      <c r="JB428">
        <v>28.7506</v>
      </c>
      <c r="JC428">
        <v>29.9997</v>
      </c>
      <c r="JD428">
        <v>28.5879</v>
      </c>
      <c r="JE428">
        <v>28.5128</v>
      </c>
      <c r="JF428">
        <v>50.1046</v>
      </c>
      <c r="JG428">
        <v>0</v>
      </c>
      <c r="JH428">
        <v>100</v>
      </c>
      <c r="JI428">
        <v>35.3343</v>
      </c>
      <c r="JJ428">
        <v>1260.69</v>
      </c>
      <c r="JK428">
        <v>30.1699</v>
      </c>
      <c r="JL428">
        <v>102.004</v>
      </c>
      <c r="JM428">
        <v>102.405</v>
      </c>
    </row>
    <row r="429" spans="1:273">
      <c r="A429">
        <v>413</v>
      </c>
      <c r="B429">
        <v>1510795572.6</v>
      </c>
      <c r="C429">
        <v>6852</v>
      </c>
      <c r="D429" t="s">
        <v>1239</v>
      </c>
      <c r="E429" t="s">
        <v>1240</v>
      </c>
      <c r="F429">
        <v>5</v>
      </c>
      <c r="G429" t="s">
        <v>898</v>
      </c>
      <c r="H429" t="s">
        <v>406</v>
      </c>
      <c r="I429">
        <v>1510795564.81429</v>
      </c>
      <c r="J429">
        <f>(K429)/1000</f>
        <v>0</v>
      </c>
      <c r="K429">
        <f>IF(CZ429, AN429, AH429)</f>
        <v>0</v>
      </c>
      <c r="L429">
        <f>IF(CZ429, AI429, AG429)</f>
        <v>0</v>
      </c>
      <c r="M429">
        <f>DB429 - IF(AU429&gt;1, L429*CV429*100.0/(AW429*DP429), 0)</f>
        <v>0</v>
      </c>
      <c r="N429">
        <f>((T429-J429/2)*M429-L429)/(T429+J429/2)</f>
        <v>0</v>
      </c>
      <c r="O429">
        <f>N429*(DI429+DJ429)/1000.0</f>
        <v>0</v>
      </c>
      <c r="P429">
        <f>(DB429 - IF(AU429&gt;1, L429*CV429*100.0/(AW429*DP429), 0))*(DI429+DJ429)/1000.0</f>
        <v>0</v>
      </c>
      <c r="Q429">
        <f>2.0/((1/S429-1/R429)+SIGN(S429)*SQRT((1/S429-1/R429)*(1/S429-1/R429) + 4*CW429/((CW429+1)*(CW429+1))*(2*1/S429*1/R429-1/R429*1/R429)))</f>
        <v>0</v>
      </c>
      <c r="R429">
        <f>IF(LEFT(CX429,1)&lt;&gt;"0",IF(LEFT(CX429,1)="1",3.0,CY429),$D$5+$E$5*(DP429*DI429/($K$5*1000))+$F$5*(DP429*DI429/($K$5*1000))*MAX(MIN(CV429,$J$5),$I$5)*MAX(MIN(CV429,$J$5),$I$5)+$G$5*MAX(MIN(CV429,$J$5),$I$5)*(DP429*DI429/($K$5*1000))+$H$5*(DP429*DI429/($K$5*1000))*(DP429*DI429/($K$5*1000)))</f>
        <v>0</v>
      </c>
      <c r="S429">
        <f>J429*(1000-(1000*0.61365*exp(17.502*W429/(240.97+W429))/(DI429+DJ429)+DD429)/2)/(1000*0.61365*exp(17.502*W429/(240.97+W429))/(DI429+DJ429)-DD429)</f>
        <v>0</v>
      </c>
      <c r="T429">
        <f>1/((CW429+1)/(Q429/1.6)+1/(R429/1.37)) + CW429/((CW429+1)/(Q429/1.6) + CW429/(R429/1.37))</f>
        <v>0</v>
      </c>
      <c r="U429">
        <f>(CR429*CU429)</f>
        <v>0</v>
      </c>
      <c r="V429">
        <f>(DK429+(U429+2*0.95*5.67E-8*(((DK429+$B$7)+273)^4-(DK429+273)^4)-44100*J429)/(1.84*29.3*R429+8*0.95*5.67E-8*(DK429+273)^3))</f>
        <v>0</v>
      </c>
      <c r="W429">
        <f>($C$7*DL429+$D$7*DM429+$E$7*V429)</f>
        <v>0</v>
      </c>
      <c r="X429">
        <f>0.61365*exp(17.502*W429/(240.97+W429))</f>
        <v>0</v>
      </c>
      <c r="Y429">
        <f>(Z429/AA429*100)</f>
        <v>0</v>
      </c>
      <c r="Z429">
        <f>DD429*(DI429+DJ429)/1000</f>
        <v>0</v>
      </c>
      <c r="AA429">
        <f>0.61365*exp(17.502*DK429/(240.97+DK429))</f>
        <v>0</v>
      </c>
      <c r="AB429">
        <f>(X429-DD429*(DI429+DJ429)/1000)</f>
        <v>0</v>
      </c>
      <c r="AC429">
        <f>(-J429*44100)</f>
        <v>0</v>
      </c>
      <c r="AD429">
        <f>2*29.3*R429*0.92*(DK429-W429)</f>
        <v>0</v>
      </c>
      <c r="AE429">
        <f>2*0.95*5.67E-8*(((DK429+$B$7)+273)^4-(W429+273)^4)</f>
        <v>0</v>
      </c>
      <c r="AF429">
        <f>U429+AE429+AC429+AD429</f>
        <v>0</v>
      </c>
      <c r="AG429">
        <f>DH429*AU429*(DC429-DB429*(1000-AU429*DE429)/(1000-AU429*DD429))/(100*CV429)</f>
        <v>0</v>
      </c>
      <c r="AH429">
        <f>1000*DH429*AU429*(DD429-DE429)/(100*CV429*(1000-AU429*DD429))</f>
        <v>0</v>
      </c>
      <c r="AI429">
        <f>(AJ429 - AK429 - DI429*1E3/(8.314*(DK429+273.15)) * AM429/DH429 * AL429) * DH429/(100*CV429) * (1000 - DE429)/1000</f>
        <v>0</v>
      </c>
      <c r="AJ429">
        <v>1282.37162588566</v>
      </c>
      <c r="AK429">
        <v>1257.6443030303</v>
      </c>
      <c r="AL429">
        <v>3.37159382022132</v>
      </c>
      <c r="AM429">
        <v>64.2689805173575</v>
      </c>
      <c r="AN429">
        <f>(AP429 - AO429 + DI429*1E3/(8.314*(DK429+273.15)) * AR429/DH429 * AQ429) * DH429/(100*CV429) * 1000/(1000 - AP429)</f>
        <v>0</v>
      </c>
      <c r="AO429">
        <v>28.3946284230724</v>
      </c>
      <c r="AP429">
        <v>30.0104727272727</v>
      </c>
      <c r="AQ429">
        <v>-0.00123967618304666</v>
      </c>
      <c r="AR429">
        <v>116.423155096258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MAX(0,($B$13+$C$13*DP429)/(1+$D$13*DP429)*DI429/(DK429+273)*$E$13)</f>
        <v>0</v>
      </c>
      <c r="AX429" t="s">
        <v>407</v>
      </c>
      <c r="AY429" t="s">
        <v>407</v>
      </c>
      <c r="AZ429">
        <v>0</v>
      </c>
      <c r="BA429">
        <v>0</v>
      </c>
      <c r="BB429">
        <f>1-AZ429/BA429</f>
        <v>0</v>
      </c>
      <c r="BC429">
        <v>0</v>
      </c>
      <c r="BD429" t="s">
        <v>407</v>
      </c>
      <c r="BE429" t="s">
        <v>407</v>
      </c>
      <c r="BF429">
        <v>0</v>
      </c>
      <c r="BG429">
        <v>0</v>
      </c>
      <c r="BH429">
        <f>1-BF429/BG429</f>
        <v>0</v>
      </c>
      <c r="BI429">
        <v>0.5</v>
      </c>
      <c r="BJ429">
        <f>CS429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407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f>$B$11*DQ429+$C$11*DR429+$F$11*EC429*(1-EF429)</f>
        <v>0</v>
      </c>
      <c r="CS429">
        <f>CR429*CT429</f>
        <v>0</v>
      </c>
      <c r="CT429">
        <f>($B$11*$D$9+$C$11*$D$9+$F$11*((EP429+EH429)/MAX(EP429+EH429+EQ429, 0.1)*$I$9+EQ429/MAX(EP429+EH429+EQ429, 0.1)*$J$9))/($B$11+$C$11+$F$11)</f>
        <v>0</v>
      </c>
      <c r="CU429">
        <f>($B$11*$K$9+$C$11*$K$9+$F$11*((EP429+EH429)/MAX(EP429+EH429+EQ429, 0.1)*$P$9+EQ429/MAX(EP429+EH429+EQ429, 0.1)*$Q$9))/($B$11+$C$11+$F$11)</f>
        <v>0</v>
      </c>
      <c r="CV429">
        <v>2.7</v>
      </c>
      <c r="CW429">
        <v>0.5</v>
      </c>
      <c r="CX429" t="s">
        <v>408</v>
      </c>
      <c r="CY429">
        <v>2</v>
      </c>
      <c r="CZ429" t="b">
        <v>1</v>
      </c>
      <c r="DA429">
        <v>1510795564.81429</v>
      </c>
      <c r="DB429">
        <v>1195.61928571429</v>
      </c>
      <c r="DC429">
        <v>1229.25535714286</v>
      </c>
      <c r="DD429">
        <v>30.0439785714286</v>
      </c>
      <c r="DE429">
        <v>28.3985</v>
      </c>
      <c r="DF429">
        <v>1184.49428571429</v>
      </c>
      <c r="DG429">
        <v>29.3822892857143</v>
      </c>
      <c r="DH429">
        <v>500.082857142857</v>
      </c>
      <c r="DI429">
        <v>90.7595571428572</v>
      </c>
      <c r="DJ429">
        <v>0.09992035</v>
      </c>
      <c r="DK429">
        <v>34.2853678571429</v>
      </c>
      <c r="DL429">
        <v>34.9506178571429</v>
      </c>
      <c r="DM429">
        <v>999.9</v>
      </c>
      <c r="DN429">
        <v>0</v>
      </c>
      <c r="DO429">
        <v>0</v>
      </c>
      <c r="DP429">
        <v>10013.7010714286</v>
      </c>
      <c r="DQ429">
        <v>0</v>
      </c>
      <c r="DR429">
        <v>8.64528678571429</v>
      </c>
      <c r="DS429">
        <v>-33.6375535714286</v>
      </c>
      <c r="DT429">
        <v>1232.65142857143</v>
      </c>
      <c r="DU429">
        <v>1265.18571428571</v>
      </c>
      <c r="DV429">
        <v>1.64547821428571</v>
      </c>
      <c r="DW429">
        <v>1229.25535714286</v>
      </c>
      <c r="DX429">
        <v>28.3985</v>
      </c>
      <c r="DY429">
        <v>2.72677892857143</v>
      </c>
      <c r="DZ429">
        <v>2.57743607142857</v>
      </c>
      <c r="EA429">
        <v>22.4473857142857</v>
      </c>
      <c r="EB429">
        <v>21.5239178571429</v>
      </c>
      <c r="EC429">
        <v>1999.98071428571</v>
      </c>
      <c r="ED429">
        <v>0.980002</v>
      </c>
      <c r="EE429">
        <v>0.01999805</v>
      </c>
      <c r="EF429">
        <v>0</v>
      </c>
      <c r="EG429">
        <v>2.19716785714286</v>
      </c>
      <c r="EH429">
        <v>0</v>
      </c>
      <c r="EI429">
        <v>4077.12214285714</v>
      </c>
      <c r="EJ429">
        <v>17300</v>
      </c>
      <c r="EK429">
        <v>39.973</v>
      </c>
      <c r="EL429">
        <v>39.937</v>
      </c>
      <c r="EM429">
        <v>39.406</v>
      </c>
      <c r="EN429">
        <v>38.8927142857143</v>
      </c>
      <c r="EO429">
        <v>39.812</v>
      </c>
      <c r="EP429">
        <v>1959.98571428571</v>
      </c>
      <c r="EQ429">
        <v>39.9982142857143</v>
      </c>
      <c r="ER429">
        <v>0</v>
      </c>
      <c r="ES429">
        <v>1678819176.2</v>
      </c>
      <c r="ET429">
        <v>0</v>
      </c>
      <c r="EU429">
        <v>2.19335</v>
      </c>
      <c r="EV429">
        <v>0.359955548227965</v>
      </c>
      <c r="EW429">
        <v>0.430769199152483</v>
      </c>
      <c r="EX429">
        <v>4077.16692307692</v>
      </c>
      <c r="EY429">
        <v>15</v>
      </c>
      <c r="EZ429">
        <v>0</v>
      </c>
      <c r="FA429" t="s">
        <v>409</v>
      </c>
      <c r="FB429">
        <v>1510781724.6</v>
      </c>
      <c r="FC429">
        <v>1510781718.6</v>
      </c>
      <c r="FD429">
        <v>0</v>
      </c>
      <c r="FE429">
        <v>0.193</v>
      </c>
      <c r="FF429">
        <v>0.167</v>
      </c>
      <c r="FG429">
        <v>6.707</v>
      </c>
      <c r="FH429">
        <v>0.869</v>
      </c>
      <c r="FI429">
        <v>420</v>
      </c>
      <c r="FJ429">
        <v>32</v>
      </c>
      <c r="FK429">
        <v>0.3</v>
      </c>
      <c r="FL429">
        <v>0.13</v>
      </c>
      <c r="FM429">
        <v>1.6611895</v>
      </c>
      <c r="FN429">
        <v>-0.271570806754222</v>
      </c>
      <c r="FO429">
        <v>0.0261648464499603</v>
      </c>
      <c r="FP429">
        <v>1</v>
      </c>
      <c r="FQ429">
        <v>1</v>
      </c>
      <c r="FR429">
        <v>1</v>
      </c>
      <c r="FS429" t="s">
        <v>410</v>
      </c>
      <c r="FT429">
        <v>2.97156</v>
      </c>
      <c r="FU429">
        <v>2.75407</v>
      </c>
      <c r="FV429">
        <v>0.188772</v>
      </c>
      <c r="FW429">
        <v>0.192857</v>
      </c>
      <c r="FX429">
        <v>0.120228</v>
      </c>
      <c r="FY429">
        <v>0.116858</v>
      </c>
      <c r="FZ429">
        <v>31489</v>
      </c>
      <c r="GA429">
        <v>34129.4</v>
      </c>
      <c r="GB429">
        <v>35185.5</v>
      </c>
      <c r="GC429">
        <v>38359.1</v>
      </c>
      <c r="GD429">
        <v>43867.3</v>
      </c>
      <c r="GE429">
        <v>48922.9</v>
      </c>
      <c r="GF429">
        <v>54980.3</v>
      </c>
      <c r="GG429">
        <v>61520.4</v>
      </c>
      <c r="GH429">
        <v>1.9636</v>
      </c>
      <c r="GI429">
        <v>1.82145</v>
      </c>
      <c r="GJ429">
        <v>0.197776</v>
      </c>
      <c r="GK429">
        <v>0</v>
      </c>
      <c r="GL429">
        <v>31.7352</v>
      </c>
      <c r="GM429">
        <v>999.9</v>
      </c>
      <c r="GN429">
        <v>53.199</v>
      </c>
      <c r="GO429">
        <v>32.468</v>
      </c>
      <c r="GP429">
        <v>28.7402</v>
      </c>
      <c r="GQ429">
        <v>56.5186</v>
      </c>
      <c r="GR429">
        <v>48.2171</v>
      </c>
      <c r="GS429">
        <v>1</v>
      </c>
      <c r="GT429">
        <v>0.10408</v>
      </c>
      <c r="GU429">
        <v>-2.74411</v>
      </c>
      <c r="GV429">
        <v>20.095</v>
      </c>
      <c r="GW429">
        <v>5.19722</v>
      </c>
      <c r="GX429">
        <v>12.0049</v>
      </c>
      <c r="GY429">
        <v>4.9751</v>
      </c>
      <c r="GZ429">
        <v>3.29383</v>
      </c>
      <c r="HA429">
        <v>9999</v>
      </c>
      <c r="HB429">
        <v>9999</v>
      </c>
      <c r="HC429">
        <v>9999</v>
      </c>
      <c r="HD429">
        <v>999.9</v>
      </c>
      <c r="HE429">
        <v>1.86325</v>
      </c>
      <c r="HF429">
        <v>1.86813</v>
      </c>
      <c r="HG429">
        <v>1.86792</v>
      </c>
      <c r="HH429">
        <v>1.86905</v>
      </c>
      <c r="HI429">
        <v>1.86982</v>
      </c>
      <c r="HJ429">
        <v>1.86588</v>
      </c>
      <c r="HK429">
        <v>1.86697</v>
      </c>
      <c r="HL429">
        <v>1.86832</v>
      </c>
      <c r="HM429">
        <v>5</v>
      </c>
      <c r="HN429">
        <v>0</v>
      </c>
      <c r="HO429">
        <v>0</v>
      </c>
      <c r="HP429">
        <v>0</v>
      </c>
      <c r="HQ429" t="s">
        <v>411</v>
      </c>
      <c r="HR429" t="s">
        <v>412</v>
      </c>
      <c r="HS429" t="s">
        <v>413</v>
      </c>
      <c r="HT429" t="s">
        <v>413</v>
      </c>
      <c r="HU429" t="s">
        <v>413</v>
      </c>
      <c r="HV429" t="s">
        <v>413</v>
      </c>
      <c r="HW429">
        <v>0</v>
      </c>
      <c r="HX429">
        <v>100</v>
      </c>
      <c r="HY429">
        <v>100</v>
      </c>
      <c r="HZ429">
        <v>11.26</v>
      </c>
      <c r="IA429">
        <v>0.6616</v>
      </c>
      <c r="IB429">
        <v>4.00718980108695</v>
      </c>
      <c r="IC429">
        <v>0.0057595372652325</v>
      </c>
      <c r="ID429">
        <v>9.86007892650461e-07</v>
      </c>
      <c r="IE429">
        <v>-6.54605500343952e-10</v>
      </c>
      <c r="IF429">
        <v>0.661683471666172</v>
      </c>
      <c r="IG429">
        <v>0</v>
      </c>
      <c r="IH429">
        <v>0</v>
      </c>
      <c r="II429">
        <v>0</v>
      </c>
      <c r="IJ429">
        <v>-3</v>
      </c>
      <c r="IK429">
        <v>1614</v>
      </c>
      <c r="IL429">
        <v>1</v>
      </c>
      <c r="IM429">
        <v>27</v>
      </c>
      <c r="IN429">
        <v>230.8</v>
      </c>
      <c r="IO429">
        <v>230.9</v>
      </c>
      <c r="IP429">
        <v>2.5293</v>
      </c>
      <c r="IQ429">
        <v>2.61963</v>
      </c>
      <c r="IR429">
        <v>1.54785</v>
      </c>
      <c r="IS429">
        <v>2.30103</v>
      </c>
      <c r="IT429">
        <v>1.34644</v>
      </c>
      <c r="IU429">
        <v>2.43408</v>
      </c>
      <c r="IV429">
        <v>36.8604</v>
      </c>
      <c r="IW429">
        <v>24.2013</v>
      </c>
      <c r="IX429">
        <v>18</v>
      </c>
      <c r="IY429">
        <v>503.638</v>
      </c>
      <c r="IZ429">
        <v>410.881</v>
      </c>
      <c r="JA429">
        <v>35.3584</v>
      </c>
      <c r="JB429">
        <v>28.7457</v>
      </c>
      <c r="JC429">
        <v>29.9997</v>
      </c>
      <c r="JD429">
        <v>28.5848</v>
      </c>
      <c r="JE429">
        <v>28.509</v>
      </c>
      <c r="JF429">
        <v>50.6737</v>
      </c>
      <c r="JG429">
        <v>0</v>
      </c>
      <c r="JH429">
        <v>100</v>
      </c>
      <c r="JI429">
        <v>35.3668</v>
      </c>
      <c r="JJ429">
        <v>1274.12</v>
      </c>
      <c r="JK429">
        <v>30.1699</v>
      </c>
      <c r="JL429">
        <v>102.005</v>
      </c>
      <c r="JM429">
        <v>102.406</v>
      </c>
    </row>
    <row r="430" spans="1:273">
      <c r="A430">
        <v>414</v>
      </c>
      <c r="B430">
        <v>1510795577.6</v>
      </c>
      <c r="C430">
        <v>6857</v>
      </c>
      <c r="D430" t="s">
        <v>1241</v>
      </c>
      <c r="E430" t="s">
        <v>1242</v>
      </c>
      <c r="F430">
        <v>5</v>
      </c>
      <c r="G430" t="s">
        <v>898</v>
      </c>
      <c r="H430" t="s">
        <v>406</v>
      </c>
      <c r="I430">
        <v>1510795570.1</v>
      </c>
      <c r="J430">
        <f>(K430)/1000</f>
        <v>0</v>
      </c>
      <c r="K430">
        <f>IF(CZ430, AN430, AH430)</f>
        <v>0</v>
      </c>
      <c r="L430">
        <f>IF(CZ430, AI430, AG430)</f>
        <v>0</v>
      </c>
      <c r="M430">
        <f>DB430 - IF(AU430&gt;1, L430*CV430*100.0/(AW430*DP430), 0)</f>
        <v>0</v>
      </c>
      <c r="N430">
        <f>((T430-J430/2)*M430-L430)/(T430+J430/2)</f>
        <v>0</v>
      </c>
      <c r="O430">
        <f>N430*(DI430+DJ430)/1000.0</f>
        <v>0</v>
      </c>
      <c r="P430">
        <f>(DB430 - IF(AU430&gt;1, L430*CV430*100.0/(AW430*DP430), 0))*(DI430+DJ430)/1000.0</f>
        <v>0</v>
      </c>
      <c r="Q430">
        <f>2.0/((1/S430-1/R430)+SIGN(S430)*SQRT((1/S430-1/R430)*(1/S430-1/R430) + 4*CW430/((CW430+1)*(CW430+1))*(2*1/S430*1/R430-1/R430*1/R430)))</f>
        <v>0</v>
      </c>
      <c r="R430">
        <f>IF(LEFT(CX430,1)&lt;&gt;"0",IF(LEFT(CX430,1)="1",3.0,CY430),$D$5+$E$5*(DP430*DI430/($K$5*1000))+$F$5*(DP430*DI430/($K$5*1000))*MAX(MIN(CV430,$J$5),$I$5)*MAX(MIN(CV430,$J$5),$I$5)+$G$5*MAX(MIN(CV430,$J$5),$I$5)*(DP430*DI430/($K$5*1000))+$H$5*(DP430*DI430/($K$5*1000))*(DP430*DI430/($K$5*1000)))</f>
        <v>0</v>
      </c>
      <c r="S430">
        <f>J430*(1000-(1000*0.61365*exp(17.502*W430/(240.97+W430))/(DI430+DJ430)+DD430)/2)/(1000*0.61365*exp(17.502*W430/(240.97+W430))/(DI430+DJ430)-DD430)</f>
        <v>0</v>
      </c>
      <c r="T430">
        <f>1/((CW430+1)/(Q430/1.6)+1/(R430/1.37)) + CW430/((CW430+1)/(Q430/1.6) + CW430/(R430/1.37))</f>
        <v>0</v>
      </c>
      <c r="U430">
        <f>(CR430*CU430)</f>
        <v>0</v>
      </c>
      <c r="V430">
        <f>(DK430+(U430+2*0.95*5.67E-8*(((DK430+$B$7)+273)^4-(DK430+273)^4)-44100*J430)/(1.84*29.3*R430+8*0.95*5.67E-8*(DK430+273)^3))</f>
        <v>0</v>
      </c>
      <c r="W430">
        <f>($C$7*DL430+$D$7*DM430+$E$7*V430)</f>
        <v>0</v>
      </c>
      <c r="X430">
        <f>0.61365*exp(17.502*W430/(240.97+W430))</f>
        <v>0</v>
      </c>
      <c r="Y430">
        <f>(Z430/AA430*100)</f>
        <v>0</v>
      </c>
      <c r="Z430">
        <f>DD430*(DI430+DJ430)/1000</f>
        <v>0</v>
      </c>
      <c r="AA430">
        <f>0.61365*exp(17.502*DK430/(240.97+DK430))</f>
        <v>0</v>
      </c>
      <c r="AB430">
        <f>(X430-DD430*(DI430+DJ430)/1000)</f>
        <v>0</v>
      </c>
      <c r="AC430">
        <f>(-J430*44100)</f>
        <v>0</v>
      </c>
      <c r="AD430">
        <f>2*29.3*R430*0.92*(DK430-W430)</f>
        <v>0</v>
      </c>
      <c r="AE430">
        <f>2*0.95*5.67E-8*(((DK430+$B$7)+273)^4-(W430+273)^4)</f>
        <v>0</v>
      </c>
      <c r="AF430">
        <f>U430+AE430+AC430+AD430</f>
        <v>0</v>
      </c>
      <c r="AG430">
        <f>DH430*AU430*(DC430-DB430*(1000-AU430*DE430)/(1000-AU430*DD430))/(100*CV430)</f>
        <v>0</v>
      </c>
      <c r="AH430">
        <f>1000*DH430*AU430*(DD430-DE430)/(100*CV430*(1000-AU430*DD430))</f>
        <v>0</v>
      </c>
      <c r="AI430">
        <f>(AJ430 - AK430 - DI430*1E3/(8.314*(DK430+273.15)) * AM430/DH430 * AL430) * DH430/(100*CV430) * (1000 - DE430)/1000</f>
        <v>0</v>
      </c>
      <c r="AJ430">
        <v>1299.06023356585</v>
      </c>
      <c r="AK430">
        <v>1274.45375757576</v>
      </c>
      <c r="AL430">
        <v>3.35312953545746</v>
      </c>
      <c r="AM430">
        <v>64.2689805173575</v>
      </c>
      <c r="AN430">
        <f>(AP430 - AO430 + DI430*1E3/(8.314*(DK430+273.15)) * AR430/DH430 * AQ430) * DH430/(100*CV430) * 1000/(1000 - AP430)</f>
        <v>0</v>
      </c>
      <c r="AO430">
        <v>28.3889912666229</v>
      </c>
      <c r="AP430">
        <v>29.9863575757576</v>
      </c>
      <c r="AQ430">
        <v>-0.00246730553470383</v>
      </c>
      <c r="AR430">
        <v>116.423155096258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MAX(0,($B$13+$C$13*DP430)/(1+$D$13*DP430)*DI430/(DK430+273)*$E$13)</f>
        <v>0</v>
      </c>
      <c r="AX430" t="s">
        <v>407</v>
      </c>
      <c r="AY430" t="s">
        <v>407</v>
      </c>
      <c r="AZ430">
        <v>0</v>
      </c>
      <c r="BA430">
        <v>0</v>
      </c>
      <c r="BB430">
        <f>1-AZ430/BA430</f>
        <v>0</v>
      </c>
      <c r="BC430">
        <v>0</v>
      </c>
      <c r="BD430" t="s">
        <v>407</v>
      </c>
      <c r="BE430" t="s">
        <v>407</v>
      </c>
      <c r="BF430">
        <v>0</v>
      </c>
      <c r="BG430">
        <v>0</v>
      </c>
      <c r="BH430">
        <f>1-BF430/BG430</f>
        <v>0</v>
      </c>
      <c r="BI430">
        <v>0.5</v>
      </c>
      <c r="BJ430">
        <f>CS430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407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f>$B$11*DQ430+$C$11*DR430+$F$11*EC430*(1-EF430)</f>
        <v>0</v>
      </c>
      <c r="CS430">
        <f>CR430*CT430</f>
        <v>0</v>
      </c>
      <c r="CT430">
        <f>($B$11*$D$9+$C$11*$D$9+$F$11*((EP430+EH430)/MAX(EP430+EH430+EQ430, 0.1)*$I$9+EQ430/MAX(EP430+EH430+EQ430, 0.1)*$J$9))/($B$11+$C$11+$F$11)</f>
        <v>0</v>
      </c>
      <c r="CU430">
        <f>($B$11*$K$9+$C$11*$K$9+$F$11*((EP430+EH430)/MAX(EP430+EH430+EQ430, 0.1)*$P$9+EQ430/MAX(EP430+EH430+EQ430, 0.1)*$Q$9))/($B$11+$C$11+$F$11)</f>
        <v>0</v>
      </c>
      <c r="CV430">
        <v>2.7</v>
      </c>
      <c r="CW430">
        <v>0.5</v>
      </c>
      <c r="CX430" t="s">
        <v>408</v>
      </c>
      <c r="CY430">
        <v>2</v>
      </c>
      <c r="CZ430" t="b">
        <v>1</v>
      </c>
      <c r="DA430">
        <v>1510795570.1</v>
      </c>
      <c r="DB430">
        <v>1213.21740740741</v>
      </c>
      <c r="DC430">
        <v>1246.70888888889</v>
      </c>
      <c r="DD430">
        <v>30.0184555555556</v>
      </c>
      <c r="DE430">
        <v>28.3949296296296</v>
      </c>
      <c r="DF430">
        <v>1201.99925925926</v>
      </c>
      <c r="DG430">
        <v>29.3567814814815</v>
      </c>
      <c r="DH430">
        <v>500.090666666667</v>
      </c>
      <c r="DI430">
        <v>90.7585666666667</v>
      </c>
      <c r="DJ430">
        <v>0.100057592592593</v>
      </c>
      <c r="DK430">
        <v>34.2773259259259</v>
      </c>
      <c r="DL430">
        <v>34.9469111111111</v>
      </c>
      <c r="DM430">
        <v>999.9</v>
      </c>
      <c r="DN430">
        <v>0</v>
      </c>
      <c r="DO430">
        <v>0</v>
      </c>
      <c r="DP430">
        <v>9988.77296296296</v>
      </c>
      <c r="DQ430">
        <v>0</v>
      </c>
      <c r="DR430">
        <v>8.65543962962963</v>
      </c>
      <c r="DS430">
        <v>-33.4925222222222</v>
      </c>
      <c r="DT430">
        <v>1250.76259259259</v>
      </c>
      <c r="DU430">
        <v>1283.14481481481</v>
      </c>
      <c r="DV430">
        <v>1.62353074074074</v>
      </c>
      <c r="DW430">
        <v>1246.70888888889</v>
      </c>
      <c r="DX430">
        <v>28.3949296296296</v>
      </c>
      <c r="DY430">
        <v>2.7244337037037</v>
      </c>
      <c r="DZ430">
        <v>2.57708444444444</v>
      </c>
      <c r="EA430">
        <v>22.4332296296296</v>
      </c>
      <c r="EB430">
        <v>21.5216888888889</v>
      </c>
      <c r="EC430">
        <v>1999.98296296296</v>
      </c>
      <c r="ED430">
        <v>0.980001925925926</v>
      </c>
      <c r="EE430">
        <v>0.0199981074074074</v>
      </c>
      <c r="EF430">
        <v>0</v>
      </c>
      <c r="EG430">
        <v>2.21065555555556</v>
      </c>
      <c r="EH430">
        <v>0</v>
      </c>
      <c r="EI430">
        <v>4077.1037037037</v>
      </c>
      <c r="EJ430">
        <v>17300.0185185185</v>
      </c>
      <c r="EK430">
        <v>39.951</v>
      </c>
      <c r="EL430">
        <v>39.937</v>
      </c>
      <c r="EM430">
        <v>39.3841851851852</v>
      </c>
      <c r="EN430">
        <v>38.8795925925926</v>
      </c>
      <c r="EO430">
        <v>39.812</v>
      </c>
      <c r="EP430">
        <v>1959.98777777778</v>
      </c>
      <c r="EQ430">
        <v>40</v>
      </c>
      <c r="ER430">
        <v>0</v>
      </c>
      <c r="ES430">
        <v>1678819181</v>
      </c>
      <c r="ET430">
        <v>0</v>
      </c>
      <c r="EU430">
        <v>2.21574230769231</v>
      </c>
      <c r="EV430">
        <v>0.479155553839068</v>
      </c>
      <c r="EW430">
        <v>0.241025619456358</v>
      </c>
      <c r="EX430">
        <v>4077.18269230769</v>
      </c>
      <c r="EY430">
        <v>15</v>
      </c>
      <c r="EZ430">
        <v>0</v>
      </c>
      <c r="FA430" t="s">
        <v>409</v>
      </c>
      <c r="FB430">
        <v>1510781724.6</v>
      </c>
      <c r="FC430">
        <v>1510781718.6</v>
      </c>
      <c r="FD430">
        <v>0</v>
      </c>
      <c r="FE430">
        <v>0.193</v>
      </c>
      <c r="FF430">
        <v>0.167</v>
      </c>
      <c r="FG430">
        <v>6.707</v>
      </c>
      <c r="FH430">
        <v>0.869</v>
      </c>
      <c r="FI430">
        <v>420</v>
      </c>
      <c r="FJ430">
        <v>32</v>
      </c>
      <c r="FK430">
        <v>0.3</v>
      </c>
      <c r="FL430">
        <v>0.13</v>
      </c>
      <c r="FM430">
        <v>1.635215</v>
      </c>
      <c r="FN430">
        <v>-0.247915046904318</v>
      </c>
      <c r="FO430">
        <v>0.023896483318681</v>
      </c>
      <c r="FP430">
        <v>1</v>
      </c>
      <c r="FQ430">
        <v>1</v>
      </c>
      <c r="FR430">
        <v>1</v>
      </c>
      <c r="FS430" t="s">
        <v>410</v>
      </c>
      <c r="FT430">
        <v>2.97146</v>
      </c>
      <c r="FU430">
        <v>2.75353</v>
      </c>
      <c r="FV430">
        <v>0.19033</v>
      </c>
      <c r="FW430">
        <v>0.194425</v>
      </c>
      <c r="FX430">
        <v>0.12016</v>
      </c>
      <c r="FY430">
        <v>0.116838</v>
      </c>
      <c r="FZ430">
        <v>31429.1</v>
      </c>
      <c r="GA430">
        <v>34063.8</v>
      </c>
      <c r="GB430">
        <v>35186.1</v>
      </c>
      <c r="GC430">
        <v>38359.8</v>
      </c>
      <c r="GD430">
        <v>43871.4</v>
      </c>
      <c r="GE430">
        <v>48924.9</v>
      </c>
      <c r="GF430">
        <v>54981.2</v>
      </c>
      <c r="GG430">
        <v>61521.5</v>
      </c>
      <c r="GH430">
        <v>1.96343</v>
      </c>
      <c r="GI430">
        <v>1.8218</v>
      </c>
      <c r="GJ430">
        <v>0.199318</v>
      </c>
      <c r="GK430">
        <v>0</v>
      </c>
      <c r="GL430">
        <v>31.7259</v>
      </c>
      <c r="GM430">
        <v>999.9</v>
      </c>
      <c r="GN430">
        <v>53.174</v>
      </c>
      <c r="GO430">
        <v>32.468</v>
      </c>
      <c r="GP430">
        <v>28.7258</v>
      </c>
      <c r="GQ430">
        <v>56.6186</v>
      </c>
      <c r="GR430">
        <v>48.113</v>
      </c>
      <c r="GS430">
        <v>1</v>
      </c>
      <c r="GT430">
        <v>0.103577</v>
      </c>
      <c r="GU430">
        <v>-2.78303</v>
      </c>
      <c r="GV430">
        <v>20.0944</v>
      </c>
      <c r="GW430">
        <v>5.19737</v>
      </c>
      <c r="GX430">
        <v>12.0047</v>
      </c>
      <c r="GY430">
        <v>4.9754</v>
      </c>
      <c r="GZ430">
        <v>3.29385</v>
      </c>
      <c r="HA430">
        <v>9999</v>
      </c>
      <c r="HB430">
        <v>9999</v>
      </c>
      <c r="HC430">
        <v>9999</v>
      </c>
      <c r="HD430">
        <v>999.9</v>
      </c>
      <c r="HE430">
        <v>1.86325</v>
      </c>
      <c r="HF430">
        <v>1.86813</v>
      </c>
      <c r="HG430">
        <v>1.86789</v>
      </c>
      <c r="HH430">
        <v>1.86905</v>
      </c>
      <c r="HI430">
        <v>1.86983</v>
      </c>
      <c r="HJ430">
        <v>1.8659</v>
      </c>
      <c r="HK430">
        <v>1.867</v>
      </c>
      <c r="HL430">
        <v>1.8683</v>
      </c>
      <c r="HM430">
        <v>5</v>
      </c>
      <c r="HN430">
        <v>0</v>
      </c>
      <c r="HO430">
        <v>0</v>
      </c>
      <c r="HP430">
        <v>0</v>
      </c>
      <c r="HQ430" t="s">
        <v>411</v>
      </c>
      <c r="HR430" t="s">
        <v>412</v>
      </c>
      <c r="HS430" t="s">
        <v>413</v>
      </c>
      <c r="HT430" t="s">
        <v>413</v>
      </c>
      <c r="HU430" t="s">
        <v>413</v>
      </c>
      <c r="HV430" t="s">
        <v>413</v>
      </c>
      <c r="HW430">
        <v>0</v>
      </c>
      <c r="HX430">
        <v>100</v>
      </c>
      <c r="HY430">
        <v>100</v>
      </c>
      <c r="HZ430">
        <v>11.35</v>
      </c>
      <c r="IA430">
        <v>0.6617</v>
      </c>
      <c r="IB430">
        <v>4.00718980108695</v>
      </c>
      <c r="IC430">
        <v>0.0057595372652325</v>
      </c>
      <c r="ID430">
        <v>9.86007892650461e-07</v>
      </c>
      <c r="IE430">
        <v>-6.54605500343952e-10</v>
      </c>
      <c r="IF430">
        <v>0.661683471666172</v>
      </c>
      <c r="IG430">
        <v>0</v>
      </c>
      <c r="IH430">
        <v>0</v>
      </c>
      <c r="II430">
        <v>0</v>
      </c>
      <c r="IJ430">
        <v>-3</v>
      </c>
      <c r="IK430">
        <v>1614</v>
      </c>
      <c r="IL430">
        <v>1</v>
      </c>
      <c r="IM430">
        <v>27</v>
      </c>
      <c r="IN430">
        <v>230.9</v>
      </c>
      <c r="IO430">
        <v>231</v>
      </c>
      <c r="IP430">
        <v>2.55615</v>
      </c>
      <c r="IQ430">
        <v>2.62207</v>
      </c>
      <c r="IR430">
        <v>1.54785</v>
      </c>
      <c r="IS430">
        <v>2.30103</v>
      </c>
      <c r="IT430">
        <v>1.34644</v>
      </c>
      <c r="IU430">
        <v>2.45972</v>
      </c>
      <c r="IV430">
        <v>36.8366</v>
      </c>
      <c r="IW430">
        <v>24.2101</v>
      </c>
      <c r="IX430">
        <v>18</v>
      </c>
      <c r="IY430">
        <v>503.484</v>
      </c>
      <c r="IZ430">
        <v>411.052</v>
      </c>
      <c r="JA430">
        <v>35.3992</v>
      </c>
      <c r="JB430">
        <v>28.7401</v>
      </c>
      <c r="JC430">
        <v>29.9998</v>
      </c>
      <c r="JD430">
        <v>28.5806</v>
      </c>
      <c r="JE430">
        <v>28.505</v>
      </c>
      <c r="JF430">
        <v>51.1659</v>
      </c>
      <c r="JG430">
        <v>0</v>
      </c>
      <c r="JH430">
        <v>100</v>
      </c>
      <c r="JI430">
        <v>35.4068</v>
      </c>
      <c r="JJ430">
        <v>1294.24</v>
      </c>
      <c r="JK430">
        <v>30.1699</v>
      </c>
      <c r="JL430">
        <v>102.007</v>
      </c>
      <c r="JM430">
        <v>102.407</v>
      </c>
    </row>
    <row r="431" spans="1:273">
      <c r="A431">
        <v>415</v>
      </c>
      <c r="B431">
        <v>1510795582.6</v>
      </c>
      <c r="C431">
        <v>6862</v>
      </c>
      <c r="D431" t="s">
        <v>1243</v>
      </c>
      <c r="E431" t="s">
        <v>1244</v>
      </c>
      <c r="F431">
        <v>5</v>
      </c>
      <c r="G431" t="s">
        <v>898</v>
      </c>
      <c r="H431" t="s">
        <v>406</v>
      </c>
      <c r="I431">
        <v>1510795574.81429</v>
      </c>
      <c r="J431">
        <f>(K431)/1000</f>
        <v>0</v>
      </c>
      <c r="K431">
        <f>IF(CZ431, AN431, AH431)</f>
        <v>0</v>
      </c>
      <c r="L431">
        <f>IF(CZ431, AI431, AG431)</f>
        <v>0</v>
      </c>
      <c r="M431">
        <f>DB431 - IF(AU431&gt;1, L431*CV431*100.0/(AW431*DP431), 0)</f>
        <v>0</v>
      </c>
      <c r="N431">
        <f>((T431-J431/2)*M431-L431)/(T431+J431/2)</f>
        <v>0</v>
      </c>
      <c r="O431">
        <f>N431*(DI431+DJ431)/1000.0</f>
        <v>0</v>
      </c>
      <c r="P431">
        <f>(DB431 - IF(AU431&gt;1, L431*CV431*100.0/(AW431*DP431), 0))*(DI431+DJ431)/1000.0</f>
        <v>0</v>
      </c>
      <c r="Q431">
        <f>2.0/((1/S431-1/R431)+SIGN(S431)*SQRT((1/S431-1/R431)*(1/S431-1/R431) + 4*CW431/((CW431+1)*(CW431+1))*(2*1/S431*1/R431-1/R431*1/R431)))</f>
        <v>0</v>
      </c>
      <c r="R431">
        <f>IF(LEFT(CX431,1)&lt;&gt;"0",IF(LEFT(CX431,1)="1",3.0,CY431),$D$5+$E$5*(DP431*DI431/($K$5*1000))+$F$5*(DP431*DI431/($K$5*1000))*MAX(MIN(CV431,$J$5),$I$5)*MAX(MIN(CV431,$J$5),$I$5)+$G$5*MAX(MIN(CV431,$J$5),$I$5)*(DP431*DI431/($K$5*1000))+$H$5*(DP431*DI431/($K$5*1000))*(DP431*DI431/($K$5*1000)))</f>
        <v>0</v>
      </c>
      <c r="S431">
        <f>J431*(1000-(1000*0.61365*exp(17.502*W431/(240.97+W431))/(DI431+DJ431)+DD431)/2)/(1000*0.61365*exp(17.502*W431/(240.97+W431))/(DI431+DJ431)-DD431)</f>
        <v>0</v>
      </c>
      <c r="T431">
        <f>1/((CW431+1)/(Q431/1.6)+1/(R431/1.37)) + CW431/((CW431+1)/(Q431/1.6) + CW431/(R431/1.37))</f>
        <v>0</v>
      </c>
      <c r="U431">
        <f>(CR431*CU431)</f>
        <v>0</v>
      </c>
      <c r="V431">
        <f>(DK431+(U431+2*0.95*5.67E-8*(((DK431+$B$7)+273)^4-(DK431+273)^4)-44100*J431)/(1.84*29.3*R431+8*0.95*5.67E-8*(DK431+273)^3))</f>
        <v>0</v>
      </c>
      <c r="W431">
        <f>($C$7*DL431+$D$7*DM431+$E$7*V431)</f>
        <v>0</v>
      </c>
      <c r="X431">
        <f>0.61365*exp(17.502*W431/(240.97+W431))</f>
        <v>0</v>
      </c>
      <c r="Y431">
        <f>(Z431/AA431*100)</f>
        <v>0</v>
      </c>
      <c r="Z431">
        <f>DD431*(DI431+DJ431)/1000</f>
        <v>0</v>
      </c>
      <c r="AA431">
        <f>0.61365*exp(17.502*DK431/(240.97+DK431))</f>
        <v>0</v>
      </c>
      <c r="AB431">
        <f>(X431-DD431*(DI431+DJ431)/1000)</f>
        <v>0</v>
      </c>
      <c r="AC431">
        <f>(-J431*44100)</f>
        <v>0</v>
      </c>
      <c r="AD431">
        <f>2*29.3*R431*0.92*(DK431-W431)</f>
        <v>0</v>
      </c>
      <c r="AE431">
        <f>2*0.95*5.67E-8*(((DK431+$B$7)+273)^4-(W431+273)^4)</f>
        <v>0</v>
      </c>
      <c r="AF431">
        <f>U431+AE431+AC431+AD431</f>
        <v>0</v>
      </c>
      <c r="AG431">
        <f>DH431*AU431*(DC431-DB431*(1000-AU431*DE431)/(1000-AU431*DD431))/(100*CV431)</f>
        <v>0</v>
      </c>
      <c r="AH431">
        <f>1000*DH431*AU431*(DD431-DE431)/(100*CV431*(1000-AU431*DD431))</f>
        <v>0</v>
      </c>
      <c r="AI431">
        <f>(AJ431 - AK431 - DI431*1E3/(8.314*(DK431+273.15)) * AM431/DH431 * AL431) * DH431/(100*CV431) * (1000 - DE431)/1000</f>
        <v>0</v>
      </c>
      <c r="AJ431">
        <v>1316.19997742454</v>
      </c>
      <c r="AK431">
        <v>1291.42090909091</v>
      </c>
      <c r="AL431">
        <v>3.40679251715057</v>
      </c>
      <c r="AM431">
        <v>64.2689805173575</v>
      </c>
      <c r="AN431">
        <f>(AP431 - AO431 + DI431*1E3/(8.314*(DK431+273.15)) * AR431/DH431 * AQ431) * DH431/(100*CV431) * 1000/(1000 - AP431)</f>
        <v>0</v>
      </c>
      <c r="AO431">
        <v>28.3798668817715</v>
      </c>
      <c r="AP431">
        <v>29.9627393939394</v>
      </c>
      <c r="AQ431">
        <v>-0.00316352125257407</v>
      </c>
      <c r="AR431">
        <v>116.423155096258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MAX(0,($B$13+$C$13*DP431)/(1+$D$13*DP431)*DI431/(DK431+273)*$E$13)</f>
        <v>0</v>
      </c>
      <c r="AX431" t="s">
        <v>407</v>
      </c>
      <c r="AY431" t="s">
        <v>407</v>
      </c>
      <c r="AZ431">
        <v>0</v>
      </c>
      <c r="BA431">
        <v>0</v>
      </c>
      <c r="BB431">
        <f>1-AZ431/BA431</f>
        <v>0</v>
      </c>
      <c r="BC431">
        <v>0</v>
      </c>
      <c r="BD431" t="s">
        <v>407</v>
      </c>
      <c r="BE431" t="s">
        <v>407</v>
      </c>
      <c r="BF431">
        <v>0</v>
      </c>
      <c r="BG431">
        <v>0</v>
      </c>
      <c r="BH431">
        <f>1-BF431/BG431</f>
        <v>0</v>
      </c>
      <c r="BI431">
        <v>0.5</v>
      </c>
      <c r="BJ431">
        <f>CS431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407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f>$B$11*DQ431+$C$11*DR431+$F$11*EC431*(1-EF431)</f>
        <v>0</v>
      </c>
      <c r="CS431">
        <f>CR431*CT431</f>
        <v>0</v>
      </c>
      <c r="CT431">
        <f>($B$11*$D$9+$C$11*$D$9+$F$11*((EP431+EH431)/MAX(EP431+EH431+EQ431, 0.1)*$I$9+EQ431/MAX(EP431+EH431+EQ431, 0.1)*$J$9))/($B$11+$C$11+$F$11)</f>
        <v>0</v>
      </c>
      <c r="CU431">
        <f>($B$11*$K$9+$C$11*$K$9+$F$11*((EP431+EH431)/MAX(EP431+EH431+EQ431, 0.1)*$P$9+EQ431/MAX(EP431+EH431+EQ431, 0.1)*$Q$9))/($B$11+$C$11+$F$11)</f>
        <v>0</v>
      </c>
      <c r="CV431">
        <v>2.7</v>
      </c>
      <c r="CW431">
        <v>0.5</v>
      </c>
      <c r="CX431" t="s">
        <v>408</v>
      </c>
      <c r="CY431">
        <v>2</v>
      </c>
      <c r="CZ431" t="b">
        <v>1</v>
      </c>
      <c r="DA431">
        <v>1510795574.81429</v>
      </c>
      <c r="DB431">
        <v>1228.78535714286</v>
      </c>
      <c r="DC431">
        <v>1262.09178571429</v>
      </c>
      <c r="DD431">
        <v>29.9966142857143</v>
      </c>
      <c r="DE431">
        <v>28.3898035714286</v>
      </c>
      <c r="DF431">
        <v>1217.48607142857</v>
      </c>
      <c r="DG431">
        <v>29.3349357142857</v>
      </c>
      <c r="DH431">
        <v>500.084678571429</v>
      </c>
      <c r="DI431">
        <v>90.7583071428571</v>
      </c>
      <c r="DJ431">
        <v>0.0999917178571429</v>
      </c>
      <c r="DK431">
        <v>34.2724428571429</v>
      </c>
      <c r="DL431">
        <v>34.9456571428571</v>
      </c>
      <c r="DM431">
        <v>999.9</v>
      </c>
      <c r="DN431">
        <v>0</v>
      </c>
      <c r="DO431">
        <v>0</v>
      </c>
      <c r="DP431">
        <v>9992.23535714286</v>
      </c>
      <c r="DQ431">
        <v>0</v>
      </c>
      <c r="DR431">
        <v>8.63789892857143</v>
      </c>
      <c r="DS431">
        <v>-33.3077178571429</v>
      </c>
      <c r="DT431">
        <v>1266.78428571429</v>
      </c>
      <c r="DU431">
        <v>1298.97142857143</v>
      </c>
      <c r="DV431">
        <v>1.60681392857143</v>
      </c>
      <c r="DW431">
        <v>1262.09178571429</v>
      </c>
      <c r="DX431">
        <v>28.3898035714286</v>
      </c>
      <c r="DY431">
        <v>2.72244357142857</v>
      </c>
      <c r="DZ431">
        <v>2.57661178571429</v>
      </c>
      <c r="EA431">
        <v>22.4212071428571</v>
      </c>
      <c r="EB431">
        <v>21.5186928571429</v>
      </c>
      <c r="EC431">
        <v>1999.98714285714</v>
      </c>
      <c r="ED431">
        <v>0.980002</v>
      </c>
      <c r="EE431">
        <v>0.01999805</v>
      </c>
      <c r="EF431">
        <v>0</v>
      </c>
      <c r="EG431">
        <v>2.24729285714286</v>
      </c>
      <c r="EH431">
        <v>0</v>
      </c>
      <c r="EI431">
        <v>4077.20821428571</v>
      </c>
      <c r="EJ431">
        <v>17300.0464285714</v>
      </c>
      <c r="EK431">
        <v>39.93925</v>
      </c>
      <c r="EL431">
        <v>39.937</v>
      </c>
      <c r="EM431">
        <v>39.3794285714286</v>
      </c>
      <c r="EN431">
        <v>38.8772142857143</v>
      </c>
      <c r="EO431">
        <v>39.8075714285714</v>
      </c>
      <c r="EP431">
        <v>1959.99214285714</v>
      </c>
      <c r="EQ431">
        <v>40</v>
      </c>
      <c r="ER431">
        <v>0</v>
      </c>
      <c r="ES431">
        <v>1678819185.8</v>
      </c>
      <c r="ET431">
        <v>0</v>
      </c>
      <c r="EU431">
        <v>2.26501538461538</v>
      </c>
      <c r="EV431">
        <v>0.860977775907156</v>
      </c>
      <c r="EW431">
        <v>1.09982905168738</v>
      </c>
      <c r="EX431">
        <v>4077.20807692308</v>
      </c>
      <c r="EY431">
        <v>15</v>
      </c>
      <c r="EZ431">
        <v>0</v>
      </c>
      <c r="FA431" t="s">
        <v>409</v>
      </c>
      <c r="FB431">
        <v>1510781724.6</v>
      </c>
      <c r="FC431">
        <v>1510781718.6</v>
      </c>
      <c r="FD431">
        <v>0</v>
      </c>
      <c r="FE431">
        <v>0.193</v>
      </c>
      <c r="FF431">
        <v>0.167</v>
      </c>
      <c r="FG431">
        <v>6.707</v>
      </c>
      <c r="FH431">
        <v>0.869</v>
      </c>
      <c r="FI431">
        <v>420</v>
      </c>
      <c r="FJ431">
        <v>32</v>
      </c>
      <c r="FK431">
        <v>0.3</v>
      </c>
      <c r="FL431">
        <v>0.13</v>
      </c>
      <c r="FM431">
        <v>1.61980825</v>
      </c>
      <c r="FN431">
        <v>-0.222412570356473</v>
      </c>
      <c r="FO431">
        <v>0.021482721648746</v>
      </c>
      <c r="FP431">
        <v>1</v>
      </c>
      <c r="FQ431">
        <v>1</v>
      </c>
      <c r="FR431">
        <v>1</v>
      </c>
      <c r="FS431" t="s">
        <v>410</v>
      </c>
      <c r="FT431">
        <v>2.97152</v>
      </c>
      <c r="FU431">
        <v>2.75385</v>
      </c>
      <c r="FV431">
        <v>0.191905</v>
      </c>
      <c r="FW431">
        <v>0.195993</v>
      </c>
      <c r="FX431">
        <v>0.120096</v>
      </c>
      <c r="FY431">
        <v>0.116819</v>
      </c>
      <c r="FZ431">
        <v>31368.8</v>
      </c>
      <c r="GA431">
        <v>33998.2</v>
      </c>
      <c r="GB431">
        <v>35187</v>
      </c>
      <c r="GC431">
        <v>38360.7</v>
      </c>
      <c r="GD431">
        <v>43875.4</v>
      </c>
      <c r="GE431">
        <v>48927.1</v>
      </c>
      <c r="GF431">
        <v>54982.1</v>
      </c>
      <c r="GG431">
        <v>61522.9</v>
      </c>
      <c r="GH431">
        <v>1.9636</v>
      </c>
      <c r="GI431">
        <v>1.82202</v>
      </c>
      <c r="GJ431">
        <v>0.199437</v>
      </c>
      <c r="GK431">
        <v>0</v>
      </c>
      <c r="GL431">
        <v>31.7171</v>
      </c>
      <c r="GM431">
        <v>999.9</v>
      </c>
      <c r="GN431">
        <v>53.199</v>
      </c>
      <c r="GO431">
        <v>32.468</v>
      </c>
      <c r="GP431">
        <v>28.7375</v>
      </c>
      <c r="GQ431">
        <v>56.6886</v>
      </c>
      <c r="GR431">
        <v>48.0649</v>
      </c>
      <c r="GS431">
        <v>1</v>
      </c>
      <c r="GT431">
        <v>0.103514</v>
      </c>
      <c r="GU431">
        <v>-2.80929</v>
      </c>
      <c r="GV431">
        <v>20.0939</v>
      </c>
      <c r="GW431">
        <v>5.19707</v>
      </c>
      <c r="GX431">
        <v>12.0047</v>
      </c>
      <c r="GY431">
        <v>4.9751</v>
      </c>
      <c r="GZ431">
        <v>3.29378</v>
      </c>
      <c r="HA431">
        <v>9999</v>
      </c>
      <c r="HB431">
        <v>9999</v>
      </c>
      <c r="HC431">
        <v>9999</v>
      </c>
      <c r="HD431">
        <v>999.9</v>
      </c>
      <c r="HE431">
        <v>1.86325</v>
      </c>
      <c r="HF431">
        <v>1.86813</v>
      </c>
      <c r="HG431">
        <v>1.86787</v>
      </c>
      <c r="HH431">
        <v>1.86905</v>
      </c>
      <c r="HI431">
        <v>1.86983</v>
      </c>
      <c r="HJ431">
        <v>1.8659</v>
      </c>
      <c r="HK431">
        <v>1.86697</v>
      </c>
      <c r="HL431">
        <v>1.86832</v>
      </c>
      <c r="HM431">
        <v>5</v>
      </c>
      <c r="HN431">
        <v>0</v>
      </c>
      <c r="HO431">
        <v>0</v>
      </c>
      <c r="HP431">
        <v>0</v>
      </c>
      <c r="HQ431" t="s">
        <v>411</v>
      </c>
      <c r="HR431" t="s">
        <v>412</v>
      </c>
      <c r="HS431" t="s">
        <v>413</v>
      </c>
      <c r="HT431" t="s">
        <v>413</v>
      </c>
      <c r="HU431" t="s">
        <v>413</v>
      </c>
      <c r="HV431" t="s">
        <v>413</v>
      </c>
      <c r="HW431">
        <v>0</v>
      </c>
      <c r="HX431">
        <v>100</v>
      </c>
      <c r="HY431">
        <v>100</v>
      </c>
      <c r="HZ431">
        <v>11.43</v>
      </c>
      <c r="IA431">
        <v>0.6617</v>
      </c>
      <c r="IB431">
        <v>4.00718980108695</v>
      </c>
      <c r="IC431">
        <v>0.0057595372652325</v>
      </c>
      <c r="ID431">
        <v>9.86007892650461e-07</v>
      </c>
      <c r="IE431">
        <v>-6.54605500343952e-10</v>
      </c>
      <c r="IF431">
        <v>0.661683471666172</v>
      </c>
      <c r="IG431">
        <v>0</v>
      </c>
      <c r="IH431">
        <v>0</v>
      </c>
      <c r="II431">
        <v>0</v>
      </c>
      <c r="IJ431">
        <v>-3</v>
      </c>
      <c r="IK431">
        <v>1614</v>
      </c>
      <c r="IL431">
        <v>1</v>
      </c>
      <c r="IM431">
        <v>27</v>
      </c>
      <c r="IN431">
        <v>231</v>
      </c>
      <c r="IO431">
        <v>231.1</v>
      </c>
      <c r="IP431">
        <v>2.58301</v>
      </c>
      <c r="IQ431">
        <v>2.62207</v>
      </c>
      <c r="IR431">
        <v>1.54785</v>
      </c>
      <c r="IS431">
        <v>2.30103</v>
      </c>
      <c r="IT431">
        <v>1.34644</v>
      </c>
      <c r="IU431">
        <v>2.3999</v>
      </c>
      <c r="IV431">
        <v>36.8366</v>
      </c>
      <c r="IW431">
        <v>24.2013</v>
      </c>
      <c r="IX431">
        <v>18</v>
      </c>
      <c r="IY431">
        <v>503.568</v>
      </c>
      <c r="IZ431">
        <v>411.157</v>
      </c>
      <c r="JA431">
        <v>35.4389</v>
      </c>
      <c r="JB431">
        <v>28.7347</v>
      </c>
      <c r="JC431">
        <v>29.9998</v>
      </c>
      <c r="JD431">
        <v>28.5769</v>
      </c>
      <c r="JE431">
        <v>28.5017</v>
      </c>
      <c r="JF431">
        <v>51.7422</v>
      </c>
      <c r="JG431">
        <v>0</v>
      </c>
      <c r="JH431">
        <v>100</v>
      </c>
      <c r="JI431">
        <v>35.4451</v>
      </c>
      <c r="JJ431">
        <v>1307.69</v>
      </c>
      <c r="JK431">
        <v>30.1699</v>
      </c>
      <c r="JL431">
        <v>102.009</v>
      </c>
      <c r="JM431">
        <v>102.41</v>
      </c>
    </row>
    <row r="432" spans="1:273">
      <c r="A432">
        <v>416</v>
      </c>
      <c r="B432">
        <v>1510795587.6</v>
      </c>
      <c r="C432">
        <v>6867</v>
      </c>
      <c r="D432" t="s">
        <v>1245</v>
      </c>
      <c r="E432" t="s">
        <v>1246</v>
      </c>
      <c r="F432">
        <v>5</v>
      </c>
      <c r="G432" t="s">
        <v>898</v>
      </c>
      <c r="H432" t="s">
        <v>406</v>
      </c>
      <c r="I432">
        <v>1510795580.1</v>
      </c>
      <c r="J432">
        <f>(K432)/1000</f>
        <v>0</v>
      </c>
      <c r="K432">
        <f>IF(CZ432, AN432, AH432)</f>
        <v>0</v>
      </c>
      <c r="L432">
        <f>IF(CZ432, AI432, AG432)</f>
        <v>0</v>
      </c>
      <c r="M432">
        <f>DB432 - IF(AU432&gt;1, L432*CV432*100.0/(AW432*DP432), 0)</f>
        <v>0</v>
      </c>
      <c r="N432">
        <f>((T432-J432/2)*M432-L432)/(T432+J432/2)</f>
        <v>0</v>
      </c>
      <c r="O432">
        <f>N432*(DI432+DJ432)/1000.0</f>
        <v>0</v>
      </c>
      <c r="P432">
        <f>(DB432 - IF(AU432&gt;1, L432*CV432*100.0/(AW432*DP432), 0))*(DI432+DJ432)/1000.0</f>
        <v>0</v>
      </c>
      <c r="Q432">
        <f>2.0/((1/S432-1/R432)+SIGN(S432)*SQRT((1/S432-1/R432)*(1/S432-1/R432) + 4*CW432/((CW432+1)*(CW432+1))*(2*1/S432*1/R432-1/R432*1/R432)))</f>
        <v>0</v>
      </c>
      <c r="R432">
        <f>IF(LEFT(CX432,1)&lt;&gt;"0",IF(LEFT(CX432,1)="1",3.0,CY432),$D$5+$E$5*(DP432*DI432/($K$5*1000))+$F$5*(DP432*DI432/($K$5*1000))*MAX(MIN(CV432,$J$5),$I$5)*MAX(MIN(CV432,$J$5),$I$5)+$G$5*MAX(MIN(CV432,$J$5),$I$5)*(DP432*DI432/($K$5*1000))+$H$5*(DP432*DI432/($K$5*1000))*(DP432*DI432/($K$5*1000)))</f>
        <v>0</v>
      </c>
      <c r="S432">
        <f>J432*(1000-(1000*0.61365*exp(17.502*W432/(240.97+W432))/(DI432+DJ432)+DD432)/2)/(1000*0.61365*exp(17.502*W432/(240.97+W432))/(DI432+DJ432)-DD432)</f>
        <v>0</v>
      </c>
      <c r="T432">
        <f>1/((CW432+1)/(Q432/1.6)+1/(R432/1.37)) + CW432/((CW432+1)/(Q432/1.6) + CW432/(R432/1.37))</f>
        <v>0</v>
      </c>
      <c r="U432">
        <f>(CR432*CU432)</f>
        <v>0</v>
      </c>
      <c r="V432">
        <f>(DK432+(U432+2*0.95*5.67E-8*(((DK432+$B$7)+273)^4-(DK432+273)^4)-44100*J432)/(1.84*29.3*R432+8*0.95*5.67E-8*(DK432+273)^3))</f>
        <v>0</v>
      </c>
      <c r="W432">
        <f>($C$7*DL432+$D$7*DM432+$E$7*V432)</f>
        <v>0</v>
      </c>
      <c r="X432">
        <f>0.61365*exp(17.502*W432/(240.97+W432))</f>
        <v>0</v>
      </c>
      <c r="Y432">
        <f>(Z432/AA432*100)</f>
        <v>0</v>
      </c>
      <c r="Z432">
        <f>DD432*(DI432+DJ432)/1000</f>
        <v>0</v>
      </c>
      <c r="AA432">
        <f>0.61365*exp(17.502*DK432/(240.97+DK432))</f>
        <v>0</v>
      </c>
      <c r="AB432">
        <f>(X432-DD432*(DI432+DJ432)/1000)</f>
        <v>0</v>
      </c>
      <c r="AC432">
        <f>(-J432*44100)</f>
        <v>0</v>
      </c>
      <c r="AD432">
        <f>2*29.3*R432*0.92*(DK432-W432)</f>
        <v>0</v>
      </c>
      <c r="AE432">
        <f>2*0.95*5.67E-8*(((DK432+$B$7)+273)^4-(W432+273)^4)</f>
        <v>0</v>
      </c>
      <c r="AF432">
        <f>U432+AE432+AC432+AD432</f>
        <v>0</v>
      </c>
      <c r="AG432">
        <f>DH432*AU432*(DC432-DB432*(1000-AU432*DE432)/(1000-AU432*DD432))/(100*CV432)</f>
        <v>0</v>
      </c>
      <c r="AH432">
        <f>1000*DH432*AU432*(DD432-DE432)/(100*CV432*(1000-AU432*DD432))</f>
        <v>0</v>
      </c>
      <c r="AI432">
        <f>(AJ432 - AK432 - DI432*1E3/(8.314*(DK432+273.15)) * AM432/DH432 * AL432) * DH432/(100*CV432) * (1000 - DE432)/1000</f>
        <v>0</v>
      </c>
      <c r="AJ432">
        <v>1333.64518071501</v>
      </c>
      <c r="AK432">
        <v>1308.50345454545</v>
      </c>
      <c r="AL432">
        <v>3.42117687090789</v>
      </c>
      <c r="AM432">
        <v>64.2689805173575</v>
      </c>
      <c r="AN432">
        <f>(AP432 - AO432 + DI432*1E3/(8.314*(DK432+273.15)) * AR432/DH432 * AQ432) * DH432/(100*CV432) * 1000/(1000 - AP432)</f>
        <v>0</v>
      </c>
      <c r="AO432">
        <v>28.3759779134122</v>
      </c>
      <c r="AP432">
        <v>29.939076969697</v>
      </c>
      <c r="AQ432">
        <v>-0.00178548493490576</v>
      </c>
      <c r="AR432">
        <v>116.423155096258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MAX(0,($B$13+$C$13*DP432)/(1+$D$13*DP432)*DI432/(DK432+273)*$E$13)</f>
        <v>0</v>
      </c>
      <c r="AX432" t="s">
        <v>407</v>
      </c>
      <c r="AY432" t="s">
        <v>407</v>
      </c>
      <c r="AZ432">
        <v>0</v>
      </c>
      <c r="BA432">
        <v>0</v>
      </c>
      <c r="BB432">
        <f>1-AZ432/BA432</f>
        <v>0</v>
      </c>
      <c r="BC432">
        <v>0</v>
      </c>
      <c r="BD432" t="s">
        <v>407</v>
      </c>
      <c r="BE432" t="s">
        <v>407</v>
      </c>
      <c r="BF432">
        <v>0</v>
      </c>
      <c r="BG432">
        <v>0</v>
      </c>
      <c r="BH432">
        <f>1-BF432/BG432</f>
        <v>0</v>
      </c>
      <c r="BI432">
        <v>0.5</v>
      </c>
      <c r="BJ432">
        <f>CS432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407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f>$B$11*DQ432+$C$11*DR432+$F$11*EC432*(1-EF432)</f>
        <v>0</v>
      </c>
      <c r="CS432">
        <f>CR432*CT432</f>
        <v>0</v>
      </c>
      <c r="CT432">
        <f>($B$11*$D$9+$C$11*$D$9+$F$11*((EP432+EH432)/MAX(EP432+EH432+EQ432, 0.1)*$I$9+EQ432/MAX(EP432+EH432+EQ432, 0.1)*$J$9))/($B$11+$C$11+$F$11)</f>
        <v>0</v>
      </c>
      <c r="CU432">
        <f>($B$11*$K$9+$C$11*$K$9+$F$11*((EP432+EH432)/MAX(EP432+EH432+EQ432, 0.1)*$P$9+EQ432/MAX(EP432+EH432+EQ432, 0.1)*$Q$9))/($B$11+$C$11+$F$11)</f>
        <v>0</v>
      </c>
      <c r="CV432">
        <v>2.7</v>
      </c>
      <c r="CW432">
        <v>0.5</v>
      </c>
      <c r="CX432" t="s">
        <v>408</v>
      </c>
      <c r="CY432">
        <v>2</v>
      </c>
      <c r="CZ432" t="b">
        <v>1</v>
      </c>
      <c r="DA432">
        <v>1510795580.1</v>
      </c>
      <c r="DB432">
        <v>1246.16259259259</v>
      </c>
      <c r="DC432">
        <v>1279.60481481481</v>
      </c>
      <c r="DD432">
        <v>29.971937037037</v>
      </c>
      <c r="DE432">
        <v>28.3834407407407</v>
      </c>
      <c r="DF432">
        <v>1234.77333333333</v>
      </c>
      <c r="DG432">
        <v>29.3102666666667</v>
      </c>
      <c r="DH432">
        <v>500.098814814815</v>
      </c>
      <c r="DI432">
        <v>90.7587740740741</v>
      </c>
      <c r="DJ432">
        <v>0.100094596296296</v>
      </c>
      <c r="DK432">
        <v>34.2680222222222</v>
      </c>
      <c r="DL432">
        <v>34.9440777777778</v>
      </c>
      <c r="DM432">
        <v>999.9</v>
      </c>
      <c r="DN432">
        <v>0</v>
      </c>
      <c r="DO432">
        <v>0</v>
      </c>
      <c r="DP432">
        <v>9973.61296296296</v>
      </c>
      <c r="DQ432">
        <v>0</v>
      </c>
      <c r="DR432">
        <v>8.63582740740741</v>
      </c>
      <c r="DS432">
        <v>-33.4424222222222</v>
      </c>
      <c r="DT432">
        <v>1284.6662962963</v>
      </c>
      <c r="DU432">
        <v>1316.9862962963</v>
      </c>
      <c r="DV432">
        <v>1.58850814814815</v>
      </c>
      <c r="DW432">
        <v>1279.60481481481</v>
      </c>
      <c r="DX432">
        <v>28.3834407407407</v>
      </c>
      <c r="DY432">
        <v>2.72021814814815</v>
      </c>
      <c r="DZ432">
        <v>2.57604703703704</v>
      </c>
      <c r="EA432">
        <v>22.4077555555556</v>
      </c>
      <c r="EB432">
        <v>21.5151111111111</v>
      </c>
      <c r="EC432">
        <v>1999.99481481481</v>
      </c>
      <c r="ED432">
        <v>0.980001925925926</v>
      </c>
      <c r="EE432">
        <v>0.0199981074074074</v>
      </c>
      <c r="EF432">
        <v>0</v>
      </c>
      <c r="EG432">
        <v>2.25404814814815</v>
      </c>
      <c r="EH432">
        <v>0</v>
      </c>
      <c r="EI432">
        <v>4077.13111111111</v>
      </c>
      <c r="EJ432">
        <v>17300.1148148148</v>
      </c>
      <c r="EK432">
        <v>39.937</v>
      </c>
      <c r="EL432">
        <v>39.937</v>
      </c>
      <c r="EM432">
        <v>39.375</v>
      </c>
      <c r="EN432">
        <v>38.8772962962963</v>
      </c>
      <c r="EO432">
        <v>39.8005185185185</v>
      </c>
      <c r="EP432">
        <v>1959.99962962963</v>
      </c>
      <c r="EQ432">
        <v>40</v>
      </c>
      <c r="ER432">
        <v>0</v>
      </c>
      <c r="ES432">
        <v>1678819191.2</v>
      </c>
      <c r="ET432">
        <v>0</v>
      </c>
      <c r="EU432">
        <v>2.274032</v>
      </c>
      <c r="EV432">
        <v>-0.0827615234729502</v>
      </c>
      <c r="EW432">
        <v>-1.05307692931653</v>
      </c>
      <c r="EX432">
        <v>4077.1372</v>
      </c>
      <c r="EY432">
        <v>15</v>
      </c>
      <c r="EZ432">
        <v>0</v>
      </c>
      <c r="FA432" t="s">
        <v>409</v>
      </c>
      <c r="FB432">
        <v>1510781724.6</v>
      </c>
      <c r="FC432">
        <v>1510781718.6</v>
      </c>
      <c r="FD432">
        <v>0</v>
      </c>
      <c r="FE432">
        <v>0.193</v>
      </c>
      <c r="FF432">
        <v>0.167</v>
      </c>
      <c r="FG432">
        <v>6.707</v>
      </c>
      <c r="FH432">
        <v>0.869</v>
      </c>
      <c r="FI432">
        <v>420</v>
      </c>
      <c r="FJ432">
        <v>32</v>
      </c>
      <c r="FK432">
        <v>0.3</v>
      </c>
      <c r="FL432">
        <v>0.13</v>
      </c>
      <c r="FM432">
        <v>1.60161825</v>
      </c>
      <c r="FN432">
        <v>-0.203458874296437</v>
      </c>
      <c r="FO432">
        <v>0.0196091033562858</v>
      </c>
      <c r="FP432">
        <v>1</v>
      </c>
      <c r="FQ432">
        <v>1</v>
      </c>
      <c r="FR432">
        <v>1</v>
      </c>
      <c r="FS432" t="s">
        <v>410</v>
      </c>
      <c r="FT432">
        <v>2.97146</v>
      </c>
      <c r="FU432">
        <v>2.75388</v>
      </c>
      <c r="FV432">
        <v>0.193468</v>
      </c>
      <c r="FW432">
        <v>0.197554</v>
      </c>
      <c r="FX432">
        <v>0.120032</v>
      </c>
      <c r="FY432">
        <v>0.116809</v>
      </c>
      <c r="FZ432">
        <v>31308.2</v>
      </c>
      <c r="GA432">
        <v>33932.8</v>
      </c>
      <c r="GB432">
        <v>35187</v>
      </c>
      <c r="GC432">
        <v>38361.3</v>
      </c>
      <c r="GD432">
        <v>43878.6</v>
      </c>
      <c r="GE432">
        <v>48928.1</v>
      </c>
      <c r="GF432">
        <v>54982.1</v>
      </c>
      <c r="GG432">
        <v>61523.3</v>
      </c>
      <c r="GH432">
        <v>1.9639</v>
      </c>
      <c r="GI432">
        <v>1.82227</v>
      </c>
      <c r="GJ432">
        <v>0.199273</v>
      </c>
      <c r="GK432">
        <v>0</v>
      </c>
      <c r="GL432">
        <v>31.7073</v>
      </c>
      <c r="GM432">
        <v>999.9</v>
      </c>
      <c r="GN432">
        <v>53.174</v>
      </c>
      <c r="GO432">
        <v>32.468</v>
      </c>
      <c r="GP432">
        <v>28.7284</v>
      </c>
      <c r="GQ432">
        <v>56.4586</v>
      </c>
      <c r="GR432">
        <v>48.1731</v>
      </c>
      <c r="GS432">
        <v>1</v>
      </c>
      <c r="GT432">
        <v>0.102835</v>
      </c>
      <c r="GU432">
        <v>-2.82468</v>
      </c>
      <c r="GV432">
        <v>20.0936</v>
      </c>
      <c r="GW432">
        <v>5.19677</v>
      </c>
      <c r="GX432">
        <v>12.0041</v>
      </c>
      <c r="GY432">
        <v>4.9752</v>
      </c>
      <c r="GZ432">
        <v>3.29388</v>
      </c>
      <c r="HA432">
        <v>9999</v>
      </c>
      <c r="HB432">
        <v>9999</v>
      </c>
      <c r="HC432">
        <v>9999</v>
      </c>
      <c r="HD432">
        <v>999.9</v>
      </c>
      <c r="HE432">
        <v>1.86325</v>
      </c>
      <c r="HF432">
        <v>1.86813</v>
      </c>
      <c r="HG432">
        <v>1.86786</v>
      </c>
      <c r="HH432">
        <v>1.86905</v>
      </c>
      <c r="HI432">
        <v>1.86983</v>
      </c>
      <c r="HJ432">
        <v>1.86588</v>
      </c>
      <c r="HK432">
        <v>1.86694</v>
      </c>
      <c r="HL432">
        <v>1.86834</v>
      </c>
      <c r="HM432">
        <v>5</v>
      </c>
      <c r="HN432">
        <v>0</v>
      </c>
      <c r="HO432">
        <v>0</v>
      </c>
      <c r="HP432">
        <v>0</v>
      </c>
      <c r="HQ432" t="s">
        <v>411</v>
      </c>
      <c r="HR432" t="s">
        <v>412</v>
      </c>
      <c r="HS432" t="s">
        <v>413</v>
      </c>
      <c r="HT432" t="s">
        <v>413</v>
      </c>
      <c r="HU432" t="s">
        <v>413</v>
      </c>
      <c r="HV432" t="s">
        <v>413</v>
      </c>
      <c r="HW432">
        <v>0</v>
      </c>
      <c r="HX432">
        <v>100</v>
      </c>
      <c r="HY432">
        <v>100</v>
      </c>
      <c r="HZ432">
        <v>11.52</v>
      </c>
      <c r="IA432">
        <v>0.6617</v>
      </c>
      <c r="IB432">
        <v>4.00718980108695</v>
      </c>
      <c r="IC432">
        <v>0.0057595372652325</v>
      </c>
      <c r="ID432">
        <v>9.86007892650461e-07</v>
      </c>
      <c r="IE432">
        <v>-6.54605500343952e-10</v>
      </c>
      <c r="IF432">
        <v>0.661683471666172</v>
      </c>
      <c r="IG432">
        <v>0</v>
      </c>
      <c r="IH432">
        <v>0</v>
      </c>
      <c r="II432">
        <v>0</v>
      </c>
      <c r="IJ432">
        <v>-3</v>
      </c>
      <c r="IK432">
        <v>1614</v>
      </c>
      <c r="IL432">
        <v>1</v>
      </c>
      <c r="IM432">
        <v>27</v>
      </c>
      <c r="IN432">
        <v>231.1</v>
      </c>
      <c r="IO432">
        <v>231.2</v>
      </c>
      <c r="IP432">
        <v>2.60864</v>
      </c>
      <c r="IQ432">
        <v>2.61841</v>
      </c>
      <c r="IR432">
        <v>1.54785</v>
      </c>
      <c r="IS432">
        <v>2.30103</v>
      </c>
      <c r="IT432">
        <v>1.34644</v>
      </c>
      <c r="IU432">
        <v>2.43408</v>
      </c>
      <c r="IV432">
        <v>36.8366</v>
      </c>
      <c r="IW432">
        <v>24.2101</v>
      </c>
      <c r="IX432">
        <v>18</v>
      </c>
      <c r="IY432">
        <v>503.731</v>
      </c>
      <c r="IZ432">
        <v>411.27</v>
      </c>
      <c r="JA432">
        <v>35.478</v>
      </c>
      <c r="JB432">
        <v>28.7298</v>
      </c>
      <c r="JC432">
        <v>29.9997</v>
      </c>
      <c r="JD432">
        <v>28.5726</v>
      </c>
      <c r="JE432">
        <v>28.4975</v>
      </c>
      <c r="JF432">
        <v>52.2335</v>
      </c>
      <c r="JG432">
        <v>0</v>
      </c>
      <c r="JH432">
        <v>100</v>
      </c>
      <c r="JI432">
        <v>35.4826</v>
      </c>
      <c r="JJ432">
        <v>1321.12</v>
      </c>
      <c r="JK432">
        <v>30.1699</v>
      </c>
      <c r="JL432">
        <v>102.009</v>
      </c>
      <c r="JM432">
        <v>102.411</v>
      </c>
    </row>
    <row r="433" spans="1:273">
      <c r="A433">
        <v>417</v>
      </c>
      <c r="B433">
        <v>1510795592.6</v>
      </c>
      <c r="C433">
        <v>6872</v>
      </c>
      <c r="D433" t="s">
        <v>1247</v>
      </c>
      <c r="E433" t="s">
        <v>1248</v>
      </c>
      <c r="F433">
        <v>5</v>
      </c>
      <c r="G433" t="s">
        <v>898</v>
      </c>
      <c r="H433" t="s">
        <v>406</v>
      </c>
      <c r="I433">
        <v>1510795584.81429</v>
      </c>
      <c r="J433">
        <f>(K433)/1000</f>
        <v>0</v>
      </c>
      <c r="K433">
        <f>IF(CZ433, AN433, AH433)</f>
        <v>0</v>
      </c>
      <c r="L433">
        <f>IF(CZ433, AI433, AG433)</f>
        <v>0</v>
      </c>
      <c r="M433">
        <f>DB433 - IF(AU433&gt;1, L433*CV433*100.0/(AW433*DP433), 0)</f>
        <v>0</v>
      </c>
      <c r="N433">
        <f>((T433-J433/2)*M433-L433)/(T433+J433/2)</f>
        <v>0</v>
      </c>
      <c r="O433">
        <f>N433*(DI433+DJ433)/1000.0</f>
        <v>0</v>
      </c>
      <c r="P433">
        <f>(DB433 - IF(AU433&gt;1, L433*CV433*100.0/(AW433*DP433), 0))*(DI433+DJ433)/1000.0</f>
        <v>0</v>
      </c>
      <c r="Q433">
        <f>2.0/((1/S433-1/R433)+SIGN(S433)*SQRT((1/S433-1/R433)*(1/S433-1/R433) + 4*CW433/((CW433+1)*(CW433+1))*(2*1/S433*1/R433-1/R433*1/R433)))</f>
        <v>0</v>
      </c>
      <c r="R433">
        <f>IF(LEFT(CX433,1)&lt;&gt;"0",IF(LEFT(CX433,1)="1",3.0,CY433),$D$5+$E$5*(DP433*DI433/($K$5*1000))+$F$5*(DP433*DI433/($K$5*1000))*MAX(MIN(CV433,$J$5),$I$5)*MAX(MIN(CV433,$J$5),$I$5)+$G$5*MAX(MIN(CV433,$J$5),$I$5)*(DP433*DI433/($K$5*1000))+$H$5*(DP433*DI433/($K$5*1000))*(DP433*DI433/($K$5*1000)))</f>
        <v>0</v>
      </c>
      <c r="S433">
        <f>J433*(1000-(1000*0.61365*exp(17.502*W433/(240.97+W433))/(DI433+DJ433)+DD433)/2)/(1000*0.61365*exp(17.502*W433/(240.97+W433))/(DI433+DJ433)-DD433)</f>
        <v>0</v>
      </c>
      <c r="T433">
        <f>1/((CW433+1)/(Q433/1.6)+1/(R433/1.37)) + CW433/((CW433+1)/(Q433/1.6) + CW433/(R433/1.37))</f>
        <v>0</v>
      </c>
      <c r="U433">
        <f>(CR433*CU433)</f>
        <v>0</v>
      </c>
      <c r="V433">
        <f>(DK433+(U433+2*0.95*5.67E-8*(((DK433+$B$7)+273)^4-(DK433+273)^4)-44100*J433)/(1.84*29.3*R433+8*0.95*5.67E-8*(DK433+273)^3))</f>
        <v>0</v>
      </c>
      <c r="W433">
        <f>($C$7*DL433+$D$7*DM433+$E$7*V433)</f>
        <v>0</v>
      </c>
      <c r="X433">
        <f>0.61365*exp(17.502*W433/(240.97+W433))</f>
        <v>0</v>
      </c>
      <c r="Y433">
        <f>(Z433/AA433*100)</f>
        <v>0</v>
      </c>
      <c r="Z433">
        <f>DD433*(DI433+DJ433)/1000</f>
        <v>0</v>
      </c>
      <c r="AA433">
        <f>0.61365*exp(17.502*DK433/(240.97+DK433))</f>
        <v>0</v>
      </c>
      <c r="AB433">
        <f>(X433-DD433*(DI433+DJ433)/1000)</f>
        <v>0</v>
      </c>
      <c r="AC433">
        <f>(-J433*44100)</f>
        <v>0</v>
      </c>
      <c r="AD433">
        <f>2*29.3*R433*0.92*(DK433-W433)</f>
        <v>0</v>
      </c>
      <c r="AE433">
        <f>2*0.95*5.67E-8*(((DK433+$B$7)+273)^4-(W433+273)^4)</f>
        <v>0</v>
      </c>
      <c r="AF433">
        <f>U433+AE433+AC433+AD433</f>
        <v>0</v>
      </c>
      <c r="AG433">
        <f>DH433*AU433*(DC433-DB433*(1000-AU433*DE433)/(1000-AU433*DD433))/(100*CV433)</f>
        <v>0</v>
      </c>
      <c r="AH433">
        <f>1000*DH433*AU433*(DD433-DE433)/(100*CV433*(1000-AU433*DD433))</f>
        <v>0</v>
      </c>
      <c r="AI433">
        <f>(AJ433 - AK433 - DI433*1E3/(8.314*(DK433+273.15)) * AM433/DH433 * AL433) * DH433/(100*CV433) * (1000 - DE433)/1000</f>
        <v>0</v>
      </c>
      <c r="AJ433">
        <v>1350.76745460651</v>
      </c>
      <c r="AK433">
        <v>1325.72454545454</v>
      </c>
      <c r="AL433">
        <v>3.44131887725916</v>
      </c>
      <c r="AM433">
        <v>64.2689805173575</v>
      </c>
      <c r="AN433">
        <f>(AP433 - AO433 + DI433*1E3/(8.314*(DK433+273.15)) * AR433/DH433 * AQ433) * DH433/(100*CV433) * 1000/(1000 - AP433)</f>
        <v>0</v>
      </c>
      <c r="AO433">
        <v>28.3732308985272</v>
      </c>
      <c r="AP433">
        <v>29.9215284848485</v>
      </c>
      <c r="AQ433">
        <v>-0.000801867909505386</v>
      </c>
      <c r="AR433">
        <v>116.423155096258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MAX(0,($B$13+$C$13*DP433)/(1+$D$13*DP433)*DI433/(DK433+273)*$E$13)</f>
        <v>0</v>
      </c>
      <c r="AX433" t="s">
        <v>407</v>
      </c>
      <c r="AY433" t="s">
        <v>407</v>
      </c>
      <c r="AZ433">
        <v>0</v>
      </c>
      <c r="BA433">
        <v>0</v>
      </c>
      <c r="BB433">
        <f>1-AZ433/BA433</f>
        <v>0</v>
      </c>
      <c r="BC433">
        <v>0</v>
      </c>
      <c r="BD433" t="s">
        <v>407</v>
      </c>
      <c r="BE433" t="s">
        <v>407</v>
      </c>
      <c r="BF433">
        <v>0</v>
      </c>
      <c r="BG433">
        <v>0</v>
      </c>
      <c r="BH433">
        <f>1-BF433/BG433</f>
        <v>0</v>
      </c>
      <c r="BI433">
        <v>0.5</v>
      </c>
      <c r="BJ433">
        <f>CS433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407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f>$B$11*DQ433+$C$11*DR433+$F$11*EC433*(1-EF433)</f>
        <v>0</v>
      </c>
      <c r="CS433">
        <f>CR433*CT433</f>
        <v>0</v>
      </c>
      <c r="CT433">
        <f>($B$11*$D$9+$C$11*$D$9+$F$11*((EP433+EH433)/MAX(EP433+EH433+EQ433, 0.1)*$I$9+EQ433/MAX(EP433+EH433+EQ433, 0.1)*$J$9))/($B$11+$C$11+$F$11)</f>
        <v>0</v>
      </c>
      <c r="CU433">
        <f>($B$11*$K$9+$C$11*$K$9+$F$11*((EP433+EH433)/MAX(EP433+EH433+EQ433, 0.1)*$P$9+EQ433/MAX(EP433+EH433+EQ433, 0.1)*$Q$9))/($B$11+$C$11+$F$11)</f>
        <v>0</v>
      </c>
      <c r="CV433">
        <v>2.7</v>
      </c>
      <c r="CW433">
        <v>0.5</v>
      </c>
      <c r="CX433" t="s">
        <v>408</v>
      </c>
      <c r="CY433">
        <v>2</v>
      </c>
      <c r="CZ433" t="b">
        <v>1</v>
      </c>
      <c r="DA433">
        <v>1510795584.81429</v>
      </c>
      <c r="DB433">
        <v>1261.77178571429</v>
      </c>
      <c r="DC433">
        <v>1295.34357142857</v>
      </c>
      <c r="DD433">
        <v>29.9510678571429</v>
      </c>
      <c r="DE433">
        <v>28.3781071428571</v>
      </c>
      <c r="DF433">
        <v>1250.30214285714</v>
      </c>
      <c r="DG433">
        <v>29.2893964285714</v>
      </c>
      <c r="DH433">
        <v>500.089142857143</v>
      </c>
      <c r="DI433">
        <v>90.7582892857143</v>
      </c>
      <c r="DJ433">
        <v>0.0999519178571429</v>
      </c>
      <c r="DK433">
        <v>34.2659678571429</v>
      </c>
      <c r="DL433">
        <v>34.94225</v>
      </c>
      <c r="DM433">
        <v>999.9</v>
      </c>
      <c r="DN433">
        <v>0</v>
      </c>
      <c r="DO433">
        <v>0</v>
      </c>
      <c r="DP433">
        <v>9994.42392857143</v>
      </c>
      <c r="DQ433">
        <v>0</v>
      </c>
      <c r="DR433">
        <v>8.66627071428571</v>
      </c>
      <c r="DS433">
        <v>-33.5720178571429</v>
      </c>
      <c r="DT433">
        <v>1300.72928571429</v>
      </c>
      <c r="DU433">
        <v>1333.17714285714</v>
      </c>
      <c r="DV433">
        <v>1.57297607142857</v>
      </c>
      <c r="DW433">
        <v>1295.34357142857</v>
      </c>
      <c r="DX433">
        <v>28.3781071428571</v>
      </c>
      <c r="DY433">
        <v>2.71830964285714</v>
      </c>
      <c r="DZ433">
        <v>2.57554928571429</v>
      </c>
      <c r="EA433">
        <v>22.3962142857143</v>
      </c>
      <c r="EB433">
        <v>21.5119571428571</v>
      </c>
      <c r="EC433">
        <v>2000.01821428571</v>
      </c>
      <c r="ED433">
        <v>0.980002</v>
      </c>
      <c r="EE433">
        <v>0.01999805</v>
      </c>
      <c r="EF433">
        <v>0</v>
      </c>
      <c r="EG433">
        <v>2.27856428571429</v>
      </c>
      <c r="EH433">
        <v>0</v>
      </c>
      <c r="EI433">
        <v>4077.24535714286</v>
      </c>
      <c r="EJ433">
        <v>17300.3178571429</v>
      </c>
      <c r="EK433">
        <v>39.937</v>
      </c>
      <c r="EL433">
        <v>39.9303571428571</v>
      </c>
      <c r="EM433">
        <v>39.375</v>
      </c>
      <c r="EN433">
        <v>38.8772142857143</v>
      </c>
      <c r="EO433">
        <v>39.7854285714286</v>
      </c>
      <c r="EP433">
        <v>1960.02321428571</v>
      </c>
      <c r="EQ433">
        <v>40</v>
      </c>
      <c r="ER433">
        <v>0</v>
      </c>
      <c r="ES433">
        <v>1678819196</v>
      </c>
      <c r="ET433">
        <v>0</v>
      </c>
      <c r="EU433">
        <v>2.277608</v>
      </c>
      <c r="EV433">
        <v>-0.284484600659877</v>
      </c>
      <c r="EW433">
        <v>0.42076921350495</v>
      </c>
      <c r="EX433">
        <v>4077.2128</v>
      </c>
      <c r="EY433">
        <v>15</v>
      </c>
      <c r="EZ433">
        <v>0</v>
      </c>
      <c r="FA433" t="s">
        <v>409</v>
      </c>
      <c r="FB433">
        <v>1510781724.6</v>
      </c>
      <c r="FC433">
        <v>1510781718.6</v>
      </c>
      <c r="FD433">
        <v>0</v>
      </c>
      <c r="FE433">
        <v>0.193</v>
      </c>
      <c r="FF433">
        <v>0.167</v>
      </c>
      <c r="FG433">
        <v>6.707</v>
      </c>
      <c r="FH433">
        <v>0.869</v>
      </c>
      <c r="FI433">
        <v>420</v>
      </c>
      <c r="FJ433">
        <v>32</v>
      </c>
      <c r="FK433">
        <v>0.3</v>
      </c>
      <c r="FL433">
        <v>0.13</v>
      </c>
      <c r="FM433">
        <v>1.58430175</v>
      </c>
      <c r="FN433">
        <v>-0.202079212007507</v>
      </c>
      <c r="FO433">
        <v>0.0194803349416148</v>
      </c>
      <c r="FP433">
        <v>1</v>
      </c>
      <c r="FQ433">
        <v>1</v>
      </c>
      <c r="FR433">
        <v>1</v>
      </c>
      <c r="FS433" t="s">
        <v>410</v>
      </c>
      <c r="FT433">
        <v>2.97147</v>
      </c>
      <c r="FU433">
        <v>2.7538</v>
      </c>
      <c r="FV433">
        <v>0.195023</v>
      </c>
      <c r="FW433">
        <v>0.198995</v>
      </c>
      <c r="FX433">
        <v>0.119978</v>
      </c>
      <c r="FY433">
        <v>0.116795</v>
      </c>
      <c r="FZ433">
        <v>31248.1</v>
      </c>
      <c r="GA433">
        <v>33872.2</v>
      </c>
      <c r="GB433">
        <v>35187.3</v>
      </c>
      <c r="GC433">
        <v>38361.7</v>
      </c>
      <c r="GD433">
        <v>43881.5</v>
      </c>
      <c r="GE433">
        <v>48929.8</v>
      </c>
      <c r="GF433">
        <v>54982.2</v>
      </c>
      <c r="GG433">
        <v>61524.4</v>
      </c>
      <c r="GH433">
        <v>1.96382</v>
      </c>
      <c r="GI433">
        <v>1.8222</v>
      </c>
      <c r="GJ433">
        <v>0.200756</v>
      </c>
      <c r="GK433">
        <v>0</v>
      </c>
      <c r="GL433">
        <v>31.698</v>
      </c>
      <c r="GM433">
        <v>999.9</v>
      </c>
      <c r="GN433">
        <v>53.174</v>
      </c>
      <c r="GO433">
        <v>32.448</v>
      </c>
      <c r="GP433">
        <v>28.6959</v>
      </c>
      <c r="GQ433">
        <v>56.7686</v>
      </c>
      <c r="GR433">
        <v>48.125</v>
      </c>
      <c r="GS433">
        <v>1</v>
      </c>
      <c r="GT433">
        <v>0.10249</v>
      </c>
      <c r="GU433">
        <v>-2.8626</v>
      </c>
      <c r="GV433">
        <v>20.0928</v>
      </c>
      <c r="GW433">
        <v>5.19692</v>
      </c>
      <c r="GX433">
        <v>12.0043</v>
      </c>
      <c r="GY433">
        <v>4.9749</v>
      </c>
      <c r="GZ433">
        <v>3.29375</v>
      </c>
      <c r="HA433">
        <v>9999</v>
      </c>
      <c r="HB433">
        <v>9999</v>
      </c>
      <c r="HC433">
        <v>9999</v>
      </c>
      <c r="HD433">
        <v>999.9</v>
      </c>
      <c r="HE433">
        <v>1.86325</v>
      </c>
      <c r="HF433">
        <v>1.86813</v>
      </c>
      <c r="HG433">
        <v>1.86788</v>
      </c>
      <c r="HH433">
        <v>1.86905</v>
      </c>
      <c r="HI433">
        <v>1.86983</v>
      </c>
      <c r="HJ433">
        <v>1.8659</v>
      </c>
      <c r="HK433">
        <v>1.86695</v>
      </c>
      <c r="HL433">
        <v>1.86833</v>
      </c>
      <c r="HM433">
        <v>5</v>
      </c>
      <c r="HN433">
        <v>0</v>
      </c>
      <c r="HO433">
        <v>0</v>
      </c>
      <c r="HP433">
        <v>0</v>
      </c>
      <c r="HQ433" t="s">
        <v>411</v>
      </c>
      <c r="HR433" t="s">
        <v>412</v>
      </c>
      <c r="HS433" t="s">
        <v>413</v>
      </c>
      <c r="HT433" t="s">
        <v>413</v>
      </c>
      <c r="HU433" t="s">
        <v>413</v>
      </c>
      <c r="HV433" t="s">
        <v>413</v>
      </c>
      <c r="HW433">
        <v>0</v>
      </c>
      <c r="HX433">
        <v>100</v>
      </c>
      <c r="HY433">
        <v>100</v>
      </c>
      <c r="HZ433">
        <v>11.61</v>
      </c>
      <c r="IA433">
        <v>0.6617</v>
      </c>
      <c r="IB433">
        <v>4.00718980108695</v>
      </c>
      <c r="IC433">
        <v>0.0057595372652325</v>
      </c>
      <c r="ID433">
        <v>9.86007892650461e-07</v>
      </c>
      <c r="IE433">
        <v>-6.54605500343952e-10</v>
      </c>
      <c r="IF433">
        <v>0.661683471666172</v>
      </c>
      <c r="IG433">
        <v>0</v>
      </c>
      <c r="IH433">
        <v>0</v>
      </c>
      <c r="II433">
        <v>0</v>
      </c>
      <c r="IJ433">
        <v>-3</v>
      </c>
      <c r="IK433">
        <v>1614</v>
      </c>
      <c r="IL433">
        <v>1</v>
      </c>
      <c r="IM433">
        <v>27</v>
      </c>
      <c r="IN433">
        <v>231.1</v>
      </c>
      <c r="IO433">
        <v>231.2</v>
      </c>
      <c r="IP433">
        <v>2.6355</v>
      </c>
      <c r="IQ433">
        <v>2.61841</v>
      </c>
      <c r="IR433">
        <v>1.54785</v>
      </c>
      <c r="IS433">
        <v>2.30103</v>
      </c>
      <c r="IT433">
        <v>1.34644</v>
      </c>
      <c r="IU433">
        <v>2.43164</v>
      </c>
      <c r="IV433">
        <v>36.8366</v>
      </c>
      <c r="IW433">
        <v>24.2101</v>
      </c>
      <c r="IX433">
        <v>18</v>
      </c>
      <c r="IY433">
        <v>503.644</v>
      </c>
      <c r="IZ433">
        <v>411.199</v>
      </c>
      <c r="JA433">
        <v>35.5178</v>
      </c>
      <c r="JB433">
        <v>28.7237</v>
      </c>
      <c r="JC433">
        <v>29.9997</v>
      </c>
      <c r="JD433">
        <v>28.5683</v>
      </c>
      <c r="JE433">
        <v>28.4935</v>
      </c>
      <c r="JF433">
        <v>52.798</v>
      </c>
      <c r="JG433">
        <v>0</v>
      </c>
      <c r="JH433">
        <v>100</v>
      </c>
      <c r="JI433">
        <v>35.5247</v>
      </c>
      <c r="JJ433">
        <v>1341.43</v>
      </c>
      <c r="JK433">
        <v>30.1699</v>
      </c>
      <c r="JL433">
        <v>102.009</v>
      </c>
      <c r="JM433">
        <v>102.412</v>
      </c>
    </row>
    <row r="434" spans="1:273">
      <c r="A434">
        <v>418</v>
      </c>
      <c r="B434">
        <v>1510795597.6</v>
      </c>
      <c r="C434">
        <v>6877</v>
      </c>
      <c r="D434" t="s">
        <v>1249</v>
      </c>
      <c r="E434" t="s">
        <v>1250</v>
      </c>
      <c r="F434">
        <v>5</v>
      </c>
      <c r="G434" t="s">
        <v>898</v>
      </c>
      <c r="H434" t="s">
        <v>406</v>
      </c>
      <c r="I434">
        <v>1510795590.1</v>
      </c>
      <c r="J434">
        <f>(K434)/1000</f>
        <v>0</v>
      </c>
      <c r="K434">
        <f>IF(CZ434, AN434, AH434)</f>
        <v>0</v>
      </c>
      <c r="L434">
        <f>IF(CZ434, AI434, AG434)</f>
        <v>0</v>
      </c>
      <c r="M434">
        <f>DB434 - IF(AU434&gt;1, L434*CV434*100.0/(AW434*DP434), 0)</f>
        <v>0</v>
      </c>
      <c r="N434">
        <f>((T434-J434/2)*M434-L434)/(T434+J434/2)</f>
        <v>0</v>
      </c>
      <c r="O434">
        <f>N434*(DI434+DJ434)/1000.0</f>
        <v>0</v>
      </c>
      <c r="P434">
        <f>(DB434 - IF(AU434&gt;1, L434*CV434*100.0/(AW434*DP434), 0))*(DI434+DJ434)/1000.0</f>
        <v>0</v>
      </c>
      <c r="Q434">
        <f>2.0/((1/S434-1/R434)+SIGN(S434)*SQRT((1/S434-1/R434)*(1/S434-1/R434) + 4*CW434/((CW434+1)*(CW434+1))*(2*1/S434*1/R434-1/R434*1/R434)))</f>
        <v>0</v>
      </c>
      <c r="R434">
        <f>IF(LEFT(CX434,1)&lt;&gt;"0",IF(LEFT(CX434,1)="1",3.0,CY434),$D$5+$E$5*(DP434*DI434/($K$5*1000))+$F$5*(DP434*DI434/($K$5*1000))*MAX(MIN(CV434,$J$5),$I$5)*MAX(MIN(CV434,$J$5),$I$5)+$G$5*MAX(MIN(CV434,$J$5),$I$5)*(DP434*DI434/($K$5*1000))+$H$5*(DP434*DI434/($K$5*1000))*(DP434*DI434/($K$5*1000)))</f>
        <v>0</v>
      </c>
      <c r="S434">
        <f>J434*(1000-(1000*0.61365*exp(17.502*W434/(240.97+W434))/(DI434+DJ434)+DD434)/2)/(1000*0.61365*exp(17.502*W434/(240.97+W434))/(DI434+DJ434)-DD434)</f>
        <v>0</v>
      </c>
      <c r="T434">
        <f>1/((CW434+1)/(Q434/1.6)+1/(R434/1.37)) + CW434/((CW434+1)/(Q434/1.6) + CW434/(R434/1.37))</f>
        <v>0</v>
      </c>
      <c r="U434">
        <f>(CR434*CU434)</f>
        <v>0</v>
      </c>
      <c r="V434">
        <f>(DK434+(U434+2*0.95*5.67E-8*(((DK434+$B$7)+273)^4-(DK434+273)^4)-44100*J434)/(1.84*29.3*R434+8*0.95*5.67E-8*(DK434+273)^3))</f>
        <v>0</v>
      </c>
      <c r="W434">
        <f>($C$7*DL434+$D$7*DM434+$E$7*V434)</f>
        <v>0</v>
      </c>
      <c r="X434">
        <f>0.61365*exp(17.502*W434/(240.97+W434))</f>
        <v>0</v>
      </c>
      <c r="Y434">
        <f>(Z434/AA434*100)</f>
        <v>0</v>
      </c>
      <c r="Z434">
        <f>DD434*(DI434+DJ434)/1000</f>
        <v>0</v>
      </c>
      <c r="AA434">
        <f>0.61365*exp(17.502*DK434/(240.97+DK434))</f>
        <v>0</v>
      </c>
      <c r="AB434">
        <f>(X434-DD434*(DI434+DJ434)/1000)</f>
        <v>0</v>
      </c>
      <c r="AC434">
        <f>(-J434*44100)</f>
        <v>0</v>
      </c>
      <c r="AD434">
        <f>2*29.3*R434*0.92*(DK434-W434)</f>
        <v>0</v>
      </c>
      <c r="AE434">
        <f>2*0.95*5.67E-8*(((DK434+$B$7)+273)^4-(W434+273)^4)</f>
        <v>0</v>
      </c>
      <c r="AF434">
        <f>U434+AE434+AC434+AD434</f>
        <v>0</v>
      </c>
      <c r="AG434">
        <f>DH434*AU434*(DC434-DB434*(1000-AU434*DE434)/(1000-AU434*DD434))/(100*CV434)</f>
        <v>0</v>
      </c>
      <c r="AH434">
        <f>1000*DH434*AU434*(DD434-DE434)/(100*CV434*(1000-AU434*DD434))</f>
        <v>0</v>
      </c>
      <c r="AI434">
        <f>(AJ434 - AK434 - DI434*1E3/(8.314*(DK434+273.15)) * AM434/DH434 * AL434) * DH434/(100*CV434) * (1000 - DE434)/1000</f>
        <v>0</v>
      </c>
      <c r="AJ434">
        <v>1367.15878473613</v>
      </c>
      <c r="AK434">
        <v>1342.38618181818</v>
      </c>
      <c r="AL434">
        <v>3.35507766513664</v>
      </c>
      <c r="AM434">
        <v>64.2689805173575</v>
      </c>
      <c r="AN434">
        <f>(AP434 - AO434 + DI434*1E3/(8.314*(DK434+273.15)) * AR434/DH434 * AQ434) * DH434/(100*CV434) * 1000/(1000 - AP434)</f>
        <v>0</v>
      </c>
      <c r="AO434">
        <v>28.3677007484653</v>
      </c>
      <c r="AP434">
        <v>29.9006981818182</v>
      </c>
      <c r="AQ434">
        <v>-0.00056106685079088</v>
      </c>
      <c r="AR434">
        <v>116.423155096258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MAX(0,($B$13+$C$13*DP434)/(1+$D$13*DP434)*DI434/(DK434+273)*$E$13)</f>
        <v>0</v>
      </c>
      <c r="AX434" t="s">
        <v>407</v>
      </c>
      <c r="AY434" t="s">
        <v>407</v>
      </c>
      <c r="AZ434">
        <v>0</v>
      </c>
      <c r="BA434">
        <v>0</v>
      </c>
      <c r="BB434">
        <f>1-AZ434/BA434</f>
        <v>0</v>
      </c>
      <c r="BC434">
        <v>0</v>
      </c>
      <c r="BD434" t="s">
        <v>407</v>
      </c>
      <c r="BE434" t="s">
        <v>407</v>
      </c>
      <c r="BF434">
        <v>0</v>
      </c>
      <c r="BG434">
        <v>0</v>
      </c>
      <c r="BH434">
        <f>1-BF434/BG434</f>
        <v>0</v>
      </c>
      <c r="BI434">
        <v>0.5</v>
      </c>
      <c r="BJ434">
        <f>CS434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407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f>$B$11*DQ434+$C$11*DR434+$F$11*EC434*(1-EF434)</f>
        <v>0</v>
      </c>
      <c r="CS434">
        <f>CR434*CT434</f>
        <v>0</v>
      </c>
      <c r="CT434">
        <f>($B$11*$D$9+$C$11*$D$9+$F$11*((EP434+EH434)/MAX(EP434+EH434+EQ434, 0.1)*$I$9+EQ434/MAX(EP434+EH434+EQ434, 0.1)*$J$9))/($B$11+$C$11+$F$11)</f>
        <v>0</v>
      </c>
      <c r="CU434">
        <f>($B$11*$K$9+$C$11*$K$9+$F$11*((EP434+EH434)/MAX(EP434+EH434+EQ434, 0.1)*$P$9+EQ434/MAX(EP434+EH434+EQ434, 0.1)*$Q$9))/($B$11+$C$11+$F$11)</f>
        <v>0</v>
      </c>
      <c r="CV434">
        <v>2.7</v>
      </c>
      <c r="CW434">
        <v>0.5</v>
      </c>
      <c r="CX434" t="s">
        <v>408</v>
      </c>
      <c r="CY434">
        <v>2</v>
      </c>
      <c r="CZ434" t="b">
        <v>1</v>
      </c>
      <c r="DA434">
        <v>1510795590.1</v>
      </c>
      <c r="DB434">
        <v>1279.25333333333</v>
      </c>
      <c r="DC434">
        <v>1312.8537037037</v>
      </c>
      <c r="DD434">
        <v>29.928662962963</v>
      </c>
      <c r="DE434">
        <v>28.3733111111111</v>
      </c>
      <c r="DF434">
        <v>1267.69518518518</v>
      </c>
      <c r="DG434">
        <v>29.2669851851852</v>
      </c>
      <c r="DH434">
        <v>500.099518518518</v>
      </c>
      <c r="DI434">
        <v>90.7577777777778</v>
      </c>
      <c r="DJ434">
        <v>0.100066722222222</v>
      </c>
      <c r="DK434">
        <v>34.2640666666667</v>
      </c>
      <c r="DL434">
        <v>34.9411925925926</v>
      </c>
      <c r="DM434">
        <v>999.9</v>
      </c>
      <c r="DN434">
        <v>0</v>
      </c>
      <c r="DO434">
        <v>0</v>
      </c>
      <c r="DP434">
        <v>9990.53444444444</v>
      </c>
      <c r="DQ434">
        <v>0</v>
      </c>
      <c r="DR434">
        <v>8.77854074074074</v>
      </c>
      <c r="DS434">
        <v>-33.5993592592593</v>
      </c>
      <c r="DT434">
        <v>1318.72074074074</v>
      </c>
      <c r="DU434">
        <v>1351.18962962963</v>
      </c>
      <c r="DV434">
        <v>1.55536074074074</v>
      </c>
      <c r="DW434">
        <v>1312.8537037037</v>
      </c>
      <c r="DX434">
        <v>28.3733111111111</v>
      </c>
      <c r="DY434">
        <v>2.71626</v>
      </c>
      <c r="DZ434">
        <v>2.57509925925926</v>
      </c>
      <c r="EA434">
        <v>22.3838074074074</v>
      </c>
      <c r="EB434">
        <v>21.5091037037037</v>
      </c>
      <c r="EC434">
        <v>2000.01259259259</v>
      </c>
      <c r="ED434">
        <v>0.980001925925926</v>
      </c>
      <c r="EE434">
        <v>0.0199981074074074</v>
      </c>
      <c r="EF434">
        <v>0</v>
      </c>
      <c r="EG434">
        <v>2.2679</v>
      </c>
      <c r="EH434">
        <v>0</v>
      </c>
      <c r="EI434">
        <v>4077.17444444444</v>
      </c>
      <c r="EJ434">
        <v>17300.2666666667</v>
      </c>
      <c r="EK434">
        <v>39.937</v>
      </c>
      <c r="EL434">
        <v>39.9186296296296</v>
      </c>
      <c r="EM434">
        <v>39.375</v>
      </c>
      <c r="EN434">
        <v>38.875</v>
      </c>
      <c r="EO434">
        <v>39.772962962963</v>
      </c>
      <c r="EP434">
        <v>1960.01703703704</v>
      </c>
      <c r="EQ434">
        <v>40</v>
      </c>
      <c r="ER434">
        <v>0</v>
      </c>
      <c r="ES434">
        <v>1678819200.8</v>
      </c>
      <c r="ET434">
        <v>0</v>
      </c>
      <c r="EU434">
        <v>2.244824</v>
      </c>
      <c r="EV434">
        <v>0.0759615485715951</v>
      </c>
      <c r="EW434">
        <v>1.75769227228342</v>
      </c>
      <c r="EX434">
        <v>4077.2224</v>
      </c>
      <c r="EY434">
        <v>15</v>
      </c>
      <c r="EZ434">
        <v>0</v>
      </c>
      <c r="FA434" t="s">
        <v>409</v>
      </c>
      <c r="FB434">
        <v>1510781724.6</v>
      </c>
      <c r="FC434">
        <v>1510781718.6</v>
      </c>
      <c r="FD434">
        <v>0</v>
      </c>
      <c r="FE434">
        <v>0.193</v>
      </c>
      <c r="FF434">
        <v>0.167</v>
      </c>
      <c r="FG434">
        <v>6.707</v>
      </c>
      <c r="FH434">
        <v>0.869</v>
      </c>
      <c r="FI434">
        <v>420</v>
      </c>
      <c r="FJ434">
        <v>32</v>
      </c>
      <c r="FK434">
        <v>0.3</v>
      </c>
      <c r="FL434">
        <v>0.13</v>
      </c>
      <c r="FM434">
        <v>1.5681195</v>
      </c>
      <c r="FN434">
        <v>-0.199821613508446</v>
      </c>
      <c r="FO434">
        <v>0.0192626891879093</v>
      </c>
      <c r="FP434">
        <v>1</v>
      </c>
      <c r="FQ434">
        <v>1</v>
      </c>
      <c r="FR434">
        <v>1</v>
      </c>
      <c r="FS434" t="s">
        <v>410</v>
      </c>
      <c r="FT434">
        <v>2.97148</v>
      </c>
      <c r="FU434">
        <v>2.75381</v>
      </c>
      <c r="FV434">
        <v>0.19654</v>
      </c>
      <c r="FW434">
        <v>0.200623</v>
      </c>
      <c r="FX434">
        <v>0.119921</v>
      </c>
      <c r="FY434">
        <v>0.116784</v>
      </c>
      <c r="FZ434">
        <v>31189.8</v>
      </c>
      <c r="GA434">
        <v>33804.1</v>
      </c>
      <c r="GB434">
        <v>35187.9</v>
      </c>
      <c r="GC434">
        <v>38362.6</v>
      </c>
      <c r="GD434">
        <v>43885.1</v>
      </c>
      <c r="GE434">
        <v>48931.2</v>
      </c>
      <c r="GF434">
        <v>54983.1</v>
      </c>
      <c r="GG434">
        <v>61525.5</v>
      </c>
      <c r="GH434">
        <v>1.96385</v>
      </c>
      <c r="GI434">
        <v>1.8224</v>
      </c>
      <c r="GJ434">
        <v>0.200361</v>
      </c>
      <c r="GK434">
        <v>0</v>
      </c>
      <c r="GL434">
        <v>31.6903</v>
      </c>
      <c r="GM434">
        <v>999.9</v>
      </c>
      <c r="GN434">
        <v>53.174</v>
      </c>
      <c r="GO434">
        <v>32.448</v>
      </c>
      <c r="GP434">
        <v>28.6927</v>
      </c>
      <c r="GQ434">
        <v>57.0186</v>
      </c>
      <c r="GR434">
        <v>48.153</v>
      </c>
      <c r="GS434">
        <v>1</v>
      </c>
      <c r="GT434">
        <v>0.102215</v>
      </c>
      <c r="GU434">
        <v>-2.89349</v>
      </c>
      <c r="GV434">
        <v>20.0928</v>
      </c>
      <c r="GW434">
        <v>5.19662</v>
      </c>
      <c r="GX434">
        <v>12.0041</v>
      </c>
      <c r="GY434">
        <v>4.97525</v>
      </c>
      <c r="GZ434">
        <v>3.2939</v>
      </c>
      <c r="HA434">
        <v>9999</v>
      </c>
      <c r="HB434">
        <v>9999</v>
      </c>
      <c r="HC434">
        <v>9999</v>
      </c>
      <c r="HD434">
        <v>999.9</v>
      </c>
      <c r="HE434">
        <v>1.86325</v>
      </c>
      <c r="HF434">
        <v>1.86813</v>
      </c>
      <c r="HG434">
        <v>1.86787</v>
      </c>
      <c r="HH434">
        <v>1.86905</v>
      </c>
      <c r="HI434">
        <v>1.86983</v>
      </c>
      <c r="HJ434">
        <v>1.86587</v>
      </c>
      <c r="HK434">
        <v>1.86696</v>
      </c>
      <c r="HL434">
        <v>1.86832</v>
      </c>
      <c r="HM434">
        <v>5</v>
      </c>
      <c r="HN434">
        <v>0</v>
      </c>
      <c r="HO434">
        <v>0</v>
      </c>
      <c r="HP434">
        <v>0</v>
      </c>
      <c r="HQ434" t="s">
        <v>411</v>
      </c>
      <c r="HR434" t="s">
        <v>412</v>
      </c>
      <c r="HS434" t="s">
        <v>413</v>
      </c>
      <c r="HT434" t="s">
        <v>413</v>
      </c>
      <c r="HU434" t="s">
        <v>413</v>
      </c>
      <c r="HV434" t="s">
        <v>413</v>
      </c>
      <c r="HW434">
        <v>0</v>
      </c>
      <c r="HX434">
        <v>100</v>
      </c>
      <c r="HY434">
        <v>100</v>
      </c>
      <c r="HZ434">
        <v>11.69</v>
      </c>
      <c r="IA434">
        <v>0.6617</v>
      </c>
      <c r="IB434">
        <v>4.00718980108695</v>
      </c>
      <c r="IC434">
        <v>0.0057595372652325</v>
      </c>
      <c r="ID434">
        <v>9.86007892650461e-07</v>
      </c>
      <c r="IE434">
        <v>-6.54605500343952e-10</v>
      </c>
      <c r="IF434">
        <v>0.661683471666172</v>
      </c>
      <c r="IG434">
        <v>0</v>
      </c>
      <c r="IH434">
        <v>0</v>
      </c>
      <c r="II434">
        <v>0</v>
      </c>
      <c r="IJ434">
        <v>-3</v>
      </c>
      <c r="IK434">
        <v>1614</v>
      </c>
      <c r="IL434">
        <v>1</v>
      </c>
      <c r="IM434">
        <v>27</v>
      </c>
      <c r="IN434">
        <v>231.2</v>
      </c>
      <c r="IO434">
        <v>231.3</v>
      </c>
      <c r="IP434">
        <v>2.66113</v>
      </c>
      <c r="IQ434">
        <v>2.61963</v>
      </c>
      <c r="IR434">
        <v>1.54785</v>
      </c>
      <c r="IS434">
        <v>2.30103</v>
      </c>
      <c r="IT434">
        <v>1.34644</v>
      </c>
      <c r="IU434">
        <v>2.45605</v>
      </c>
      <c r="IV434">
        <v>36.8366</v>
      </c>
      <c r="IW434">
        <v>24.2101</v>
      </c>
      <c r="IX434">
        <v>18</v>
      </c>
      <c r="IY434">
        <v>503.619</v>
      </c>
      <c r="IZ434">
        <v>411.279</v>
      </c>
      <c r="JA434">
        <v>35.56</v>
      </c>
      <c r="JB434">
        <v>28.7187</v>
      </c>
      <c r="JC434">
        <v>29.9997</v>
      </c>
      <c r="JD434">
        <v>28.5636</v>
      </c>
      <c r="JE434">
        <v>28.4887</v>
      </c>
      <c r="JF434">
        <v>53.2937</v>
      </c>
      <c r="JG434">
        <v>0</v>
      </c>
      <c r="JH434">
        <v>100</v>
      </c>
      <c r="JI434">
        <v>35.5671</v>
      </c>
      <c r="JJ434">
        <v>1354.89</v>
      </c>
      <c r="JK434">
        <v>30.1699</v>
      </c>
      <c r="JL434">
        <v>102.011</v>
      </c>
      <c r="JM434">
        <v>102.414</v>
      </c>
    </row>
    <row r="435" spans="1:273">
      <c r="A435">
        <v>419</v>
      </c>
      <c r="B435">
        <v>1510795602.6</v>
      </c>
      <c r="C435">
        <v>6882</v>
      </c>
      <c r="D435" t="s">
        <v>1251</v>
      </c>
      <c r="E435" t="s">
        <v>1252</v>
      </c>
      <c r="F435">
        <v>5</v>
      </c>
      <c r="G435" t="s">
        <v>898</v>
      </c>
      <c r="H435" t="s">
        <v>406</v>
      </c>
      <c r="I435">
        <v>1510795594.81429</v>
      </c>
      <c r="J435">
        <f>(K435)/1000</f>
        <v>0</v>
      </c>
      <c r="K435">
        <f>IF(CZ435, AN435, AH435)</f>
        <v>0</v>
      </c>
      <c r="L435">
        <f>IF(CZ435, AI435, AG435)</f>
        <v>0</v>
      </c>
      <c r="M435">
        <f>DB435 - IF(AU435&gt;1, L435*CV435*100.0/(AW435*DP435), 0)</f>
        <v>0</v>
      </c>
      <c r="N435">
        <f>((T435-J435/2)*M435-L435)/(T435+J435/2)</f>
        <v>0</v>
      </c>
      <c r="O435">
        <f>N435*(DI435+DJ435)/1000.0</f>
        <v>0</v>
      </c>
      <c r="P435">
        <f>(DB435 - IF(AU435&gt;1, L435*CV435*100.0/(AW435*DP435), 0))*(DI435+DJ435)/1000.0</f>
        <v>0</v>
      </c>
      <c r="Q435">
        <f>2.0/((1/S435-1/R435)+SIGN(S435)*SQRT((1/S435-1/R435)*(1/S435-1/R435) + 4*CW435/((CW435+1)*(CW435+1))*(2*1/S435*1/R435-1/R435*1/R435)))</f>
        <v>0</v>
      </c>
      <c r="R435">
        <f>IF(LEFT(CX435,1)&lt;&gt;"0",IF(LEFT(CX435,1)="1",3.0,CY435),$D$5+$E$5*(DP435*DI435/($K$5*1000))+$F$5*(DP435*DI435/($K$5*1000))*MAX(MIN(CV435,$J$5),$I$5)*MAX(MIN(CV435,$J$5),$I$5)+$G$5*MAX(MIN(CV435,$J$5),$I$5)*(DP435*DI435/($K$5*1000))+$H$5*(DP435*DI435/($K$5*1000))*(DP435*DI435/($K$5*1000)))</f>
        <v>0</v>
      </c>
      <c r="S435">
        <f>J435*(1000-(1000*0.61365*exp(17.502*W435/(240.97+W435))/(DI435+DJ435)+DD435)/2)/(1000*0.61365*exp(17.502*W435/(240.97+W435))/(DI435+DJ435)-DD435)</f>
        <v>0</v>
      </c>
      <c r="T435">
        <f>1/((CW435+1)/(Q435/1.6)+1/(R435/1.37)) + CW435/((CW435+1)/(Q435/1.6) + CW435/(R435/1.37))</f>
        <v>0</v>
      </c>
      <c r="U435">
        <f>(CR435*CU435)</f>
        <v>0</v>
      </c>
      <c r="V435">
        <f>(DK435+(U435+2*0.95*5.67E-8*(((DK435+$B$7)+273)^4-(DK435+273)^4)-44100*J435)/(1.84*29.3*R435+8*0.95*5.67E-8*(DK435+273)^3))</f>
        <v>0</v>
      </c>
      <c r="W435">
        <f>($C$7*DL435+$D$7*DM435+$E$7*V435)</f>
        <v>0</v>
      </c>
      <c r="X435">
        <f>0.61365*exp(17.502*W435/(240.97+W435))</f>
        <v>0</v>
      </c>
      <c r="Y435">
        <f>(Z435/AA435*100)</f>
        <v>0</v>
      </c>
      <c r="Z435">
        <f>DD435*(DI435+DJ435)/1000</f>
        <v>0</v>
      </c>
      <c r="AA435">
        <f>0.61365*exp(17.502*DK435/(240.97+DK435))</f>
        <v>0</v>
      </c>
      <c r="AB435">
        <f>(X435-DD435*(DI435+DJ435)/1000)</f>
        <v>0</v>
      </c>
      <c r="AC435">
        <f>(-J435*44100)</f>
        <v>0</v>
      </c>
      <c r="AD435">
        <f>2*29.3*R435*0.92*(DK435-W435)</f>
        <v>0</v>
      </c>
      <c r="AE435">
        <f>2*0.95*5.67E-8*(((DK435+$B$7)+273)^4-(W435+273)^4)</f>
        <v>0</v>
      </c>
      <c r="AF435">
        <f>U435+AE435+AC435+AD435</f>
        <v>0</v>
      </c>
      <c r="AG435">
        <f>DH435*AU435*(DC435-DB435*(1000-AU435*DE435)/(1000-AU435*DD435))/(100*CV435)</f>
        <v>0</v>
      </c>
      <c r="AH435">
        <f>1000*DH435*AU435*(DD435-DE435)/(100*CV435*(1000-AU435*DD435))</f>
        <v>0</v>
      </c>
      <c r="AI435">
        <f>(AJ435 - AK435 - DI435*1E3/(8.314*(DK435+273.15)) * AM435/DH435 * AL435) * DH435/(100*CV435) * (1000 - DE435)/1000</f>
        <v>0</v>
      </c>
      <c r="AJ435">
        <v>1385.4738593115</v>
      </c>
      <c r="AK435">
        <v>1359.98412121212</v>
      </c>
      <c r="AL435">
        <v>3.52481604296537</v>
      </c>
      <c r="AM435">
        <v>64.2689805173575</v>
      </c>
      <c r="AN435">
        <f>(AP435 - AO435 + DI435*1E3/(8.314*(DK435+273.15)) * AR435/DH435 * AQ435) * DH435/(100*CV435) * 1000/(1000 - AP435)</f>
        <v>0</v>
      </c>
      <c r="AO435">
        <v>28.3619387337765</v>
      </c>
      <c r="AP435">
        <v>29.8820351515151</v>
      </c>
      <c r="AQ435">
        <v>-0.000371536044151371</v>
      </c>
      <c r="AR435">
        <v>116.423155096258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MAX(0,($B$13+$C$13*DP435)/(1+$D$13*DP435)*DI435/(DK435+273)*$E$13)</f>
        <v>0</v>
      </c>
      <c r="AX435" t="s">
        <v>407</v>
      </c>
      <c r="AY435" t="s">
        <v>407</v>
      </c>
      <c r="AZ435">
        <v>0</v>
      </c>
      <c r="BA435">
        <v>0</v>
      </c>
      <c r="BB435">
        <f>1-AZ435/BA435</f>
        <v>0</v>
      </c>
      <c r="BC435">
        <v>0</v>
      </c>
      <c r="BD435" t="s">
        <v>407</v>
      </c>
      <c r="BE435" t="s">
        <v>407</v>
      </c>
      <c r="BF435">
        <v>0</v>
      </c>
      <c r="BG435">
        <v>0</v>
      </c>
      <c r="BH435">
        <f>1-BF435/BG435</f>
        <v>0</v>
      </c>
      <c r="BI435">
        <v>0.5</v>
      </c>
      <c r="BJ435">
        <f>CS435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407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f>$B$11*DQ435+$C$11*DR435+$F$11*EC435*(1-EF435)</f>
        <v>0</v>
      </c>
      <c r="CS435">
        <f>CR435*CT435</f>
        <v>0</v>
      </c>
      <c r="CT435">
        <f>($B$11*$D$9+$C$11*$D$9+$F$11*((EP435+EH435)/MAX(EP435+EH435+EQ435, 0.1)*$I$9+EQ435/MAX(EP435+EH435+EQ435, 0.1)*$J$9))/($B$11+$C$11+$F$11)</f>
        <v>0</v>
      </c>
      <c r="CU435">
        <f>($B$11*$K$9+$C$11*$K$9+$F$11*((EP435+EH435)/MAX(EP435+EH435+EQ435, 0.1)*$P$9+EQ435/MAX(EP435+EH435+EQ435, 0.1)*$Q$9))/($B$11+$C$11+$F$11)</f>
        <v>0</v>
      </c>
      <c r="CV435">
        <v>2.7</v>
      </c>
      <c r="CW435">
        <v>0.5</v>
      </c>
      <c r="CX435" t="s">
        <v>408</v>
      </c>
      <c r="CY435">
        <v>2</v>
      </c>
      <c r="CZ435" t="b">
        <v>1</v>
      </c>
      <c r="DA435">
        <v>1510795594.81429</v>
      </c>
      <c r="DB435">
        <v>1294.915</v>
      </c>
      <c r="DC435">
        <v>1328.66</v>
      </c>
      <c r="DD435">
        <v>29.9101464285714</v>
      </c>
      <c r="DE435">
        <v>28.3690035714286</v>
      </c>
      <c r="DF435">
        <v>1283.27678571429</v>
      </c>
      <c r="DG435">
        <v>29.2484642857143</v>
      </c>
      <c r="DH435">
        <v>500.082607142857</v>
      </c>
      <c r="DI435">
        <v>90.7564035714286</v>
      </c>
      <c r="DJ435">
        <v>0.0999997214285715</v>
      </c>
      <c r="DK435">
        <v>34.2628392857143</v>
      </c>
      <c r="DL435">
        <v>34.9379642857143</v>
      </c>
      <c r="DM435">
        <v>999.9</v>
      </c>
      <c r="DN435">
        <v>0</v>
      </c>
      <c r="DO435">
        <v>0</v>
      </c>
      <c r="DP435">
        <v>9999.93428571429</v>
      </c>
      <c r="DQ435">
        <v>0</v>
      </c>
      <c r="DR435">
        <v>8.86668392857143</v>
      </c>
      <c r="DS435">
        <v>-33.7455321428572</v>
      </c>
      <c r="DT435">
        <v>1334.83892857143</v>
      </c>
      <c r="DU435">
        <v>1367.4525</v>
      </c>
      <c r="DV435">
        <v>1.54115142857143</v>
      </c>
      <c r="DW435">
        <v>1328.66</v>
      </c>
      <c r="DX435">
        <v>28.3690035714286</v>
      </c>
      <c r="DY435">
        <v>2.71453785714286</v>
      </c>
      <c r="DZ435">
        <v>2.57466892857143</v>
      </c>
      <c r="EA435">
        <v>22.3733857142857</v>
      </c>
      <c r="EB435">
        <v>21.506375</v>
      </c>
      <c r="EC435">
        <v>2000.00035714286</v>
      </c>
      <c r="ED435">
        <v>0.980002</v>
      </c>
      <c r="EE435">
        <v>0.01999805</v>
      </c>
      <c r="EF435">
        <v>0</v>
      </c>
      <c r="EG435">
        <v>2.27348214285714</v>
      </c>
      <c r="EH435">
        <v>0</v>
      </c>
      <c r="EI435">
        <v>4077.37535714286</v>
      </c>
      <c r="EJ435">
        <v>17300.1678571429</v>
      </c>
      <c r="EK435">
        <v>39.937</v>
      </c>
      <c r="EL435">
        <v>39.8993571428571</v>
      </c>
      <c r="EM435">
        <v>39.375</v>
      </c>
      <c r="EN435">
        <v>38.875</v>
      </c>
      <c r="EO435">
        <v>39.7588571428571</v>
      </c>
      <c r="EP435">
        <v>1960.005</v>
      </c>
      <c r="EQ435">
        <v>40</v>
      </c>
      <c r="ER435">
        <v>0</v>
      </c>
      <c r="ES435">
        <v>1678819206.2</v>
      </c>
      <c r="ET435">
        <v>0</v>
      </c>
      <c r="EU435">
        <v>2.26861923076923</v>
      </c>
      <c r="EV435">
        <v>-0.142369228469607</v>
      </c>
      <c r="EW435">
        <v>0.918632457325309</v>
      </c>
      <c r="EX435">
        <v>4077.39884615385</v>
      </c>
      <c r="EY435">
        <v>15</v>
      </c>
      <c r="EZ435">
        <v>0</v>
      </c>
      <c r="FA435" t="s">
        <v>409</v>
      </c>
      <c r="FB435">
        <v>1510781724.6</v>
      </c>
      <c r="FC435">
        <v>1510781718.6</v>
      </c>
      <c r="FD435">
        <v>0</v>
      </c>
      <c r="FE435">
        <v>0.193</v>
      </c>
      <c r="FF435">
        <v>0.167</v>
      </c>
      <c r="FG435">
        <v>6.707</v>
      </c>
      <c r="FH435">
        <v>0.869</v>
      </c>
      <c r="FI435">
        <v>420</v>
      </c>
      <c r="FJ435">
        <v>32</v>
      </c>
      <c r="FK435">
        <v>0.3</v>
      </c>
      <c r="FL435">
        <v>0.13</v>
      </c>
      <c r="FM435">
        <v>1.55204225</v>
      </c>
      <c r="FN435">
        <v>-0.186338499061911</v>
      </c>
      <c r="FO435">
        <v>0.0179766132082075</v>
      </c>
      <c r="FP435">
        <v>1</v>
      </c>
      <c r="FQ435">
        <v>1</v>
      </c>
      <c r="FR435">
        <v>1</v>
      </c>
      <c r="FS435" t="s">
        <v>410</v>
      </c>
      <c r="FT435">
        <v>2.97158</v>
      </c>
      <c r="FU435">
        <v>2.75393</v>
      </c>
      <c r="FV435">
        <v>0.198102</v>
      </c>
      <c r="FW435">
        <v>0.202081</v>
      </c>
      <c r="FX435">
        <v>0.119863</v>
      </c>
      <c r="FY435">
        <v>0.116764</v>
      </c>
      <c r="FZ435">
        <v>31129.2</v>
      </c>
      <c r="GA435">
        <v>33743</v>
      </c>
      <c r="GB435">
        <v>35188</v>
      </c>
      <c r="GC435">
        <v>38363.1</v>
      </c>
      <c r="GD435">
        <v>43888.2</v>
      </c>
      <c r="GE435">
        <v>48933.1</v>
      </c>
      <c r="GF435">
        <v>54983.3</v>
      </c>
      <c r="GG435">
        <v>61526.4</v>
      </c>
      <c r="GH435">
        <v>1.96405</v>
      </c>
      <c r="GI435">
        <v>1.82245</v>
      </c>
      <c r="GJ435">
        <v>0.20121</v>
      </c>
      <c r="GK435">
        <v>0</v>
      </c>
      <c r="GL435">
        <v>31.6826</v>
      </c>
      <c r="GM435">
        <v>999.9</v>
      </c>
      <c r="GN435">
        <v>53.174</v>
      </c>
      <c r="GO435">
        <v>32.448</v>
      </c>
      <c r="GP435">
        <v>28.693</v>
      </c>
      <c r="GQ435">
        <v>56.8186</v>
      </c>
      <c r="GR435">
        <v>48.101</v>
      </c>
      <c r="GS435">
        <v>1</v>
      </c>
      <c r="GT435">
        <v>0.101626</v>
      </c>
      <c r="GU435">
        <v>-2.91131</v>
      </c>
      <c r="GV435">
        <v>20.0925</v>
      </c>
      <c r="GW435">
        <v>5.19677</v>
      </c>
      <c r="GX435">
        <v>12.0046</v>
      </c>
      <c r="GY435">
        <v>4.9751</v>
      </c>
      <c r="GZ435">
        <v>3.2938</v>
      </c>
      <c r="HA435">
        <v>9999</v>
      </c>
      <c r="HB435">
        <v>9999</v>
      </c>
      <c r="HC435">
        <v>9999</v>
      </c>
      <c r="HD435">
        <v>999.9</v>
      </c>
      <c r="HE435">
        <v>1.86325</v>
      </c>
      <c r="HF435">
        <v>1.86813</v>
      </c>
      <c r="HG435">
        <v>1.86788</v>
      </c>
      <c r="HH435">
        <v>1.86905</v>
      </c>
      <c r="HI435">
        <v>1.86981</v>
      </c>
      <c r="HJ435">
        <v>1.86587</v>
      </c>
      <c r="HK435">
        <v>1.86693</v>
      </c>
      <c r="HL435">
        <v>1.86832</v>
      </c>
      <c r="HM435">
        <v>5</v>
      </c>
      <c r="HN435">
        <v>0</v>
      </c>
      <c r="HO435">
        <v>0</v>
      </c>
      <c r="HP435">
        <v>0</v>
      </c>
      <c r="HQ435" t="s">
        <v>411</v>
      </c>
      <c r="HR435" t="s">
        <v>412</v>
      </c>
      <c r="HS435" t="s">
        <v>413</v>
      </c>
      <c r="HT435" t="s">
        <v>413</v>
      </c>
      <c r="HU435" t="s">
        <v>413</v>
      </c>
      <c r="HV435" t="s">
        <v>413</v>
      </c>
      <c r="HW435">
        <v>0</v>
      </c>
      <c r="HX435">
        <v>100</v>
      </c>
      <c r="HY435">
        <v>100</v>
      </c>
      <c r="HZ435">
        <v>11.76</v>
      </c>
      <c r="IA435">
        <v>0.6617</v>
      </c>
      <c r="IB435">
        <v>4.00718980108695</v>
      </c>
      <c r="IC435">
        <v>0.0057595372652325</v>
      </c>
      <c r="ID435">
        <v>9.86007892650461e-07</v>
      </c>
      <c r="IE435">
        <v>-6.54605500343952e-10</v>
      </c>
      <c r="IF435">
        <v>0.661683471666172</v>
      </c>
      <c r="IG435">
        <v>0</v>
      </c>
      <c r="IH435">
        <v>0</v>
      </c>
      <c r="II435">
        <v>0</v>
      </c>
      <c r="IJ435">
        <v>-3</v>
      </c>
      <c r="IK435">
        <v>1614</v>
      </c>
      <c r="IL435">
        <v>1</v>
      </c>
      <c r="IM435">
        <v>27</v>
      </c>
      <c r="IN435">
        <v>231.3</v>
      </c>
      <c r="IO435">
        <v>231.4</v>
      </c>
      <c r="IP435">
        <v>2.68921</v>
      </c>
      <c r="IQ435">
        <v>2.61841</v>
      </c>
      <c r="IR435">
        <v>1.54785</v>
      </c>
      <c r="IS435">
        <v>2.30103</v>
      </c>
      <c r="IT435">
        <v>1.34644</v>
      </c>
      <c r="IU435">
        <v>2.43164</v>
      </c>
      <c r="IV435">
        <v>36.8366</v>
      </c>
      <c r="IW435">
        <v>24.2101</v>
      </c>
      <c r="IX435">
        <v>18</v>
      </c>
      <c r="IY435">
        <v>503.719</v>
      </c>
      <c r="IZ435">
        <v>411.28</v>
      </c>
      <c r="JA435">
        <v>35.6022</v>
      </c>
      <c r="JB435">
        <v>28.7126</v>
      </c>
      <c r="JC435">
        <v>29.9997</v>
      </c>
      <c r="JD435">
        <v>28.5598</v>
      </c>
      <c r="JE435">
        <v>28.4848</v>
      </c>
      <c r="JF435">
        <v>53.8528</v>
      </c>
      <c r="JG435">
        <v>0</v>
      </c>
      <c r="JH435">
        <v>100</v>
      </c>
      <c r="JI435">
        <v>35.6077</v>
      </c>
      <c r="JJ435">
        <v>1375.09</v>
      </c>
      <c r="JK435">
        <v>30.1699</v>
      </c>
      <c r="JL435">
        <v>102.011</v>
      </c>
      <c r="JM435">
        <v>102.416</v>
      </c>
    </row>
    <row r="436" spans="1:273">
      <c r="A436">
        <v>420</v>
      </c>
      <c r="B436">
        <v>1510795607.6</v>
      </c>
      <c r="C436">
        <v>6887</v>
      </c>
      <c r="D436" t="s">
        <v>1253</v>
      </c>
      <c r="E436" t="s">
        <v>1254</v>
      </c>
      <c r="F436">
        <v>5</v>
      </c>
      <c r="G436" t="s">
        <v>898</v>
      </c>
      <c r="H436" t="s">
        <v>406</v>
      </c>
      <c r="I436">
        <v>1510795600.1</v>
      </c>
      <c r="J436">
        <f>(K436)/1000</f>
        <v>0</v>
      </c>
      <c r="K436">
        <f>IF(CZ436, AN436, AH436)</f>
        <v>0</v>
      </c>
      <c r="L436">
        <f>IF(CZ436, AI436, AG436)</f>
        <v>0</v>
      </c>
      <c r="M436">
        <f>DB436 - IF(AU436&gt;1, L436*CV436*100.0/(AW436*DP436), 0)</f>
        <v>0</v>
      </c>
      <c r="N436">
        <f>((T436-J436/2)*M436-L436)/(T436+J436/2)</f>
        <v>0</v>
      </c>
      <c r="O436">
        <f>N436*(DI436+DJ436)/1000.0</f>
        <v>0</v>
      </c>
      <c r="P436">
        <f>(DB436 - IF(AU436&gt;1, L436*CV436*100.0/(AW436*DP436), 0))*(DI436+DJ436)/1000.0</f>
        <v>0</v>
      </c>
      <c r="Q436">
        <f>2.0/((1/S436-1/R436)+SIGN(S436)*SQRT((1/S436-1/R436)*(1/S436-1/R436) + 4*CW436/((CW436+1)*(CW436+1))*(2*1/S436*1/R436-1/R436*1/R436)))</f>
        <v>0</v>
      </c>
      <c r="R436">
        <f>IF(LEFT(CX436,1)&lt;&gt;"0",IF(LEFT(CX436,1)="1",3.0,CY436),$D$5+$E$5*(DP436*DI436/($K$5*1000))+$F$5*(DP436*DI436/($K$5*1000))*MAX(MIN(CV436,$J$5),$I$5)*MAX(MIN(CV436,$J$5),$I$5)+$G$5*MAX(MIN(CV436,$J$5),$I$5)*(DP436*DI436/($K$5*1000))+$H$5*(DP436*DI436/($K$5*1000))*(DP436*DI436/($K$5*1000)))</f>
        <v>0</v>
      </c>
      <c r="S436">
        <f>J436*(1000-(1000*0.61365*exp(17.502*W436/(240.97+W436))/(DI436+DJ436)+DD436)/2)/(1000*0.61365*exp(17.502*W436/(240.97+W436))/(DI436+DJ436)-DD436)</f>
        <v>0</v>
      </c>
      <c r="T436">
        <f>1/((CW436+1)/(Q436/1.6)+1/(R436/1.37)) + CW436/((CW436+1)/(Q436/1.6) + CW436/(R436/1.37))</f>
        <v>0</v>
      </c>
      <c r="U436">
        <f>(CR436*CU436)</f>
        <v>0</v>
      </c>
      <c r="V436">
        <f>(DK436+(U436+2*0.95*5.67E-8*(((DK436+$B$7)+273)^4-(DK436+273)^4)-44100*J436)/(1.84*29.3*R436+8*0.95*5.67E-8*(DK436+273)^3))</f>
        <v>0</v>
      </c>
      <c r="W436">
        <f>($C$7*DL436+$D$7*DM436+$E$7*V436)</f>
        <v>0</v>
      </c>
      <c r="X436">
        <f>0.61365*exp(17.502*W436/(240.97+W436))</f>
        <v>0</v>
      </c>
      <c r="Y436">
        <f>(Z436/AA436*100)</f>
        <v>0</v>
      </c>
      <c r="Z436">
        <f>DD436*(DI436+DJ436)/1000</f>
        <v>0</v>
      </c>
      <c r="AA436">
        <f>0.61365*exp(17.502*DK436/(240.97+DK436))</f>
        <v>0</v>
      </c>
      <c r="AB436">
        <f>(X436-DD436*(DI436+DJ436)/1000)</f>
        <v>0</v>
      </c>
      <c r="AC436">
        <f>(-J436*44100)</f>
        <v>0</v>
      </c>
      <c r="AD436">
        <f>2*29.3*R436*0.92*(DK436-W436)</f>
        <v>0</v>
      </c>
      <c r="AE436">
        <f>2*0.95*5.67E-8*(((DK436+$B$7)+273)^4-(W436+273)^4)</f>
        <v>0</v>
      </c>
      <c r="AF436">
        <f>U436+AE436+AC436+AD436</f>
        <v>0</v>
      </c>
      <c r="AG436">
        <f>DH436*AU436*(DC436-DB436*(1000-AU436*DE436)/(1000-AU436*DD436))/(100*CV436)</f>
        <v>0</v>
      </c>
      <c r="AH436">
        <f>1000*DH436*AU436*(DD436-DE436)/(100*CV436*(1000-AU436*DD436))</f>
        <v>0</v>
      </c>
      <c r="AI436">
        <f>(AJ436 - AK436 - DI436*1E3/(8.314*(DK436+273.15)) * AM436/DH436 * AL436) * DH436/(100*CV436) * (1000 - DE436)/1000</f>
        <v>0</v>
      </c>
      <c r="AJ436">
        <v>1401.90708029443</v>
      </c>
      <c r="AK436">
        <v>1376.86393939394</v>
      </c>
      <c r="AL436">
        <v>3.38428514798599</v>
      </c>
      <c r="AM436">
        <v>64.2689805173575</v>
      </c>
      <c r="AN436">
        <f>(AP436 - AO436 + DI436*1E3/(8.314*(DK436+273.15)) * AR436/DH436 * AQ436) * DH436/(100*CV436) * 1000/(1000 - AP436)</f>
        <v>0</v>
      </c>
      <c r="AO436">
        <v>28.3554602891895</v>
      </c>
      <c r="AP436">
        <v>29.8640296969697</v>
      </c>
      <c r="AQ436">
        <v>-0.000283437865771785</v>
      </c>
      <c r="AR436">
        <v>116.423155096258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MAX(0,($B$13+$C$13*DP436)/(1+$D$13*DP436)*DI436/(DK436+273)*$E$13)</f>
        <v>0</v>
      </c>
      <c r="AX436" t="s">
        <v>407</v>
      </c>
      <c r="AY436" t="s">
        <v>407</v>
      </c>
      <c r="AZ436">
        <v>0</v>
      </c>
      <c r="BA436">
        <v>0</v>
      </c>
      <c r="BB436">
        <f>1-AZ436/BA436</f>
        <v>0</v>
      </c>
      <c r="BC436">
        <v>0</v>
      </c>
      <c r="BD436" t="s">
        <v>407</v>
      </c>
      <c r="BE436" t="s">
        <v>407</v>
      </c>
      <c r="BF436">
        <v>0</v>
      </c>
      <c r="BG436">
        <v>0</v>
      </c>
      <c r="BH436">
        <f>1-BF436/BG436</f>
        <v>0</v>
      </c>
      <c r="BI436">
        <v>0.5</v>
      </c>
      <c r="BJ436">
        <f>CS436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407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f>$B$11*DQ436+$C$11*DR436+$F$11*EC436*(1-EF436)</f>
        <v>0</v>
      </c>
      <c r="CS436">
        <f>CR436*CT436</f>
        <v>0</v>
      </c>
      <c r="CT436">
        <f>($B$11*$D$9+$C$11*$D$9+$F$11*((EP436+EH436)/MAX(EP436+EH436+EQ436, 0.1)*$I$9+EQ436/MAX(EP436+EH436+EQ436, 0.1)*$J$9))/($B$11+$C$11+$F$11)</f>
        <v>0</v>
      </c>
      <c r="CU436">
        <f>($B$11*$K$9+$C$11*$K$9+$F$11*((EP436+EH436)/MAX(EP436+EH436+EQ436, 0.1)*$P$9+EQ436/MAX(EP436+EH436+EQ436, 0.1)*$Q$9))/($B$11+$C$11+$F$11)</f>
        <v>0</v>
      </c>
      <c r="CV436">
        <v>2.7</v>
      </c>
      <c r="CW436">
        <v>0.5</v>
      </c>
      <c r="CX436" t="s">
        <v>408</v>
      </c>
      <c r="CY436">
        <v>2</v>
      </c>
      <c r="CZ436" t="b">
        <v>1</v>
      </c>
      <c r="DA436">
        <v>1510795600.1</v>
      </c>
      <c r="DB436">
        <v>1312.45407407407</v>
      </c>
      <c r="DC436">
        <v>1346.29333333333</v>
      </c>
      <c r="DD436">
        <v>29.8897</v>
      </c>
      <c r="DE436">
        <v>28.3630259259259</v>
      </c>
      <c r="DF436">
        <v>1300.72777777778</v>
      </c>
      <c r="DG436">
        <v>29.2280074074074</v>
      </c>
      <c r="DH436">
        <v>500.083111111111</v>
      </c>
      <c r="DI436">
        <v>90.7555037037037</v>
      </c>
      <c r="DJ436">
        <v>0.100049048148148</v>
      </c>
      <c r="DK436">
        <v>34.260962962963</v>
      </c>
      <c r="DL436">
        <v>34.9387407407407</v>
      </c>
      <c r="DM436">
        <v>999.9</v>
      </c>
      <c r="DN436">
        <v>0</v>
      </c>
      <c r="DO436">
        <v>0</v>
      </c>
      <c r="DP436">
        <v>9996.36407407407</v>
      </c>
      <c r="DQ436">
        <v>0</v>
      </c>
      <c r="DR436">
        <v>8.97473</v>
      </c>
      <c r="DS436">
        <v>-33.8388740740741</v>
      </c>
      <c r="DT436">
        <v>1352.89074074074</v>
      </c>
      <c r="DU436">
        <v>1385.59111111111</v>
      </c>
      <c r="DV436">
        <v>1.52668</v>
      </c>
      <c r="DW436">
        <v>1346.29333333333</v>
      </c>
      <c r="DX436">
        <v>28.3630259259259</v>
      </c>
      <c r="DY436">
        <v>2.71265407407407</v>
      </c>
      <c r="DZ436">
        <v>2.57409962962963</v>
      </c>
      <c r="EA436">
        <v>22.3619740740741</v>
      </c>
      <c r="EB436">
        <v>21.502762962963</v>
      </c>
      <c r="EC436">
        <v>1999.97518518519</v>
      </c>
      <c r="ED436">
        <v>0.98000162962963</v>
      </c>
      <c r="EE436">
        <v>0.019998337037037</v>
      </c>
      <c r="EF436">
        <v>0</v>
      </c>
      <c r="EG436">
        <v>2.25442222222222</v>
      </c>
      <c r="EH436">
        <v>0</v>
      </c>
      <c r="EI436">
        <v>4077.38555555556</v>
      </c>
      <c r="EJ436">
        <v>17299.9555555556</v>
      </c>
      <c r="EK436">
        <v>39.937</v>
      </c>
      <c r="EL436">
        <v>39.8841851851852</v>
      </c>
      <c r="EM436">
        <v>39.375</v>
      </c>
      <c r="EN436">
        <v>38.875</v>
      </c>
      <c r="EO436">
        <v>39.7545925925926</v>
      </c>
      <c r="EP436">
        <v>1959.97814814815</v>
      </c>
      <c r="EQ436">
        <v>40</v>
      </c>
      <c r="ER436">
        <v>0</v>
      </c>
      <c r="ES436">
        <v>1678819211</v>
      </c>
      <c r="ET436">
        <v>0</v>
      </c>
      <c r="EU436">
        <v>2.23629615384615</v>
      </c>
      <c r="EV436">
        <v>-0.47802050980673</v>
      </c>
      <c r="EW436">
        <v>-0.582906011740796</v>
      </c>
      <c r="EX436">
        <v>4077.41884615385</v>
      </c>
      <c r="EY436">
        <v>15</v>
      </c>
      <c r="EZ436">
        <v>0</v>
      </c>
      <c r="FA436" t="s">
        <v>409</v>
      </c>
      <c r="FB436">
        <v>1510781724.6</v>
      </c>
      <c r="FC436">
        <v>1510781718.6</v>
      </c>
      <c r="FD436">
        <v>0</v>
      </c>
      <c r="FE436">
        <v>0.193</v>
      </c>
      <c r="FF436">
        <v>0.167</v>
      </c>
      <c r="FG436">
        <v>6.707</v>
      </c>
      <c r="FH436">
        <v>0.869</v>
      </c>
      <c r="FI436">
        <v>420</v>
      </c>
      <c r="FJ436">
        <v>32</v>
      </c>
      <c r="FK436">
        <v>0.3</v>
      </c>
      <c r="FL436">
        <v>0.13</v>
      </c>
      <c r="FM436">
        <v>1.53709375</v>
      </c>
      <c r="FN436">
        <v>-0.167199061913703</v>
      </c>
      <c r="FO436">
        <v>0.0161103959739511</v>
      </c>
      <c r="FP436">
        <v>1</v>
      </c>
      <c r="FQ436">
        <v>1</v>
      </c>
      <c r="FR436">
        <v>1</v>
      </c>
      <c r="FS436" t="s">
        <v>410</v>
      </c>
      <c r="FT436">
        <v>2.97153</v>
      </c>
      <c r="FU436">
        <v>2.75404</v>
      </c>
      <c r="FV436">
        <v>0.199618</v>
      </c>
      <c r="FW436">
        <v>0.203673</v>
      </c>
      <c r="FX436">
        <v>0.119817</v>
      </c>
      <c r="FY436">
        <v>0.116752</v>
      </c>
      <c r="FZ436">
        <v>31070.9</v>
      </c>
      <c r="GA436">
        <v>33676.5</v>
      </c>
      <c r="GB436">
        <v>35188.6</v>
      </c>
      <c r="GC436">
        <v>38363.9</v>
      </c>
      <c r="GD436">
        <v>43891.2</v>
      </c>
      <c r="GE436">
        <v>48934.7</v>
      </c>
      <c r="GF436">
        <v>54984.1</v>
      </c>
      <c r="GG436">
        <v>61527.5</v>
      </c>
      <c r="GH436">
        <v>1.96423</v>
      </c>
      <c r="GI436">
        <v>1.82262</v>
      </c>
      <c r="GJ436">
        <v>0.201508</v>
      </c>
      <c r="GK436">
        <v>0</v>
      </c>
      <c r="GL436">
        <v>31.6763</v>
      </c>
      <c r="GM436">
        <v>999.9</v>
      </c>
      <c r="GN436">
        <v>53.174</v>
      </c>
      <c r="GO436">
        <v>32.448</v>
      </c>
      <c r="GP436">
        <v>28.6961</v>
      </c>
      <c r="GQ436">
        <v>56.4686</v>
      </c>
      <c r="GR436">
        <v>48.1891</v>
      </c>
      <c r="GS436">
        <v>1</v>
      </c>
      <c r="GT436">
        <v>0.101263</v>
      </c>
      <c r="GU436">
        <v>-2.95143</v>
      </c>
      <c r="GV436">
        <v>20.0918</v>
      </c>
      <c r="GW436">
        <v>5.19737</v>
      </c>
      <c r="GX436">
        <v>12.0044</v>
      </c>
      <c r="GY436">
        <v>4.9754</v>
      </c>
      <c r="GZ436">
        <v>3.29395</v>
      </c>
      <c r="HA436">
        <v>9999</v>
      </c>
      <c r="HB436">
        <v>9999</v>
      </c>
      <c r="HC436">
        <v>9999</v>
      </c>
      <c r="HD436">
        <v>999.9</v>
      </c>
      <c r="HE436">
        <v>1.86325</v>
      </c>
      <c r="HF436">
        <v>1.86813</v>
      </c>
      <c r="HG436">
        <v>1.86788</v>
      </c>
      <c r="HH436">
        <v>1.86904</v>
      </c>
      <c r="HI436">
        <v>1.86981</v>
      </c>
      <c r="HJ436">
        <v>1.86589</v>
      </c>
      <c r="HK436">
        <v>1.86695</v>
      </c>
      <c r="HL436">
        <v>1.8683</v>
      </c>
      <c r="HM436">
        <v>5</v>
      </c>
      <c r="HN436">
        <v>0</v>
      </c>
      <c r="HO436">
        <v>0</v>
      </c>
      <c r="HP436">
        <v>0</v>
      </c>
      <c r="HQ436" t="s">
        <v>411</v>
      </c>
      <c r="HR436" t="s">
        <v>412</v>
      </c>
      <c r="HS436" t="s">
        <v>413</v>
      </c>
      <c r="HT436" t="s">
        <v>413</v>
      </c>
      <c r="HU436" t="s">
        <v>413</v>
      </c>
      <c r="HV436" t="s">
        <v>413</v>
      </c>
      <c r="HW436">
        <v>0</v>
      </c>
      <c r="HX436">
        <v>100</v>
      </c>
      <c r="HY436">
        <v>100</v>
      </c>
      <c r="HZ436">
        <v>11.85</v>
      </c>
      <c r="IA436">
        <v>0.6617</v>
      </c>
      <c r="IB436">
        <v>4.00718980108695</v>
      </c>
      <c r="IC436">
        <v>0.0057595372652325</v>
      </c>
      <c r="ID436">
        <v>9.86007892650461e-07</v>
      </c>
      <c r="IE436">
        <v>-6.54605500343952e-10</v>
      </c>
      <c r="IF436">
        <v>0.661683471666172</v>
      </c>
      <c r="IG436">
        <v>0</v>
      </c>
      <c r="IH436">
        <v>0</v>
      </c>
      <c r="II436">
        <v>0</v>
      </c>
      <c r="IJ436">
        <v>-3</v>
      </c>
      <c r="IK436">
        <v>1614</v>
      </c>
      <c r="IL436">
        <v>1</v>
      </c>
      <c r="IM436">
        <v>27</v>
      </c>
      <c r="IN436">
        <v>231.4</v>
      </c>
      <c r="IO436">
        <v>231.5</v>
      </c>
      <c r="IP436">
        <v>2.71362</v>
      </c>
      <c r="IQ436">
        <v>2.61719</v>
      </c>
      <c r="IR436">
        <v>1.54785</v>
      </c>
      <c r="IS436">
        <v>2.30103</v>
      </c>
      <c r="IT436">
        <v>1.34644</v>
      </c>
      <c r="IU436">
        <v>2.44751</v>
      </c>
      <c r="IV436">
        <v>36.8366</v>
      </c>
      <c r="IW436">
        <v>24.2101</v>
      </c>
      <c r="IX436">
        <v>18</v>
      </c>
      <c r="IY436">
        <v>503.793</v>
      </c>
      <c r="IZ436">
        <v>411.35</v>
      </c>
      <c r="JA436">
        <v>35.646</v>
      </c>
      <c r="JB436">
        <v>28.7065</v>
      </c>
      <c r="JC436">
        <v>29.9997</v>
      </c>
      <c r="JD436">
        <v>28.555</v>
      </c>
      <c r="JE436">
        <v>28.4806</v>
      </c>
      <c r="JF436">
        <v>54.3434</v>
      </c>
      <c r="JG436">
        <v>0</v>
      </c>
      <c r="JH436">
        <v>100</v>
      </c>
      <c r="JI436">
        <v>35.6536</v>
      </c>
      <c r="JJ436">
        <v>1388.55</v>
      </c>
      <c r="JK436">
        <v>30.1699</v>
      </c>
      <c r="JL436">
        <v>102.013</v>
      </c>
      <c r="JM436">
        <v>102.418</v>
      </c>
    </row>
    <row r="437" spans="1:273">
      <c r="A437">
        <v>421</v>
      </c>
      <c r="B437">
        <v>1510795612.6</v>
      </c>
      <c r="C437">
        <v>6892</v>
      </c>
      <c r="D437" t="s">
        <v>1255</v>
      </c>
      <c r="E437" t="s">
        <v>1256</v>
      </c>
      <c r="F437">
        <v>5</v>
      </c>
      <c r="G437" t="s">
        <v>898</v>
      </c>
      <c r="H437" t="s">
        <v>406</v>
      </c>
      <c r="I437">
        <v>1510795604.81429</v>
      </c>
      <c r="J437">
        <f>(K437)/1000</f>
        <v>0</v>
      </c>
      <c r="K437">
        <f>IF(CZ437, AN437, AH437)</f>
        <v>0</v>
      </c>
      <c r="L437">
        <f>IF(CZ437, AI437, AG437)</f>
        <v>0</v>
      </c>
      <c r="M437">
        <f>DB437 - IF(AU437&gt;1, L437*CV437*100.0/(AW437*DP437), 0)</f>
        <v>0</v>
      </c>
      <c r="N437">
        <f>((T437-J437/2)*M437-L437)/(T437+J437/2)</f>
        <v>0</v>
      </c>
      <c r="O437">
        <f>N437*(DI437+DJ437)/1000.0</f>
        <v>0</v>
      </c>
      <c r="P437">
        <f>(DB437 - IF(AU437&gt;1, L437*CV437*100.0/(AW437*DP437), 0))*(DI437+DJ437)/1000.0</f>
        <v>0</v>
      </c>
      <c r="Q437">
        <f>2.0/((1/S437-1/R437)+SIGN(S437)*SQRT((1/S437-1/R437)*(1/S437-1/R437) + 4*CW437/((CW437+1)*(CW437+1))*(2*1/S437*1/R437-1/R437*1/R437)))</f>
        <v>0</v>
      </c>
      <c r="R437">
        <f>IF(LEFT(CX437,1)&lt;&gt;"0",IF(LEFT(CX437,1)="1",3.0,CY437),$D$5+$E$5*(DP437*DI437/($K$5*1000))+$F$5*(DP437*DI437/($K$5*1000))*MAX(MIN(CV437,$J$5),$I$5)*MAX(MIN(CV437,$J$5),$I$5)+$G$5*MAX(MIN(CV437,$J$5),$I$5)*(DP437*DI437/($K$5*1000))+$H$5*(DP437*DI437/($K$5*1000))*(DP437*DI437/($K$5*1000)))</f>
        <v>0</v>
      </c>
      <c r="S437">
        <f>J437*(1000-(1000*0.61365*exp(17.502*W437/(240.97+W437))/(DI437+DJ437)+DD437)/2)/(1000*0.61365*exp(17.502*W437/(240.97+W437))/(DI437+DJ437)-DD437)</f>
        <v>0</v>
      </c>
      <c r="T437">
        <f>1/((CW437+1)/(Q437/1.6)+1/(R437/1.37)) + CW437/((CW437+1)/(Q437/1.6) + CW437/(R437/1.37))</f>
        <v>0</v>
      </c>
      <c r="U437">
        <f>(CR437*CU437)</f>
        <v>0</v>
      </c>
      <c r="V437">
        <f>(DK437+(U437+2*0.95*5.67E-8*(((DK437+$B$7)+273)^4-(DK437+273)^4)-44100*J437)/(1.84*29.3*R437+8*0.95*5.67E-8*(DK437+273)^3))</f>
        <v>0</v>
      </c>
      <c r="W437">
        <f>($C$7*DL437+$D$7*DM437+$E$7*V437)</f>
        <v>0</v>
      </c>
      <c r="X437">
        <f>0.61365*exp(17.502*W437/(240.97+W437))</f>
        <v>0</v>
      </c>
      <c r="Y437">
        <f>(Z437/AA437*100)</f>
        <v>0</v>
      </c>
      <c r="Z437">
        <f>DD437*(DI437+DJ437)/1000</f>
        <v>0</v>
      </c>
      <c r="AA437">
        <f>0.61365*exp(17.502*DK437/(240.97+DK437))</f>
        <v>0</v>
      </c>
      <c r="AB437">
        <f>(X437-DD437*(DI437+DJ437)/1000)</f>
        <v>0</v>
      </c>
      <c r="AC437">
        <f>(-J437*44100)</f>
        <v>0</v>
      </c>
      <c r="AD437">
        <f>2*29.3*R437*0.92*(DK437-W437)</f>
        <v>0</v>
      </c>
      <c r="AE437">
        <f>2*0.95*5.67E-8*(((DK437+$B$7)+273)^4-(W437+273)^4)</f>
        <v>0</v>
      </c>
      <c r="AF437">
        <f>U437+AE437+AC437+AD437</f>
        <v>0</v>
      </c>
      <c r="AG437">
        <f>DH437*AU437*(DC437-DB437*(1000-AU437*DE437)/(1000-AU437*DD437))/(100*CV437)</f>
        <v>0</v>
      </c>
      <c r="AH437">
        <f>1000*DH437*AU437*(DD437-DE437)/(100*CV437*(1000-AU437*DD437))</f>
        <v>0</v>
      </c>
      <c r="AI437">
        <f>(AJ437 - AK437 - DI437*1E3/(8.314*(DK437+273.15)) * AM437/DH437 * AL437) * DH437/(100*CV437) * (1000 - DE437)/1000</f>
        <v>0</v>
      </c>
      <c r="AJ437">
        <v>1420.24407410314</v>
      </c>
      <c r="AK437">
        <v>1394.51654545454</v>
      </c>
      <c r="AL437">
        <v>3.52478514720297</v>
      </c>
      <c r="AM437">
        <v>64.2689805173575</v>
      </c>
      <c r="AN437">
        <f>(AP437 - AO437 + DI437*1E3/(8.314*(DK437+273.15)) * AR437/DH437 * AQ437) * DH437/(100*CV437) * 1000/(1000 - AP437)</f>
        <v>0</v>
      </c>
      <c r="AO437">
        <v>28.3515299910078</v>
      </c>
      <c r="AP437">
        <v>29.8454096969697</v>
      </c>
      <c r="AQ437">
        <v>-0.000201850643263961</v>
      </c>
      <c r="AR437">
        <v>116.423155096258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MAX(0,($B$13+$C$13*DP437)/(1+$D$13*DP437)*DI437/(DK437+273)*$E$13)</f>
        <v>0</v>
      </c>
      <c r="AX437" t="s">
        <v>407</v>
      </c>
      <c r="AY437" t="s">
        <v>407</v>
      </c>
      <c r="AZ437">
        <v>0</v>
      </c>
      <c r="BA437">
        <v>0</v>
      </c>
      <c r="BB437">
        <f>1-AZ437/BA437</f>
        <v>0</v>
      </c>
      <c r="BC437">
        <v>0</v>
      </c>
      <c r="BD437" t="s">
        <v>407</v>
      </c>
      <c r="BE437" t="s">
        <v>407</v>
      </c>
      <c r="BF437">
        <v>0</v>
      </c>
      <c r="BG437">
        <v>0</v>
      </c>
      <c r="BH437">
        <f>1-BF437/BG437</f>
        <v>0</v>
      </c>
      <c r="BI437">
        <v>0.5</v>
      </c>
      <c r="BJ437">
        <f>CS437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407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f>$B$11*DQ437+$C$11*DR437+$F$11*EC437*(1-EF437)</f>
        <v>0</v>
      </c>
      <c r="CS437">
        <f>CR437*CT437</f>
        <v>0</v>
      </c>
      <c r="CT437">
        <f>($B$11*$D$9+$C$11*$D$9+$F$11*((EP437+EH437)/MAX(EP437+EH437+EQ437, 0.1)*$I$9+EQ437/MAX(EP437+EH437+EQ437, 0.1)*$J$9))/($B$11+$C$11+$F$11)</f>
        <v>0</v>
      </c>
      <c r="CU437">
        <f>($B$11*$K$9+$C$11*$K$9+$F$11*((EP437+EH437)/MAX(EP437+EH437+EQ437, 0.1)*$P$9+EQ437/MAX(EP437+EH437+EQ437, 0.1)*$Q$9))/($B$11+$C$11+$F$11)</f>
        <v>0</v>
      </c>
      <c r="CV437">
        <v>2.7</v>
      </c>
      <c r="CW437">
        <v>0.5</v>
      </c>
      <c r="CX437" t="s">
        <v>408</v>
      </c>
      <c r="CY437">
        <v>2</v>
      </c>
      <c r="CZ437" t="b">
        <v>1</v>
      </c>
      <c r="DA437">
        <v>1510795604.81429</v>
      </c>
      <c r="DB437">
        <v>1328.2725</v>
      </c>
      <c r="DC437">
        <v>1362.42142857143</v>
      </c>
      <c r="DD437">
        <v>29.8717285714286</v>
      </c>
      <c r="DE437">
        <v>28.3580642857143</v>
      </c>
      <c r="DF437">
        <v>1316.46785714286</v>
      </c>
      <c r="DG437">
        <v>29.2100428571429</v>
      </c>
      <c r="DH437">
        <v>500.074321428572</v>
      </c>
      <c r="DI437">
        <v>90.7552428571429</v>
      </c>
      <c r="DJ437">
        <v>0.0999912678571429</v>
      </c>
      <c r="DK437">
        <v>34.2603892857143</v>
      </c>
      <c r="DL437">
        <v>34.9368607142857</v>
      </c>
      <c r="DM437">
        <v>999.9</v>
      </c>
      <c r="DN437">
        <v>0</v>
      </c>
      <c r="DO437">
        <v>0</v>
      </c>
      <c r="DP437">
        <v>10003.3917857143</v>
      </c>
      <c r="DQ437">
        <v>0</v>
      </c>
      <c r="DR437">
        <v>9.04173</v>
      </c>
      <c r="DS437">
        <v>-34.14975</v>
      </c>
      <c r="DT437">
        <v>1369.17142857143</v>
      </c>
      <c r="DU437">
        <v>1402.18392857143</v>
      </c>
      <c r="DV437">
        <v>1.51367357142857</v>
      </c>
      <c r="DW437">
        <v>1362.42142857143</v>
      </c>
      <c r="DX437">
        <v>28.3580642857143</v>
      </c>
      <c r="DY437">
        <v>2.71101535714286</v>
      </c>
      <c r="DZ437">
        <v>2.57364178571429</v>
      </c>
      <c r="EA437">
        <v>22.3520464285714</v>
      </c>
      <c r="EB437">
        <v>21.4998535714286</v>
      </c>
      <c r="EC437">
        <v>1999.9725</v>
      </c>
      <c r="ED437">
        <v>0.980001428571429</v>
      </c>
      <c r="EE437">
        <v>0.0199984928571429</v>
      </c>
      <c r="EF437">
        <v>0</v>
      </c>
      <c r="EG437">
        <v>2.25647857142857</v>
      </c>
      <c r="EH437">
        <v>0</v>
      </c>
      <c r="EI437">
        <v>4077.41857142857</v>
      </c>
      <c r="EJ437">
        <v>17299.9357142857</v>
      </c>
      <c r="EK437">
        <v>39.937</v>
      </c>
      <c r="EL437">
        <v>39.875</v>
      </c>
      <c r="EM437">
        <v>39.35475</v>
      </c>
      <c r="EN437">
        <v>38.875</v>
      </c>
      <c r="EO437">
        <v>39.75</v>
      </c>
      <c r="EP437">
        <v>1959.97428571429</v>
      </c>
      <c r="EQ437">
        <v>40</v>
      </c>
      <c r="ER437">
        <v>0</v>
      </c>
      <c r="ES437">
        <v>1678819215.8</v>
      </c>
      <c r="ET437">
        <v>0</v>
      </c>
      <c r="EU437">
        <v>2.25037692307692</v>
      </c>
      <c r="EV437">
        <v>0.447145302926639</v>
      </c>
      <c r="EW437">
        <v>-0.302564127061583</v>
      </c>
      <c r="EX437">
        <v>4077.46730769231</v>
      </c>
      <c r="EY437">
        <v>15</v>
      </c>
      <c r="EZ437">
        <v>0</v>
      </c>
      <c r="FA437" t="s">
        <v>409</v>
      </c>
      <c r="FB437">
        <v>1510781724.6</v>
      </c>
      <c r="FC437">
        <v>1510781718.6</v>
      </c>
      <c r="FD437">
        <v>0</v>
      </c>
      <c r="FE437">
        <v>0.193</v>
      </c>
      <c r="FF437">
        <v>0.167</v>
      </c>
      <c r="FG437">
        <v>6.707</v>
      </c>
      <c r="FH437">
        <v>0.869</v>
      </c>
      <c r="FI437">
        <v>420</v>
      </c>
      <c r="FJ437">
        <v>32</v>
      </c>
      <c r="FK437">
        <v>0.3</v>
      </c>
      <c r="FL437">
        <v>0.13</v>
      </c>
      <c r="FM437">
        <v>1.52041575</v>
      </c>
      <c r="FN437">
        <v>-0.163050844277676</v>
      </c>
      <c r="FO437">
        <v>0.015713382813306</v>
      </c>
      <c r="FP437">
        <v>1</v>
      </c>
      <c r="FQ437">
        <v>1</v>
      </c>
      <c r="FR437">
        <v>1</v>
      </c>
      <c r="FS437" t="s">
        <v>410</v>
      </c>
      <c r="FT437">
        <v>2.97149</v>
      </c>
      <c r="FU437">
        <v>2.75372</v>
      </c>
      <c r="FV437">
        <v>0.201174</v>
      </c>
      <c r="FW437">
        <v>0.205104</v>
      </c>
      <c r="FX437">
        <v>0.119767</v>
      </c>
      <c r="FY437">
        <v>0.11674</v>
      </c>
      <c r="FZ437">
        <v>31010.9</v>
      </c>
      <c r="GA437">
        <v>33616.3</v>
      </c>
      <c r="GB437">
        <v>35189</v>
      </c>
      <c r="GC437">
        <v>38364.3</v>
      </c>
      <c r="GD437">
        <v>43894</v>
      </c>
      <c r="GE437">
        <v>48936</v>
      </c>
      <c r="GF437">
        <v>54984.5</v>
      </c>
      <c r="GG437">
        <v>61528.2</v>
      </c>
      <c r="GH437">
        <v>1.96397</v>
      </c>
      <c r="GI437">
        <v>1.8228</v>
      </c>
      <c r="GJ437">
        <v>0.202455</v>
      </c>
      <c r="GK437">
        <v>0</v>
      </c>
      <c r="GL437">
        <v>31.6719</v>
      </c>
      <c r="GM437">
        <v>999.9</v>
      </c>
      <c r="GN437">
        <v>53.174</v>
      </c>
      <c r="GO437">
        <v>32.448</v>
      </c>
      <c r="GP437">
        <v>28.6946</v>
      </c>
      <c r="GQ437">
        <v>56.8086</v>
      </c>
      <c r="GR437">
        <v>48.2372</v>
      </c>
      <c r="GS437">
        <v>1</v>
      </c>
      <c r="GT437">
        <v>0.100932</v>
      </c>
      <c r="GU437">
        <v>-2.96687</v>
      </c>
      <c r="GV437">
        <v>20.0914</v>
      </c>
      <c r="GW437">
        <v>5.19677</v>
      </c>
      <c r="GX437">
        <v>12.0041</v>
      </c>
      <c r="GY437">
        <v>4.9754</v>
      </c>
      <c r="GZ437">
        <v>3.2939</v>
      </c>
      <c r="HA437">
        <v>9999</v>
      </c>
      <c r="HB437">
        <v>9999</v>
      </c>
      <c r="HC437">
        <v>9999</v>
      </c>
      <c r="HD437">
        <v>999.9</v>
      </c>
      <c r="HE437">
        <v>1.86325</v>
      </c>
      <c r="HF437">
        <v>1.86813</v>
      </c>
      <c r="HG437">
        <v>1.86789</v>
      </c>
      <c r="HH437">
        <v>1.86904</v>
      </c>
      <c r="HI437">
        <v>1.86981</v>
      </c>
      <c r="HJ437">
        <v>1.86586</v>
      </c>
      <c r="HK437">
        <v>1.86693</v>
      </c>
      <c r="HL437">
        <v>1.8683</v>
      </c>
      <c r="HM437">
        <v>5</v>
      </c>
      <c r="HN437">
        <v>0</v>
      </c>
      <c r="HO437">
        <v>0</v>
      </c>
      <c r="HP437">
        <v>0</v>
      </c>
      <c r="HQ437" t="s">
        <v>411</v>
      </c>
      <c r="HR437" t="s">
        <v>412</v>
      </c>
      <c r="HS437" t="s">
        <v>413</v>
      </c>
      <c r="HT437" t="s">
        <v>413</v>
      </c>
      <c r="HU437" t="s">
        <v>413</v>
      </c>
      <c r="HV437" t="s">
        <v>413</v>
      </c>
      <c r="HW437">
        <v>0</v>
      </c>
      <c r="HX437">
        <v>100</v>
      </c>
      <c r="HY437">
        <v>100</v>
      </c>
      <c r="HZ437">
        <v>11.93</v>
      </c>
      <c r="IA437">
        <v>0.6617</v>
      </c>
      <c r="IB437">
        <v>4.00718980108695</v>
      </c>
      <c r="IC437">
        <v>0.0057595372652325</v>
      </c>
      <c r="ID437">
        <v>9.86007892650461e-07</v>
      </c>
      <c r="IE437">
        <v>-6.54605500343952e-10</v>
      </c>
      <c r="IF437">
        <v>0.661683471666172</v>
      </c>
      <c r="IG437">
        <v>0</v>
      </c>
      <c r="IH437">
        <v>0</v>
      </c>
      <c r="II437">
        <v>0</v>
      </c>
      <c r="IJ437">
        <v>-3</v>
      </c>
      <c r="IK437">
        <v>1614</v>
      </c>
      <c r="IL437">
        <v>1</v>
      </c>
      <c r="IM437">
        <v>27</v>
      </c>
      <c r="IN437">
        <v>231.5</v>
      </c>
      <c r="IO437">
        <v>231.6</v>
      </c>
      <c r="IP437">
        <v>2.7417</v>
      </c>
      <c r="IQ437">
        <v>2.56592</v>
      </c>
      <c r="IR437">
        <v>1.54785</v>
      </c>
      <c r="IS437">
        <v>2.30103</v>
      </c>
      <c r="IT437">
        <v>1.34644</v>
      </c>
      <c r="IU437">
        <v>2.47192</v>
      </c>
      <c r="IV437">
        <v>36.8366</v>
      </c>
      <c r="IW437">
        <v>24.2101</v>
      </c>
      <c r="IX437">
        <v>18</v>
      </c>
      <c r="IY437">
        <v>503.588</v>
      </c>
      <c r="IZ437">
        <v>411.415</v>
      </c>
      <c r="JA437">
        <v>35.6916</v>
      </c>
      <c r="JB437">
        <v>28.7004</v>
      </c>
      <c r="JC437">
        <v>29.9997</v>
      </c>
      <c r="JD437">
        <v>28.5507</v>
      </c>
      <c r="JE437">
        <v>28.4757</v>
      </c>
      <c r="JF437">
        <v>54.9049</v>
      </c>
      <c r="JG437">
        <v>0</v>
      </c>
      <c r="JH437">
        <v>100</v>
      </c>
      <c r="JI437">
        <v>35.6969</v>
      </c>
      <c r="JJ437">
        <v>1408.68</v>
      </c>
      <c r="JK437">
        <v>30.1699</v>
      </c>
      <c r="JL437">
        <v>102.014</v>
      </c>
      <c r="JM437">
        <v>102.419</v>
      </c>
    </row>
    <row r="438" spans="1:273">
      <c r="A438">
        <v>422</v>
      </c>
      <c r="B438">
        <v>1510795617.6</v>
      </c>
      <c r="C438">
        <v>6897</v>
      </c>
      <c r="D438" t="s">
        <v>1257</v>
      </c>
      <c r="E438" t="s">
        <v>1258</v>
      </c>
      <c r="F438">
        <v>5</v>
      </c>
      <c r="G438" t="s">
        <v>898</v>
      </c>
      <c r="H438" t="s">
        <v>406</v>
      </c>
      <c r="I438">
        <v>1510795610.1</v>
      </c>
      <c r="J438">
        <f>(K438)/1000</f>
        <v>0</v>
      </c>
      <c r="K438">
        <f>IF(CZ438, AN438, AH438)</f>
        <v>0</v>
      </c>
      <c r="L438">
        <f>IF(CZ438, AI438, AG438)</f>
        <v>0</v>
      </c>
      <c r="M438">
        <f>DB438 - IF(AU438&gt;1, L438*CV438*100.0/(AW438*DP438), 0)</f>
        <v>0</v>
      </c>
      <c r="N438">
        <f>((T438-J438/2)*M438-L438)/(T438+J438/2)</f>
        <v>0</v>
      </c>
      <c r="O438">
        <f>N438*(DI438+DJ438)/1000.0</f>
        <v>0</v>
      </c>
      <c r="P438">
        <f>(DB438 - IF(AU438&gt;1, L438*CV438*100.0/(AW438*DP438), 0))*(DI438+DJ438)/1000.0</f>
        <v>0</v>
      </c>
      <c r="Q438">
        <f>2.0/((1/S438-1/R438)+SIGN(S438)*SQRT((1/S438-1/R438)*(1/S438-1/R438) + 4*CW438/((CW438+1)*(CW438+1))*(2*1/S438*1/R438-1/R438*1/R438)))</f>
        <v>0</v>
      </c>
      <c r="R438">
        <f>IF(LEFT(CX438,1)&lt;&gt;"0",IF(LEFT(CX438,1)="1",3.0,CY438),$D$5+$E$5*(DP438*DI438/($K$5*1000))+$F$5*(DP438*DI438/($K$5*1000))*MAX(MIN(CV438,$J$5),$I$5)*MAX(MIN(CV438,$J$5),$I$5)+$G$5*MAX(MIN(CV438,$J$5),$I$5)*(DP438*DI438/($K$5*1000))+$H$5*(DP438*DI438/($K$5*1000))*(DP438*DI438/($K$5*1000)))</f>
        <v>0</v>
      </c>
      <c r="S438">
        <f>J438*(1000-(1000*0.61365*exp(17.502*W438/(240.97+W438))/(DI438+DJ438)+DD438)/2)/(1000*0.61365*exp(17.502*W438/(240.97+W438))/(DI438+DJ438)-DD438)</f>
        <v>0</v>
      </c>
      <c r="T438">
        <f>1/((CW438+1)/(Q438/1.6)+1/(R438/1.37)) + CW438/((CW438+1)/(Q438/1.6) + CW438/(R438/1.37))</f>
        <v>0</v>
      </c>
      <c r="U438">
        <f>(CR438*CU438)</f>
        <v>0</v>
      </c>
      <c r="V438">
        <f>(DK438+(U438+2*0.95*5.67E-8*(((DK438+$B$7)+273)^4-(DK438+273)^4)-44100*J438)/(1.84*29.3*R438+8*0.95*5.67E-8*(DK438+273)^3))</f>
        <v>0</v>
      </c>
      <c r="W438">
        <f>($C$7*DL438+$D$7*DM438+$E$7*V438)</f>
        <v>0</v>
      </c>
      <c r="X438">
        <f>0.61365*exp(17.502*W438/(240.97+W438))</f>
        <v>0</v>
      </c>
      <c r="Y438">
        <f>(Z438/AA438*100)</f>
        <v>0</v>
      </c>
      <c r="Z438">
        <f>DD438*(DI438+DJ438)/1000</f>
        <v>0</v>
      </c>
      <c r="AA438">
        <f>0.61365*exp(17.502*DK438/(240.97+DK438))</f>
        <v>0</v>
      </c>
      <c r="AB438">
        <f>(X438-DD438*(DI438+DJ438)/1000)</f>
        <v>0</v>
      </c>
      <c r="AC438">
        <f>(-J438*44100)</f>
        <v>0</v>
      </c>
      <c r="AD438">
        <f>2*29.3*R438*0.92*(DK438-W438)</f>
        <v>0</v>
      </c>
      <c r="AE438">
        <f>2*0.95*5.67E-8*(((DK438+$B$7)+273)^4-(W438+273)^4)</f>
        <v>0</v>
      </c>
      <c r="AF438">
        <f>U438+AE438+AC438+AD438</f>
        <v>0</v>
      </c>
      <c r="AG438">
        <f>DH438*AU438*(DC438-DB438*(1000-AU438*DE438)/(1000-AU438*DD438))/(100*CV438)</f>
        <v>0</v>
      </c>
      <c r="AH438">
        <f>1000*DH438*AU438*(DD438-DE438)/(100*CV438*(1000-AU438*DD438))</f>
        <v>0</v>
      </c>
      <c r="AI438">
        <f>(AJ438 - AK438 - DI438*1E3/(8.314*(DK438+273.15)) * AM438/DH438 * AL438) * DH438/(100*CV438) * (1000 - DE438)/1000</f>
        <v>0</v>
      </c>
      <c r="AJ438">
        <v>1436.52808864742</v>
      </c>
      <c r="AK438">
        <v>1411.48187878788</v>
      </c>
      <c r="AL438">
        <v>3.38802154220018</v>
      </c>
      <c r="AM438">
        <v>64.2689805173575</v>
      </c>
      <c r="AN438">
        <f>(AP438 - AO438 + DI438*1E3/(8.314*(DK438+273.15)) * AR438/DH438 * AQ438) * DH438/(100*CV438) * 1000/(1000 - AP438)</f>
        <v>0</v>
      </c>
      <c r="AO438">
        <v>28.3449940226207</v>
      </c>
      <c r="AP438">
        <v>29.82542</v>
      </c>
      <c r="AQ438">
        <v>-0.000195079093849045</v>
      </c>
      <c r="AR438">
        <v>116.423155096258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MAX(0,($B$13+$C$13*DP438)/(1+$D$13*DP438)*DI438/(DK438+273)*$E$13)</f>
        <v>0</v>
      </c>
      <c r="AX438" t="s">
        <v>407</v>
      </c>
      <c r="AY438" t="s">
        <v>407</v>
      </c>
      <c r="AZ438">
        <v>0</v>
      </c>
      <c r="BA438">
        <v>0</v>
      </c>
      <c r="BB438">
        <f>1-AZ438/BA438</f>
        <v>0</v>
      </c>
      <c r="BC438">
        <v>0</v>
      </c>
      <c r="BD438" t="s">
        <v>407</v>
      </c>
      <c r="BE438" t="s">
        <v>407</v>
      </c>
      <c r="BF438">
        <v>0</v>
      </c>
      <c r="BG438">
        <v>0</v>
      </c>
      <c r="BH438">
        <f>1-BF438/BG438</f>
        <v>0</v>
      </c>
      <c r="BI438">
        <v>0.5</v>
      </c>
      <c r="BJ438">
        <f>CS438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407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f>$B$11*DQ438+$C$11*DR438+$F$11*EC438*(1-EF438)</f>
        <v>0</v>
      </c>
      <c r="CS438">
        <f>CR438*CT438</f>
        <v>0</v>
      </c>
      <c r="CT438">
        <f>($B$11*$D$9+$C$11*$D$9+$F$11*((EP438+EH438)/MAX(EP438+EH438+EQ438, 0.1)*$I$9+EQ438/MAX(EP438+EH438+EQ438, 0.1)*$J$9))/($B$11+$C$11+$F$11)</f>
        <v>0</v>
      </c>
      <c r="CU438">
        <f>($B$11*$K$9+$C$11*$K$9+$F$11*((EP438+EH438)/MAX(EP438+EH438+EQ438, 0.1)*$P$9+EQ438/MAX(EP438+EH438+EQ438, 0.1)*$Q$9))/($B$11+$C$11+$F$11)</f>
        <v>0</v>
      </c>
      <c r="CV438">
        <v>2.7</v>
      </c>
      <c r="CW438">
        <v>0.5</v>
      </c>
      <c r="CX438" t="s">
        <v>408</v>
      </c>
      <c r="CY438">
        <v>2</v>
      </c>
      <c r="CZ438" t="b">
        <v>1</v>
      </c>
      <c r="DA438">
        <v>1510795610.1</v>
      </c>
      <c r="DB438">
        <v>1346</v>
      </c>
      <c r="DC438">
        <v>1380.02111111111</v>
      </c>
      <c r="DD438">
        <v>29.8518518518518</v>
      </c>
      <c r="DE438">
        <v>28.3523148148148</v>
      </c>
      <c r="DF438">
        <v>1334.10888888889</v>
      </c>
      <c r="DG438">
        <v>29.1901703703704</v>
      </c>
      <c r="DH438">
        <v>500.081037037037</v>
      </c>
      <c r="DI438">
        <v>90.7547185185185</v>
      </c>
      <c r="DJ438">
        <v>0.0999110703703704</v>
      </c>
      <c r="DK438">
        <v>34.2618740740741</v>
      </c>
      <c r="DL438">
        <v>34.9415111111111</v>
      </c>
      <c r="DM438">
        <v>999.9</v>
      </c>
      <c r="DN438">
        <v>0</v>
      </c>
      <c r="DO438">
        <v>0</v>
      </c>
      <c r="DP438">
        <v>10012.5666666667</v>
      </c>
      <c r="DQ438">
        <v>0</v>
      </c>
      <c r="DR438">
        <v>9.10794074074074</v>
      </c>
      <c r="DS438">
        <v>-34.0215222222222</v>
      </c>
      <c r="DT438">
        <v>1387.41666666667</v>
      </c>
      <c r="DU438">
        <v>1420.28814814815</v>
      </c>
      <c r="DV438">
        <v>1.49954555555556</v>
      </c>
      <c r="DW438">
        <v>1380.02111111111</v>
      </c>
      <c r="DX438">
        <v>28.3523148148148</v>
      </c>
      <c r="DY438">
        <v>2.70919740740741</v>
      </c>
      <c r="DZ438">
        <v>2.57310592592593</v>
      </c>
      <c r="EA438">
        <v>22.3410111111111</v>
      </c>
      <c r="EB438">
        <v>21.4964555555556</v>
      </c>
      <c r="EC438">
        <v>1999.99407407407</v>
      </c>
      <c r="ED438">
        <v>0.980001481481482</v>
      </c>
      <c r="EE438">
        <v>0.0199984518518518</v>
      </c>
      <c r="EF438">
        <v>0</v>
      </c>
      <c r="EG438">
        <v>2.27055555555556</v>
      </c>
      <c r="EH438">
        <v>0</v>
      </c>
      <c r="EI438">
        <v>4077.46259259259</v>
      </c>
      <c r="EJ438">
        <v>17300.1222222222</v>
      </c>
      <c r="EK438">
        <v>39.9301111111111</v>
      </c>
      <c r="EL438">
        <v>39.875</v>
      </c>
      <c r="EM438">
        <v>39.333</v>
      </c>
      <c r="EN438">
        <v>38.875</v>
      </c>
      <c r="EO438">
        <v>39.75</v>
      </c>
      <c r="EP438">
        <v>1959.99444444444</v>
      </c>
      <c r="EQ438">
        <v>40</v>
      </c>
      <c r="ER438">
        <v>0</v>
      </c>
      <c r="ES438">
        <v>1678819221.2</v>
      </c>
      <c r="ET438">
        <v>0</v>
      </c>
      <c r="EU438">
        <v>2.263664</v>
      </c>
      <c r="EV438">
        <v>0.519953856550734</v>
      </c>
      <c r="EW438">
        <v>1.26923075089097</v>
      </c>
      <c r="EX438">
        <v>4077.5068</v>
      </c>
      <c r="EY438">
        <v>15</v>
      </c>
      <c r="EZ438">
        <v>0</v>
      </c>
      <c r="FA438" t="s">
        <v>409</v>
      </c>
      <c r="FB438">
        <v>1510781724.6</v>
      </c>
      <c r="FC438">
        <v>1510781718.6</v>
      </c>
      <c r="FD438">
        <v>0</v>
      </c>
      <c r="FE438">
        <v>0.193</v>
      </c>
      <c r="FF438">
        <v>0.167</v>
      </c>
      <c r="FG438">
        <v>6.707</v>
      </c>
      <c r="FH438">
        <v>0.869</v>
      </c>
      <c r="FI438">
        <v>420</v>
      </c>
      <c r="FJ438">
        <v>32</v>
      </c>
      <c r="FK438">
        <v>0.3</v>
      </c>
      <c r="FL438">
        <v>0.13</v>
      </c>
      <c r="FM438">
        <v>1.5094915</v>
      </c>
      <c r="FN438">
        <v>-0.160689681050657</v>
      </c>
      <c r="FO438">
        <v>0.0154869544375258</v>
      </c>
      <c r="FP438">
        <v>1</v>
      </c>
      <c r="FQ438">
        <v>1</v>
      </c>
      <c r="FR438">
        <v>1</v>
      </c>
      <c r="FS438" t="s">
        <v>410</v>
      </c>
      <c r="FT438">
        <v>2.97142</v>
      </c>
      <c r="FU438">
        <v>2.75419</v>
      </c>
      <c r="FV438">
        <v>0.202664</v>
      </c>
      <c r="FW438">
        <v>0.206638</v>
      </c>
      <c r="FX438">
        <v>0.11971</v>
      </c>
      <c r="FY438">
        <v>0.11672</v>
      </c>
      <c r="FZ438">
        <v>30953.4</v>
      </c>
      <c r="GA438">
        <v>33552</v>
      </c>
      <c r="GB438">
        <v>35189.3</v>
      </c>
      <c r="GC438">
        <v>38364.9</v>
      </c>
      <c r="GD438">
        <v>43897.2</v>
      </c>
      <c r="GE438">
        <v>48937.7</v>
      </c>
      <c r="GF438">
        <v>54984.9</v>
      </c>
      <c r="GG438">
        <v>61528.9</v>
      </c>
      <c r="GH438">
        <v>1.9642</v>
      </c>
      <c r="GI438">
        <v>1.82315</v>
      </c>
      <c r="GJ438">
        <v>0.202708</v>
      </c>
      <c r="GK438">
        <v>0</v>
      </c>
      <c r="GL438">
        <v>31.6652</v>
      </c>
      <c r="GM438">
        <v>999.9</v>
      </c>
      <c r="GN438">
        <v>53.174</v>
      </c>
      <c r="GO438">
        <v>32.438</v>
      </c>
      <c r="GP438">
        <v>28.6815</v>
      </c>
      <c r="GQ438">
        <v>56.7286</v>
      </c>
      <c r="GR438">
        <v>48.3213</v>
      </c>
      <c r="GS438">
        <v>1</v>
      </c>
      <c r="GT438">
        <v>0.100452</v>
      </c>
      <c r="GU438">
        <v>-2.97797</v>
      </c>
      <c r="GV438">
        <v>20.0915</v>
      </c>
      <c r="GW438">
        <v>5.19677</v>
      </c>
      <c r="GX438">
        <v>12.004</v>
      </c>
      <c r="GY438">
        <v>4.97495</v>
      </c>
      <c r="GZ438">
        <v>3.2938</v>
      </c>
      <c r="HA438">
        <v>9999</v>
      </c>
      <c r="HB438">
        <v>9999</v>
      </c>
      <c r="HC438">
        <v>9999</v>
      </c>
      <c r="HD438">
        <v>999.9</v>
      </c>
      <c r="HE438">
        <v>1.86325</v>
      </c>
      <c r="HF438">
        <v>1.86813</v>
      </c>
      <c r="HG438">
        <v>1.86789</v>
      </c>
      <c r="HH438">
        <v>1.86904</v>
      </c>
      <c r="HI438">
        <v>1.86981</v>
      </c>
      <c r="HJ438">
        <v>1.86587</v>
      </c>
      <c r="HK438">
        <v>1.86697</v>
      </c>
      <c r="HL438">
        <v>1.8683</v>
      </c>
      <c r="HM438">
        <v>5</v>
      </c>
      <c r="HN438">
        <v>0</v>
      </c>
      <c r="HO438">
        <v>0</v>
      </c>
      <c r="HP438">
        <v>0</v>
      </c>
      <c r="HQ438" t="s">
        <v>411</v>
      </c>
      <c r="HR438" t="s">
        <v>412</v>
      </c>
      <c r="HS438" t="s">
        <v>413</v>
      </c>
      <c r="HT438" t="s">
        <v>413</v>
      </c>
      <c r="HU438" t="s">
        <v>413</v>
      </c>
      <c r="HV438" t="s">
        <v>413</v>
      </c>
      <c r="HW438">
        <v>0</v>
      </c>
      <c r="HX438">
        <v>100</v>
      </c>
      <c r="HY438">
        <v>100</v>
      </c>
      <c r="HZ438">
        <v>12.01</v>
      </c>
      <c r="IA438">
        <v>0.6617</v>
      </c>
      <c r="IB438">
        <v>4.00718980108695</v>
      </c>
      <c r="IC438">
        <v>0.0057595372652325</v>
      </c>
      <c r="ID438">
        <v>9.86007892650461e-07</v>
      </c>
      <c r="IE438">
        <v>-6.54605500343952e-10</v>
      </c>
      <c r="IF438">
        <v>0.661683471666172</v>
      </c>
      <c r="IG438">
        <v>0</v>
      </c>
      <c r="IH438">
        <v>0</v>
      </c>
      <c r="II438">
        <v>0</v>
      </c>
      <c r="IJ438">
        <v>-3</v>
      </c>
      <c r="IK438">
        <v>1614</v>
      </c>
      <c r="IL438">
        <v>1</v>
      </c>
      <c r="IM438">
        <v>27</v>
      </c>
      <c r="IN438">
        <v>231.6</v>
      </c>
      <c r="IO438">
        <v>231.7</v>
      </c>
      <c r="IP438">
        <v>2.76611</v>
      </c>
      <c r="IQ438">
        <v>2.61353</v>
      </c>
      <c r="IR438">
        <v>1.54785</v>
      </c>
      <c r="IS438">
        <v>2.30103</v>
      </c>
      <c r="IT438">
        <v>1.34644</v>
      </c>
      <c r="IU438">
        <v>2.48047</v>
      </c>
      <c r="IV438">
        <v>36.8129</v>
      </c>
      <c r="IW438">
        <v>24.2101</v>
      </c>
      <c r="IX438">
        <v>18</v>
      </c>
      <c r="IY438">
        <v>503.698</v>
      </c>
      <c r="IZ438">
        <v>411.587</v>
      </c>
      <c r="JA438">
        <v>35.734</v>
      </c>
      <c r="JB438">
        <v>28.6942</v>
      </c>
      <c r="JC438">
        <v>29.9997</v>
      </c>
      <c r="JD438">
        <v>28.546</v>
      </c>
      <c r="JE438">
        <v>28.4718</v>
      </c>
      <c r="JF438">
        <v>55.3803</v>
      </c>
      <c r="JG438">
        <v>0</v>
      </c>
      <c r="JH438">
        <v>100</v>
      </c>
      <c r="JI438">
        <v>35.7377</v>
      </c>
      <c r="JJ438">
        <v>1422.16</v>
      </c>
      <c r="JK438">
        <v>30.1699</v>
      </c>
      <c r="JL438">
        <v>102.014</v>
      </c>
      <c r="JM438">
        <v>102.42</v>
      </c>
    </row>
    <row r="439" spans="1:273">
      <c r="A439">
        <v>423</v>
      </c>
      <c r="B439">
        <v>1510795622.1</v>
      </c>
      <c r="C439">
        <v>6901.5</v>
      </c>
      <c r="D439" t="s">
        <v>1259</v>
      </c>
      <c r="E439" t="s">
        <v>1260</v>
      </c>
      <c r="F439">
        <v>5</v>
      </c>
      <c r="G439" t="s">
        <v>898</v>
      </c>
      <c r="H439" t="s">
        <v>406</v>
      </c>
      <c r="I439">
        <v>1510795614.54444</v>
      </c>
      <c r="J439">
        <f>(K439)/1000</f>
        <v>0</v>
      </c>
      <c r="K439">
        <f>IF(CZ439, AN439, AH439)</f>
        <v>0</v>
      </c>
      <c r="L439">
        <f>IF(CZ439, AI439, AG439)</f>
        <v>0</v>
      </c>
      <c r="M439">
        <f>DB439 - IF(AU439&gt;1, L439*CV439*100.0/(AW439*DP439), 0)</f>
        <v>0</v>
      </c>
      <c r="N439">
        <f>((T439-J439/2)*M439-L439)/(T439+J439/2)</f>
        <v>0</v>
      </c>
      <c r="O439">
        <f>N439*(DI439+DJ439)/1000.0</f>
        <v>0</v>
      </c>
      <c r="P439">
        <f>(DB439 - IF(AU439&gt;1, L439*CV439*100.0/(AW439*DP439), 0))*(DI439+DJ439)/1000.0</f>
        <v>0</v>
      </c>
      <c r="Q439">
        <f>2.0/((1/S439-1/R439)+SIGN(S439)*SQRT((1/S439-1/R439)*(1/S439-1/R439) + 4*CW439/((CW439+1)*(CW439+1))*(2*1/S439*1/R439-1/R439*1/R439)))</f>
        <v>0</v>
      </c>
      <c r="R439">
        <f>IF(LEFT(CX439,1)&lt;&gt;"0",IF(LEFT(CX439,1)="1",3.0,CY439),$D$5+$E$5*(DP439*DI439/($K$5*1000))+$F$5*(DP439*DI439/($K$5*1000))*MAX(MIN(CV439,$J$5),$I$5)*MAX(MIN(CV439,$J$5),$I$5)+$G$5*MAX(MIN(CV439,$J$5),$I$5)*(DP439*DI439/($K$5*1000))+$H$5*(DP439*DI439/($K$5*1000))*(DP439*DI439/($K$5*1000)))</f>
        <v>0</v>
      </c>
      <c r="S439">
        <f>J439*(1000-(1000*0.61365*exp(17.502*W439/(240.97+W439))/(DI439+DJ439)+DD439)/2)/(1000*0.61365*exp(17.502*W439/(240.97+W439))/(DI439+DJ439)-DD439)</f>
        <v>0</v>
      </c>
      <c r="T439">
        <f>1/((CW439+1)/(Q439/1.6)+1/(R439/1.37)) + CW439/((CW439+1)/(Q439/1.6) + CW439/(R439/1.37))</f>
        <v>0</v>
      </c>
      <c r="U439">
        <f>(CR439*CU439)</f>
        <v>0</v>
      </c>
      <c r="V439">
        <f>(DK439+(U439+2*0.95*5.67E-8*(((DK439+$B$7)+273)^4-(DK439+273)^4)-44100*J439)/(1.84*29.3*R439+8*0.95*5.67E-8*(DK439+273)^3))</f>
        <v>0</v>
      </c>
      <c r="W439">
        <f>($C$7*DL439+$D$7*DM439+$E$7*V439)</f>
        <v>0</v>
      </c>
      <c r="X439">
        <f>0.61365*exp(17.502*W439/(240.97+W439))</f>
        <v>0</v>
      </c>
      <c r="Y439">
        <f>(Z439/AA439*100)</f>
        <v>0</v>
      </c>
      <c r="Z439">
        <f>DD439*(DI439+DJ439)/1000</f>
        <v>0</v>
      </c>
      <c r="AA439">
        <f>0.61365*exp(17.502*DK439/(240.97+DK439))</f>
        <v>0</v>
      </c>
      <c r="AB439">
        <f>(X439-DD439*(DI439+DJ439)/1000)</f>
        <v>0</v>
      </c>
      <c r="AC439">
        <f>(-J439*44100)</f>
        <v>0</v>
      </c>
      <c r="AD439">
        <f>2*29.3*R439*0.92*(DK439-W439)</f>
        <v>0</v>
      </c>
      <c r="AE439">
        <f>2*0.95*5.67E-8*(((DK439+$B$7)+273)^4-(W439+273)^4)</f>
        <v>0</v>
      </c>
      <c r="AF439">
        <f>U439+AE439+AC439+AD439</f>
        <v>0</v>
      </c>
      <c r="AG439">
        <f>DH439*AU439*(DC439-DB439*(1000-AU439*DE439)/(1000-AU439*DD439))/(100*CV439)</f>
        <v>0</v>
      </c>
      <c r="AH439">
        <f>1000*DH439*AU439*(DD439-DE439)/(100*CV439*(1000-AU439*DD439))</f>
        <v>0</v>
      </c>
      <c r="AI439">
        <f>(AJ439 - AK439 - DI439*1E3/(8.314*(DK439+273.15)) * AM439/DH439 * AL439) * DH439/(100*CV439) * (1000 - DE439)/1000</f>
        <v>0</v>
      </c>
      <c r="AJ439">
        <v>1452.49323956802</v>
      </c>
      <c r="AK439">
        <v>1427.16036363636</v>
      </c>
      <c r="AL439">
        <v>3.47197137167302</v>
      </c>
      <c r="AM439">
        <v>64.2689805173575</v>
      </c>
      <c r="AN439">
        <f>(AP439 - AO439 + DI439*1E3/(8.314*(DK439+273.15)) * AR439/DH439 * AQ439) * DH439/(100*CV439) * 1000/(1000 - AP439)</f>
        <v>0</v>
      </c>
      <c r="AO439">
        <v>28.3412402912259</v>
      </c>
      <c r="AP439">
        <v>29.81274</v>
      </c>
      <c r="AQ439">
        <v>-0.000137552261787547</v>
      </c>
      <c r="AR439">
        <v>116.423155096258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MAX(0,($B$13+$C$13*DP439)/(1+$D$13*DP439)*DI439/(DK439+273)*$E$13)</f>
        <v>0</v>
      </c>
      <c r="AX439" t="s">
        <v>407</v>
      </c>
      <c r="AY439" t="s">
        <v>407</v>
      </c>
      <c r="AZ439">
        <v>0</v>
      </c>
      <c r="BA439">
        <v>0</v>
      </c>
      <c r="BB439">
        <f>1-AZ439/BA439</f>
        <v>0</v>
      </c>
      <c r="BC439">
        <v>0</v>
      </c>
      <c r="BD439" t="s">
        <v>407</v>
      </c>
      <c r="BE439" t="s">
        <v>407</v>
      </c>
      <c r="BF439">
        <v>0</v>
      </c>
      <c r="BG439">
        <v>0</v>
      </c>
      <c r="BH439">
        <f>1-BF439/BG439</f>
        <v>0</v>
      </c>
      <c r="BI439">
        <v>0.5</v>
      </c>
      <c r="BJ439">
        <f>CS439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407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f>$B$11*DQ439+$C$11*DR439+$F$11*EC439*(1-EF439)</f>
        <v>0</v>
      </c>
      <c r="CS439">
        <f>CR439*CT439</f>
        <v>0</v>
      </c>
      <c r="CT439">
        <f>($B$11*$D$9+$C$11*$D$9+$F$11*((EP439+EH439)/MAX(EP439+EH439+EQ439, 0.1)*$I$9+EQ439/MAX(EP439+EH439+EQ439, 0.1)*$J$9))/($B$11+$C$11+$F$11)</f>
        <v>0</v>
      </c>
      <c r="CU439">
        <f>($B$11*$K$9+$C$11*$K$9+$F$11*((EP439+EH439)/MAX(EP439+EH439+EQ439, 0.1)*$P$9+EQ439/MAX(EP439+EH439+EQ439, 0.1)*$Q$9))/($B$11+$C$11+$F$11)</f>
        <v>0</v>
      </c>
      <c r="CV439">
        <v>2.7</v>
      </c>
      <c r="CW439">
        <v>0.5</v>
      </c>
      <c r="CX439" t="s">
        <v>408</v>
      </c>
      <c r="CY439">
        <v>2</v>
      </c>
      <c r="CZ439" t="b">
        <v>1</v>
      </c>
      <c r="DA439">
        <v>1510795614.54444</v>
      </c>
      <c r="DB439">
        <v>1360.93074074074</v>
      </c>
      <c r="DC439">
        <v>1395.03222222222</v>
      </c>
      <c r="DD439">
        <v>29.8358074074074</v>
      </c>
      <c r="DE439">
        <v>28.3476555555556</v>
      </c>
      <c r="DF439">
        <v>1348.96777777778</v>
      </c>
      <c r="DG439">
        <v>29.1741259259259</v>
      </c>
      <c r="DH439">
        <v>500.089851851852</v>
      </c>
      <c r="DI439">
        <v>90.7541111111111</v>
      </c>
      <c r="DJ439">
        <v>0.0998922962962963</v>
      </c>
      <c r="DK439">
        <v>34.2640962962963</v>
      </c>
      <c r="DL439">
        <v>34.9456962962963</v>
      </c>
      <c r="DM439">
        <v>999.9</v>
      </c>
      <c r="DN439">
        <v>0</v>
      </c>
      <c r="DO439">
        <v>0</v>
      </c>
      <c r="DP439">
        <v>10019.237037037</v>
      </c>
      <c r="DQ439">
        <v>0</v>
      </c>
      <c r="DR439">
        <v>9.14103925925926</v>
      </c>
      <c r="DS439">
        <v>-34.1025</v>
      </c>
      <c r="DT439">
        <v>1402.78333333333</v>
      </c>
      <c r="DU439">
        <v>1435.73111111111</v>
      </c>
      <c r="DV439">
        <v>1.4881537037037</v>
      </c>
      <c r="DW439">
        <v>1395.03222222222</v>
      </c>
      <c r="DX439">
        <v>28.3476555555556</v>
      </c>
      <c r="DY439">
        <v>2.70772333333333</v>
      </c>
      <c r="DZ439">
        <v>2.5726662962963</v>
      </c>
      <c r="EA439">
        <v>22.332062962963</v>
      </c>
      <c r="EB439">
        <v>21.4936666666667</v>
      </c>
      <c r="EC439">
        <v>1999.9862962963</v>
      </c>
      <c r="ED439">
        <v>0.980001333333333</v>
      </c>
      <c r="EE439">
        <v>0.0199985666666667</v>
      </c>
      <c r="EF439">
        <v>0</v>
      </c>
      <c r="EG439">
        <v>2.28482962962963</v>
      </c>
      <c r="EH439">
        <v>0</v>
      </c>
      <c r="EI439">
        <v>4077.45259259259</v>
      </c>
      <c r="EJ439">
        <v>17300.0592592593</v>
      </c>
      <c r="EK439">
        <v>39.9255185185185</v>
      </c>
      <c r="EL439">
        <v>39.875</v>
      </c>
      <c r="EM439">
        <v>39.3143333333333</v>
      </c>
      <c r="EN439">
        <v>38.875</v>
      </c>
      <c r="EO439">
        <v>39.75</v>
      </c>
      <c r="EP439">
        <v>1959.9862962963</v>
      </c>
      <c r="EQ439">
        <v>40</v>
      </c>
      <c r="ER439">
        <v>0</v>
      </c>
      <c r="ES439">
        <v>1678819225.4</v>
      </c>
      <c r="ET439">
        <v>0</v>
      </c>
      <c r="EU439">
        <v>2.30647307692308</v>
      </c>
      <c r="EV439">
        <v>0.553131631303196</v>
      </c>
      <c r="EW439">
        <v>0.95521367011064</v>
      </c>
      <c r="EX439">
        <v>4077.47</v>
      </c>
      <c r="EY439">
        <v>15</v>
      </c>
      <c r="EZ439">
        <v>0</v>
      </c>
      <c r="FA439" t="s">
        <v>409</v>
      </c>
      <c r="FB439">
        <v>1510781724.6</v>
      </c>
      <c r="FC439">
        <v>1510781718.6</v>
      </c>
      <c r="FD439">
        <v>0</v>
      </c>
      <c r="FE439">
        <v>0.193</v>
      </c>
      <c r="FF439">
        <v>0.167</v>
      </c>
      <c r="FG439">
        <v>6.707</v>
      </c>
      <c r="FH439">
        <v>0.869</v>
      </c>
      <c r="FI439">
        <v>420</v>
      </c>
      <c r="FJ439">
        <v>32</v>
      </c>
      <c r="FK439">
        <v>0.3</v>
      </c>
      <c r="FL439">
        <v>0.13</v>
      </c>
      <c r="FM439">
        <v>1.49665475</v>
      </c>
      <c r="FN439">
        <v>-0.154682138836775</v>
      </c>
      <c r="FO439">
        <v>0.014927683173805</v>
      </c>
      <c r="FP439">
        <v>1</v>
      </c>
      <c r="FQ439">
        <v>1</v>
      </c>
      <c r="FR439">
        <v>1</v>
      </c>
      <c r="FS439" t="s">
        <v>410</v>
      </c>
      <c r="FT439">
        <v>2.97126</v>
      </c>
      <c r="FU439">
        <v>2.75382</v>
      </c>
      <c r="FV439">
        <v>0.204017</v>
      </c>
      <c r="FW439">
        <v>0.207908</v>
      </c>
      <c r="FX439">
        <v>0.11967</v>
      </c>
      <c r="FY439">
        <v>0.116711</v>
      </c>
      <c r="FZ439">
        <v>30901.2</v>
      </c>
      <c r="GA439">
        <v>33498.7</v>
      </c>
      <c r="GB439">
        <v>35189.8</v>
      </c>
      <c r="GC439">
        <v>38365.4</v>
      </c>
      <c r="GD439">
        <v>43900.1</v>
      </c>
      <c r="GE439">
        <v>48939</v>
      </c>
      <c r="GF439">
        <v>54985.9</v>
      </c>
      <c r="GG439">
        <v>61529.8</v>
      </c>
      <c r="GH439">
        <v>1.9641</v>
      </c>
      <c r="GI439">
        <v>1.82305</v>
      </c>
      <c r="GJ439">
        <v>0.203755</v>
      </c>
      <c r="GK439">
        <v>0</v>
      </c>
      <c r="GL439">
        <v>31.6573</v>
      </c>
      <c r="GM439">
        <v>999.9</v>
      </c>
      <c r="GN439">
        <v>53.174</v>
      </c>
      <c r="GO439">
        <v>32.448</v>
      </c>
      <c r="GP439">
        <v>28.6965</v>
      </c>
      <c r="GQ439">
        <v>55.8686</v>
      </c>
      <c r="GR439">
        <v>48.7139</v>
      </c>
      <c r="GS439">
        <v>1</v>
      </c>
      <c r="GT439">
        <v>0.0999238</v>
      </c>
      <c r="GU439">
        <v>-2.99694</v>
      </c>
      <c r="GV439">
        <v>20.0913</v>
      </c>
      <c r="GW439">
        <v>5.19737</v>
      </c>
      <c r="GX439">
        <v>12.004</v>
      </c>
      <c r="GY439">
        <v>4.97495</v>
      </c>
      <c r="GZ439">
        <v>3.2939</v>
      </c>
      <c r="HA439">
        <v>9999</v>
      </c>
      <c r="HB439">
        <v>9999</v>
      </c>
      <c r="HC439">
        <v>9999</v>
      </c>
      <c r="HD439">
        <v>999.9</v>
      </c>
      <c r="HE439">
        <v>1.86325</v>
      </c>
      <c r="HF439">
        <v>1.86813</v>
      </c>
      <c r="HG439">
        <v>1.86788</v>
      </c>
      <c r="HH439">
        <v>1.86905</v>
      </c>
      <c r="HI439">
        <v>1.86981</v>
      </c>
      <c r="HJ439">
        <v>1.86586</v>
      </c>
      <c r="HK439">
        <v>1.86694</v>
      </c>
      <c r="HL439">
        <v>1.8683</v>
      </c>
      <c r="HM439">
        <v>5</v>
      </c>
      <c r="HN439">
        <v>0</v>
      </c>
      <c r="HO439">
        <v>0</v>
      </c>
      <c r="HP439">
        <v>0</v>
      </c>
      <c r="HQ439" t="s">
        <v>411</v>
      </c>
      <c r="HR439" t="s">
        <v>412</v>
      </c>
      <c r="HS439" t="s">
        <v>413</v>
      </c>
      <c r="HT439" t="s">
        <v>413</v>
      </c>
      <c r="HU439" t="s">
        <v>413</v>
      </c>
      <c r="HV439" t="s">
        <v>413</v>
      </c>
      <c r="HW439">
        <v>0</v>
      </c>
      <c r="HX439">
        <v>100</v>
      </c>
      <c r="HY439">
        <v>100</v>
      </c>
      <c r="HZ439">
        <v>12.08</v>
      </c>
      <c r="IA439">
        <v>0.6617</v>
      </c>
      <c r="IB439">
        <v>4.00718980108695</v>
      </c>
      <c r="IC439">
        <v>0.0057595372652325</v>
      </c>
      <c r="ID439">
        <v>9.86007892650461e-07</v>
      </c>
      <c r="IE439">
        <v>-6.54605500343952e-10</v>
      </c>
      <c r="IF439">
        <v>0.661683471666172</v>
      </c>
      <c r="IG439">
        <v>0</v>
      </c>
      <c r="IH439">
        <v>0</v>
      </c>
      <c r="II439">
        <v>0</v>
      </c>
      <c r="IJ439">
        <v>-3</v>
      </c>
      <c r="IK439">
        <v>1614</v>
      </c>
      <c r="IL439">
        <v>1</v>
      </c>
      <c r="IM439">
        <v>27</v>
      </c>
      <c r="IN439">
        <v>231.6</v>
      </c>
      <c r="IO439">
        <v>231.7</v>
      </c>
      <c r="IP439">
        <v>2.78809</v>
      </c>
      <c r="IQ439">
        <v>2.62451</v>
      </c>
      <c r="IR439">
        <v>1.54785</v>
      </c>
      <c r="IS439">
        <v>2.30103</v>
      </c>
      <c r="IT439">
        <v>1.34644</v>
      </c>
      <c r="IU439">
        <v>2.28149</v>
      </c>
      <c r="IV439">
        <v>36.8129</v>
      </c>
      <c r="IW439">
        <v>24.2013</v>
      </c>
      <c r="IX439">
        <v>18</v>
      </c>
      <c r="IY439">
        <v>503.597</v>
      </c>
      <c r="IZ439">
        <v>411.498</v>
      </c>
      <c r="JA439">
        <v>35.7683</v>
      </c>
      <c r="JB439">
        <v>28.6897</v>
      </c>
      <c r="JC439">
        <v>29.9996</v>
      </c>
      <c r="JD439">
        <v>28.5421</v>
      </c>
      <c r="JE439">
        <v>28.4673</v>
      </c>
      <c r="JF439">
        <v>55.7956</v>
      </c>
      <c r="JG439">
        <v>0</v>
      </c>
      <c r="JH439">
        <v>100</v>
      </c>
      <c r="JI439">
        <v>35.7752</v>
      </c>
      <c r="JJ439">
        <v>1442.35</v>
      </c>
      <c r="JK439">
        <v>30.1699</v>
      </c>
      <c r="JL439">
        <v>102.016</v>
      </c>
      <c r="JM439">
        <v>102.422</v>
      </c>
    </row>
    <row r="440" spans="1:273">
      <c r="A440">
        <v>424</v>
      </c>
      <c r="B440">
        <v>1510795627.6</v>
      </c>
      <c r="C440">
        <v>6907</v>
      </c>
      <c r="D440" t="s">
        <v>1261</v>
      </c>
      <c r="E440" t="s">
        <v>1262</v>
      </c>
      <c r="F440">
        <v>5</v>
      </c>
      <c r="G440" t="s">
        <v>898</v>
      </c>
      <c r="H440" t="s">
        <v>406</v>
      </c>
      <c r="I440">
        <v>1510795619.83214</v>
      </c>
      <c r="J440">
        <f>(K440)/1000</f>
        <v>0</v>
      </c>
      <c r="K440">
        <f>IF(CZ440, AN440, AH440)</f>
        <v>0</v>
      </c>
      <c r="L440">
        <f>IF(CZ440, AI440, AG440)</f>
        <v>0</v>
      </c>
      <c r="M440">
        <f>DB440 - IF(AU440&gt;1, L440*CV440*100.0/(AW440*DP440), 0)</f>
        <v>0</v>
      </c>
      <c r="N440">
        <f>((T440-J440/2)*M440-L440)/(T440+J440/2)</f>
        <v>0</v>
      </c>
      <c r="O440">
        <f>N440*(DI440+DJ440)/1000.0</f>
        <v>0</v>
      </c>
      <c r="P440">
        <f>(DB440 - IF(AU440&gt;1, L440*CV440*100.0/(AW440*DP440), 0))*(DI440+DJ440)/1000.0</f>
        <v>0</v>
      </c>
      <c r="Q440">
        <f>2.0/((1/S440-1/R440)+SIGN(S440)*SQRT((1/S440-1/R440)*(1/S440-1/R440) + 4*CW440/((CW440+1)*(CW440+1))*(2*1/S440*1/R440-1/R440*1/R440)))</f>
        <v>0</v>
      </c>
      <c r="R440">
        <f>IF(LEFT(CX440,1)&lt;&gt;"0",IF(LEFT(CX440,1)="1",3.0,CY440),$D$5+$E$5*(DP440*DI440/($K$5*1000))+$F$5*(DP440*DI440/($K$5*1000))*MAX(MIN(CV440,$J$5),$I$5)*MAX(MIN(CV440,$J$5),$I$5)+$G$5*MAX(MIN(CV440,$J$5),$I$5)*(DP440*DI440/($K$5*1000))+$H$5*(DP440*DI440/($K$5*1000))*(DP440*DI440/($K$5*1000)))</f>
        <v>0</v>
      </c>
      <c r="S440">
        <f>J440*(1000-(1000*0.61365*exp(17.502*W440/(240.97+W440))/(DI440+DJ440)+DD440)/2)/(1000*0.61365*exp(17.502*W440/(240.97+W440))/(DI440+DJ440)-DD440)</f>
        <v>0</v>
      </c>
      <c r="T440">
        <f>1/((CW440+1)/(Q440/1.6)+1/(R440/1.37)) + CW440/((CW440+1)/(Q440/1.6) + CW440/(R440/1.37))</f>
        <v>0</v>
      </c>
      <c r="U440">
        <f>(CR440*CU440)</f>
        <v>0</v>
      </c>
      <c r="V440">
        <f>(DK440+(U440+2*0.95*5.67E-8*(((DK440+$B$7)+273)^4-(DK440+273)^4)-44100*J440)/(1.84*29.3*R440+8*0.95*5.67E-8*(DK440+273)^3))</f>
        <v>0</v>
      </c>
      <c r="W440">
        <f>($C$7*DL440+$D$7*DM440+$E$7*V440)</f>
        <v>0</v>
      </c>
      <c r="X440">
        <f>0.61365*exp(17.502*W440/(240.97+W440))</f>
        <v>0</v>
      </c>
      <c r="Y440">
        <f>(Z440/AA440*100)</f>
        <v>0</v>
      </c>
      <c r="Z440">
        <f>DD440*(DI440+DJ440)/1000</f>
        <v>0</v>
      </c>
      <c r="AA440">
        <f>0.61365*exp(17.502*DK440/(240.97+DK440))</f>
        <v>0</v>
      </c>
      <c r="AB440">
        <f>(X440-DD440*(DI440+DJ440)/1000)</f>
        <v>0</v>
      </c>
      <c r="AC440">
        <f>(-J440*44100)</f>
        <v>0</v>
      </c>
      <c r="AD440">
        <f>2*29.3*R440*0.92*(DK440-W440)</f>
        <v>0</v>
      </c>
      <c r="AE440">
        <f>2*0.95*5.67E-8*(((DK440+$B$7)+273)^4-(W440+273)^4)</f>
        <v>0</v>
      </c>
      <c r="AF440">
        <f>U440+AE440+AC440+AD440</f>
        <v>0</v>
      </c>
      <c r="AG440">
        <f>DH440*AU440*(DC440-DB440*(1000-AU440*DE440)/(1000-AU440*DD440))/(100*CV440)</f>
        <v>0</v>
      </c>
      <c r="AH440">
        <f>1000*DH440*AU440*(DD440-DE440)/(100*CV440*(1000-AU440*DD440))</f>
        <v>0</v>
      </c>
      <c r="AI440">
        <f>(AJ440 - AK440 - DI440*1E3/(8.314*(DK440+273.15)) * AM440/DH440 * AL440) * DH440/(100*CV440) * (1000 - DE440)/1000</f>
        <v>0</v>
      </c>
      <c r="AJ440">
        <v>1470.50174158222</v>
      </c>
      <c r="AK440">
        <v>1445.62387878788</v>
      </c>
      <c r="AL440">
        <v>3.34646031753481</v>
      </c>
      <c r="AM440">
        <v>64.2689805173575</v>
      </c>
      <c r="AN440">
        <f>(AP440 - AO440 + DI440*1E3/(8.314*(DK440+273.15)) * AR440/DH440 * AQ440) * DH440/(100*CV440) * 1000/(1000 - AP440)</f>
        <v>0</v>
      </c>
      <c r="AO440">
        <v>28.3331604390545</v>
      </c>
      <c r="AP440">
        <v>29.7930290909091</v>
      </c>
      <c r="AQ440">
        <v>-0.000146358245357602</v>
      </c>
      <c r="AR440">
        <v>116.423155096258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MAX(0,($B$13+$C$13*DP440)/(1+$D$13*DP440)*DI440/(DK440+273)*$E$13)</f>
        <v>0</v>
      </c>
      <c r="AX440" t="s">
        <v>407</v>
      </c>
      <c r="AY440" t="s">
        <v>407</v>
      </c>
      <c r="AZ440">
        <v>0</v>
      </c>
      <c r="BA440">
        <v>0</v>
      </c>
      <c r="BB440">
        <f>1-AZ440/BA440</f>
        <v>0</v>
      </c>
      <c r="BC440">
        <v>0</v>
      </c>
      <c r="BD440" t="s">
        <v>407</v>
      </c>
      <c r="BE440" t="s">
        <v>407</v>
      </c>
      <c r="BF440">
        <v>0</v>
      </c>
      <c r="BG440">
        <v>0</v>
      </c>
      <c r="BH440">
        <f>1-BF440/BG440</f>
        <v>0</v>
      </c>
      <c r="BI440">
        <v>0.5</v>
      </c>
      <c r="BJ440">
        <f>CS440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407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f>$B$11*DQ440+$C$11*DR440+$F$11*EC440*(1-EF440)</f>
        <v>0</v>
      </c>
      <c r="CS440">
        <f>CR440*CT440</f>
        <v>0</v>
      </c>
      <c r="CT440">
        <f>($B$11*$D$9+$C$11*$D$9+$F$11*((EP440+EH440)/MAX(EP440+EH440+EQ440, 0.1)*$I$9+EQ440/MAX(EP440+EH440+EQ440, 0.1)*$J$9))/($B$11+$C$11+$F$11)</f>
        <v>0</v>
      </c>
      <c r="CU440">
        <f>($B$11*$K$9+$C$11*$K$9+$F$11*((EP440+EH440)/MAX(EP440+EH440+EQ440, 0.1)*$P$9+EQ440/MAX(EP440+EH440+EQ440, 0.1)*$Q$9))/($B$11+$C$11+$F$11)</f>
        <v>0</v>
      </c>
      <c r="CV440">
        <v>2.7</v>
      </c>
      <c r="CW440">
        <v>0.5</v>
      </c>
      <c r="CX440" t="s">
        <v>408</v>
      </c>
      <c r="CY440">
        <v>2</v>
      </c>
      <c r="CZ440" t="b">
        <v>1</v>
      </c>
      <c r="DA440">
        <v>1510795619.83214</v>
      </c>
      <c r="DB440">
        <v>1378.57535714286</v>
      </c>
      <c r="DC440">
        <v>1412.35607142857</v>
      </c>
      <c r="DD440">
        <v>29.8174678571429</v>
      </c>
      <c r="DE440">
        <v>28.3416571428571</v>
      </c>
      <c r="DF440">
        <v>1366.52785714286</v>
      </c>
      <c r="DG440">
        <v>29.1557785714286</v>
      </c>
      <c r="DH440">
        <v>500.099464285714</v>
      </c>
      <c r="DI440">
        <v>90.752375</v>
      </c>
      <c r="DJ440">
        <v>0.09996515</v>
      </c>
      <c r="DK440">
        <v>34.267625</v>
      </c>
      <c r="DL440">
        <v>34.9553571428571</v>
      </c>
      <c r="DM440">
        <v>999.9</v>
      </c>
      <c r="DN440">
        <v>0</v>
      </c>
      <c r="DO440">
        <v>0</v>
      </c>
      <c r="DP440">
        <v>10009.375</v>
      </c>
      <c r="DQ440">
        <v>0</v>
      </c>
      <c r="DR440">
        <v>9.18102107142857</v>
      </c>
      <c r="DS440">
        <v>-33.7814607142857</v>
      </c>
      <c r="DT440">
        <v>1420.94357142857</v>
      </c>
      <c r="DU440">
        <v>1453.55214285714</v>
      </c>
      <c r="DV440">
        <v>1.47580428571429</v>
      </c>
      <c r="DW440">
        <v>1412.35607142857</v>
      </c>
      <c r="DX440">
        <v>28.3416571428571</v>
      </c>
      <c r="DY440">
        <v>2.70600642857143</v>
      </c>
      <c r="DZ440">
        <v>2.57207285714286</v>
      </c>
      <c r="EA440">
        <v>22.3216321428571</v>
      </c>
      <c r="EB440">
        <v>21.4899035714286</v>
      </c>
      <c r="EC440">
        <v>2000</v>
      </c>
      <c r="ED440">
        <v>0.980001428571429</v>
      </c>
      <c r="EE440">
        <v>0.0199984928571429</v>
      </c>
      <c r="EF440">
        <v>0</v>
      </c>
      <c r="EG440">
        <v>2.29030357142857</v>
      </c>
      <c r="EH440">
        <v>0</v>
      </c>
      <c r="EI440">
        <v>4077.56107142857</v>
      </c>
      <c r="EJ440">
        <v>17300.1821428571</v>
      </c>
      <c r="EK440">
        <v>39.9037857142857</v>
      </c>
      <c r="EL440">
        <v>39.875</v>
      </c>
      <c r="EM440">
        <v>39.312</v>
      </c>
      <c r="EN440">
        <v>38.875</v>
      </c>
      <c r="EO440">
        <v>39.75</v>
      </c>
      <c r="EP440">
        <v>1960</v>
      </c>
      <c r="EQ440">
        <v>40</v>
      </c>
      <c r="ER440">
        <v>0</v>
      </c>
      <c r="ES440">
        <v>1678819230.8</v>
      </c>
      <c r="ET440">
        <v>0</v>
      </c>
      <c r="EU440">
        <v>2.316352</v>
      </c>
      <c r="EV440">
        <v>0.112592323405292</v>
      </c>
      <c r="EW440">
        <v>0.311538466272907</v>
      </c>
      <c r="EX440">
        <v>4077.5616</v>
      </c>
      <c r="EY440">
        <v>15</v>
      </c>
      <c r="EZ440">
        <v>0</v>
      </c>
      <c r="FA440" t="s">
        <v>409</v>
      </c>
      <c r="FB440">
        <v>1510781724.6</v>
      </c>
      <c r="FC440">
        <v>1510781718.6</v>
      </c>
      <c r="FD440">
        <v>0</v>
      </c>
      <c r="FE440">
        <v>0.193</v>
      </c>
      <c r="FF440">
        <v>0.167</v>
      </c>
      <c r="FG440">
        <v>6.707</v>
      </c>
      <c r="FH440">
        <v>0.869</v>
      </c>
      <c r="FI440">
        <v>420</v>
      </c>
      <c r="FJ440">
        <v>32</v>
      </c>
      <c r="FK440">
        <v>0.3</v>
      </c>
      <c r="FL440">
        <v>0.13</v>
      </c>
      <c r="FM440">
        <v>1.48172125</v>
      </c>
      <c r="FN440">
        <v>-0.139612795497188</v>
      </c>
      <c r="FO440">
        <v>0.0134696394137891</v>
      </c>
      <c r="FP440">
        <v>1</v>
      </c>
      <c r="FQ440">
        <v>1</v>
      </c>
      <c r="FR440">
        <v>1</v>
      </c>
      <c r="FS440" t="s">
        <v>410</v>
      </c>
      <c r="FT440">
        <v>2.97151</v>
      </c>
      <c r="FU440">
        <v>2.75375</v>
      </c>
      <c r="FV440">
        <v>0.205622</v>
      </c>
      <c r="FW440">
        <v>0.209515</v>
      </c>
      <c r="FX440">
        <v>0.119619</v>
      </c>
      <c r="FY440">
        <v>0.116685</v>
      </c>
      <c r="FZ440">
        <v>30839</v>
      </c>
      <c r="GA440">
        <v>33431.5</v>
      </c>
      <c r="GB440">
        <v>35189.8</v>
      </c>
      <c r="GC440">
        <v>38366.2</v>
      </c>
      <c r="GD440">
        <v>43902.6</v>
      </c>
      <c r="GE440">
        <v>48941.1</v>
      </c>
      <c r="GF440">
        <v>54985.9</v>
      </c>
      <c r="GG440">
        <v>61530.6</v>
      </c>
      <c r="GH440">
        <v>1.96417</v>
      </c>
      <c r="GI440">
        <v>1.82318</v>
      </c>
      <c r="GJ440">
        <v>0.205919</v>
      </c>
      <c r="GK440">
        <v>0</v>
      </c>
      <c r="GL440">
        <v>31.6492</v>
      </c>
      <c r="GM440">
        <v>999.9</v>
      </c>
      <c r="GN440">
        <v>53.156</v>
      </c>
      <c r="GO440">
        <v>32.448</v>
      </c>
      <c r="GP440">
        <v>28.6889</v>
      </c>
      <c r="GQ440">
        <v>56.7786</v>
      </c>
      <c r="GR440">
        <v>48.2612</v>
      </c>
      <c r="GS440">
        <v>1</v>
      </c>
      <c r="GT440">
        <v>0.0996164</v>
      </c>
      <c r="GU440">
        <v>-2.97882</v>
      </c>
      <c r="GV440">
        <v>20.0914</v>
      </c>
      <c r="GW440">
        <v>5.19692</v>
      </c>
      <c r="GX440">
        <v>12.0041</v>
      </c>
      <c r="GY440">
        <v>4.97515</v>
      </c>
      <c r="GZ440">
        <v>3.29375</v>
      </c>
      <c r="HA440">
        <v>9999</v>
      </c>
      <c r="HB440">
        <v>9999</v>
      </c>
      <c r="HC440">
        <v>9999</v>
      </c>
      <c r="HD440">
        <v>999.9</v>
      </c>
      <c r="HE440">
        <v>1.86325</v>
      </c>
      <c r="HF440">
        <v>1.86813</v>
      </c>
      <c r="HG440">
        <v>1.8679</v>
      </c>
      <c r="HH440">
        <v>1.86905</v>
      </c>
      <c r="HI440">
        <v>1.86982</v>
      </c>
      <c r="HJ440">
        <v>1.86588</v>
      </c>
      <c r="HK440">
        <v>1.86697</v>
      </c>
      <c r="HL440">
        <v>1.8683</v>
      </c>
      <c r="HM440">
        <v>5</v>
      </c>
      <c r="HN440">
        <v>0</v>
      </c>
      <c r="HO440">
        <v>0</v>
      </c>
      <c r="HP440">
        <v>0</v>
      </c>
      <c r="HQ440" t="s">
        <v>411</v>
      </c>
      <c r="HR440" t="s">
        <v>412</v>
      </c>
      <c r="HS440" t="s">
        <v>413</v>
      </c>
      <c r="HT440" t="s">
        <v>413</v>
      </c>
      <c r="HU440" t="s">
        <v>413</v>
      </c>
      <c r="HV440" t="s">
        <v>413</v>
      </c>
      <c r="HW440">
        <v>0</v>
      </c>
      <c r="HX440">
        <v>100</v>
      </c>
      <c r="HY440">
        <v>100</v>
      </c>
      <c r="HZ440">
        <v>12.17</v>
      </c>
      <c r="IA440">
        <v>0.6617</v>
      </c>
      <c r="IB440">
        <v>4.00718980108695</v>
      </c>
      <c r="IC440">
        <v>0.0057595372652325</v>
      </c>
      <c r="ID440">
        <v>9.86007892650461e-07</v>
      </c>
      <c r="IE440">
        <v>-6.54605500343952e-10</v>
      </c>
      <c r="IF440">
        <v>0.661683471666172</v>
      </c>
      <c r="IG440">
        <v>0</v>
      </c>
      <c r="IH440">
        <v>0</v>
      </c>
      <c r="II440">
        <v>0</v>
      </c>
      <c r="IJ440">
        <v>-3</v>
      </c>
      <c r="IK440">
        <v>1614</v>
      </c>
      <c r="IL440">
        <v>1</v>
      </c>
      <c r="IM440">
        <v>27</v>
      </c>
      <c r="IN440">
        <v>231.7</v>
      </c>
      <c r="IO440">
        <v>231.8</v>
      </c>
      <c r="IP440">
        <v>2.81616</v>
      </c>
      <c r="IQ440">
        <v>2.62329</v>
      </c>
      <c r="IR440">
        <v>1.54785</v>
      </c>
      <c r="IS440">
        <v>2.30103</v>
      </c>
      <c r="IT440">
        <v>1.34644</v>
      </c>
      <c r="IU440">
        <v>2.29614</v>
      </c>
      <c r="IV440">
        <v>36.8129</v>
      </c>
      <c r="IW440">
        <v>24.2013</v>
      </c>
      <c r="IX440">
        <v>18</v>
      </c>
      <c r="IY440">
        <v>503.6</v>
      </c>
      <c r="IZ440">
        <v>411.538</v>
      </c>
      <c r="JA440">
        <v>35.8067</v>
      </c>
      <c r="JB440">
        <v>28.6826</v>
      </c>
      <c r="JC440">
        <v>29.9997</v>
      </c>
      <c r="JD440">
        <v>28.5368</v>
      </c>
      <c r="JE440">
        <v>28.4627</v>
      </c>
      <c r="JF440">
        <v>56.3827</v>
      </c>
      <c r="JG440">
        <v>0</v>
      </c>
      <c r="JH440">
        <v>100</v>
      </c>
      <c r="JI440">
        <v>35.8072</v>
      </c>
      <c r="JJ440">
        <v>1455.82</v>
      </c>
      <c r="JK440">
        <v>30.1699</v>
      </c>
      <c r="JL440">
        <v>102.016</v>
      </c>
      <c r="JM440">
        <v>102.423</v>
      </c>
    </row>
    <row r="441" spans="1:273">
      <c r="A441">
        <v>425</v>
      </c>
      <c r="B441">
        <v>1510795632.1</v>
      </c>
      <c r="C441">
        <v>6911.5</v>
      </c>
      <c r="D441" t="s">
        <v>1263</v>
      </c>
      <c r="E441" t="s">
        <v>1264</v>
      </c>
      <c r="F441">
        <v>5</v>
      </c>
      <c r="G441" t="s">
        <v>898</v>
      </c>
      <c r="H441" t="s">
        <v>406</v>
      </c>
      <c r="I441">
        <v>1510795624.27857</v>
      </c>
      <c r="J441">
        <f>(K441)/1000</f>
        <v>0</v>
      </c>
      <c r="K441">
        <f>IF(CZ441, AN441, AH441)</f>
        <v>0</v>
      </c>
      <c r="L441">
        <f>IF(CZ441, AI441, AG441)</f>
        <v>0</v>
      </c>
      <c r="M441">
        <f>DB441 - IF(AU441&gt;1, L441*CV441*100.0/(AW441*DP441), 0)</f>
        <v>0</v>
      </c>
      <c r="N441">
        <f>((T441-J441/2)*M441-L441)/(T441+J441/2)</f>
        <v>0</v>
      </c>
      <c r="O441">
        <f>N441*(DI441+DJ441)/1000.0</f>
        <v>0</v>
      </c>
      <c r="P441">
        <f>(DB441 - IF(AU441&gt;1, L441*CV441*100.0/(AW441*DP441), 0))*(DI441+DJ441)/1000.0</f>
        <v>0</v>
      </c>
      <c r="Q441">
        <f>2.0/((1/S441-1/R441)+SIGN(S441)*SQRT((1/S441-1/R441)*(1/S441-1/R441) + 4*CW441/((CW441+1)*(CW441+1))*(2*1/S441*1/R441-1/R441*1/R441)))</f>
        <v>0</v>
      </c>
      <c r="R441">
        <f>IF(LEFT(CX441,1)&lt;&gt;"0",IF(LEFT(CX441,1)="1",3.0,CY441),$D$5+$E$5*(DP441*DI441/($K$5*1000))+$F$5*(DP441*DI441/($K$5*1000))*MAX(MIN(CV441,$J$5),$I$5)*MAX(MIN(CV441,$J$5),$I$5)+$G$5*MAX(MIN(CV441,$J$5),$I$5)*(DP441*DI441/($K$5*1000))+$H$5*(DP441*DI441/($K$5*1000))*(DP441*DI441/($K$5*1000)))</f>
        <v>0</v>
      </c>
      <c r="S441">
        <f>J441*(1000-(1000*0.61365*exp(17.502*W441/(240.97+W441))/(DI441+DJ441)+DD441)/2)/(1000*0.61365*exp(17.502*W441/(240.97+W441))/(DI441+DJ441)-DD441)</f>
        <v>0</v>
      </c>
      <c r="T441">
        <f>1/((CW441+1)/(Q441/1.6)+1/(R441/1.37)) + CW441/((CW441+1)/(Q441/1.6) + CW441/(R441/1.37))</f>
        <v>0</v>
      </c>
      <c r="U441">
        <f>(CR441*CU441)</f>
        <v>0</v>
      </c>
      <c r="V441">
        <f>(DK441+(U441+2*0.95*5.67E-8*(((DK441+$B$7)+273)^4-(DK441+273)^4)-44100*J441)/(1.84*29.3*R441+8*0.95*5.67E-8*(DK441+273)^3))</f>
        <v>0</v>
      </c>
      <c r="W441">
        <f>($C$7*DL441+$D$7*DM441+$E$7*V441)</f>
        <v>0</v>
      </c>
      <c r="X441">
        <f>0.61365*exp(17.502*W441/(240.97+W441))</f>
        <v>0</v>
      </c>
      <c r="Y441">
        <f>(Z441/AA441*100)</f>
        <v>0</v>
      </c>
      <c r="Z441">
        <f>DD441*(DI441+DJ441)/1000</f>
        <v>0</v>
      </c>
      <c r="AA441">
        <f>0.61365*exp(17.502*DK441/(240.97+DK441))</f>
        <v>0</v>
      </c>
      <c r="AB441">
        <f>(X441-DD441*(DI441+DJ441)/1000)</f>
        <v>0</v>
      </c>
      <c r="AC441">
        <f>(-J441*44100)</f>
        <v>0</v>
      </c>
      <c r="AD441">
        <f>2*29.3*R441*0.92*(DK441-W441)</f>
        <v>0</v>
      </c>
      <c r="AE441">
        <f>2*0.95*5.67E-8*(((DK441+$B$7)+273)^4-(W441+273)^4)</f>
        <v>0</v>
      </c>
      <c r="AF441">
        <f>U441+AE441+AC441+AD441</f>
        <v>0</v>
      </c>
      <c r="AG441">
        <f>DH441*AU441*(DC441-DB441*(1000-AU441*DE441)/(1000-AU441*DD441))/(100*CV441)</f>
        <v>0</v>
      </c>
      <c r="AH441">
        <f>1000*DH441*AU441*(DD441-DE441)/(100*CV441*(1000-AU441*DD441))</f>
        <v>0</v>
      </c>
      <c r="AI441">
        <f>(AJ441 - AK441 - DI441*1E3/(8.314*(DK441+273.15)) * AM441/DH441 * AL441) * DH441/(100*CV441) * (1000 - DE441)/1000</f>
        <v>0</v>
      </c>
      <c r="AJ441">
        <v>1486.55758546669</v>
      </c>
      <c r="AK441">
        <v>1461.22933333333</v>
      </c>
      <c r="AL441">
        <v>3.47274263044417</v>
      </c>
      <c r="AM441">
        <v>64.2689805173575</v>
      </c>
      <c r="AN441">
        <f>(AP441 - AO441 + DI441*1E3/(8.314*(DK441+273.15)) * AR441/DH441 * AQ441) * DH441/(100*CV441) * 1000/(1000 - AP441)</f>
        <v>0</v>
      </c>
      <c r="AO441">
        <v>28.3256284468208</v>
      </c>
      <c r="AP441">
        <v>29.7752690909091</v>
      </c>
      <c r="AQ441">
        <v>-0.000186327960542636</v>
      </c>
      <c r="AR441">
        <v>116.423155096258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MAX(0,($B$13+$C$13*DP441)/(1+$D$13*DP441)*DI441/(DK441+273)*$E$13)</f>
        <v>0</v>
      </c>
      <c r="AX441" t="s">
        <v>407</v>
      </c>
      <c r="AY441" t="s">
        <v>407</v>
      </c>
      <c r="AZ441">
        <v>0</v>
      </c>
      <c r="BA441">
        <v>0</v>
      </c>
      <c r="BB441">
        <f>1-AZ441/BA441</f>
        <v>0</v>
      </c>
      <c r="BC441">
        <v>0</v>
      </c>
      <c r="BD441" t="s">
        <v>407</v>
      </c>
      <c r="BE441" t="s">
        <v>407</v>
      </c>
      <c r="BF441">
        <v>0</v>
      </c>
      <c r="BG441">
        <v>0</v>
      </c>
      <c r="BH441">
        <f>1-BF441/BG441</f>
        <v>0</v>
      </c>
      <c r="BI441">
        <v>0.5</v>
      </c>
      <c r="BJ441">
        <f>CS441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407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f>$B$11*DQ441+$C$11*DR441+$F$11*EC441*(1-EF441)</f>
        <v>0</v>
      </c>
      <c r="CS441">
        <f>CR441*CT441</f>
        <v>0</v>
      </c>
      <c r="CT441">
        <f>($B$11*$D$9+$C$11*$D$9+$F$11*((EP441+EH441)/MAX(EP441+EH441+EQ441, 0.1)*$I$9+EQ441/MAX(EP441+EH441+EQ441, 0.1)*$J$9))/($B$11+$C$11+$F$11)</f>
        <v>0</v>
      </c>
      <c r="CU441">
        <f>($B$11*$K$9+$C$11*$K$9+$F$11*((EP441+EH441)/MAX(EP441+EH441+EQ441, 0.1)*$P$9+EQ441/MAX(EP441+EH441+EQ441, 0.1)*$Q$9))/($B$11+$C$11+$F$11)</f>
        <v>0</v>
      </c>
      <c r="CV441">
        <v>2.7</v>
      </c>
      <c r="CW441">
        <v>0.5</v>
      </c>
      <c r="CX441" t="s">
        <v>408</v>
      </c>
      <c r="CY441">
        <v>2</v>
      </c>
      <c r="CZ441" t="b">
        <v>1</v>
      </c>
      <c r="DA441">
        <v>1510795624.27857</v>
      </c>
      <c r="DB441">
        <v>1393.34571428571</v>
      </c>
      <c r="DC441">
        <v>1427.22571428571</v>
      </c>
      <c r="DD441">
        <v>29.8023214285714</v>
      </c>
      <c r="DE441">
        <v>28.3356178571429</v>
      </c>
      <c r="DF441">
        <v>1381.22892857143</v>
      </c>
      <c r="DG441">
        <v>29.1406321428571</v>
      </c>
      <c r="DH441">
        <v>500.09475</v>
      </c>
      <c r="DI441">
        <v>90.7515321428571</v>
      </c>
      <c r="DJ441">
        <v>0.0999573321428572</v>
      </c>
      <c r="DK441">
        <v>34.2706142857143</v>
      </c>
      <c r="DL441">
        <v>34.9621571428571</v>
      </c>
      <c r="DM441">
        <v>999.9</v>
      </c>
      <c r="DN441">
        <v>0</v>
      </c>
      <c r="DO441">
        <v>0</v>
      </c>
      <c r="DP441">
        <v>10010.2257142857</v>
      </c>
      <c r="DQ441">
        <v>0</v>
      </c>
      <c r="DR441">
        <v>9.22086714285714</v>
      </c>
      <c r="DS441">
        <v>-33.8800464285714</v>
      </c>
      <c r="DT441">
        <v>1436.14607142857</v>
      </c>
      <c r="DU441">
        <v>1468.84642857143</v>
      </c>
      <c r="DV441">
        <v>1.46669428571429</v>
      </c>
      <c r="DW441">
        <v>1427.22571428571</v>
      </c>
      <c r="DX441">
        <v>28.3356178571429</v>
      </c>
      <c r="DY441">
        <v>2.70460535714286</v>
      </c>
      <c r="DZ441">
        <v>2.57150071428571</v>
      </c>
      <c r="EA441">
        <v>22.313125</v>
      </c>
      <c r="EB441">
        <v>21.4862714285714</v>
      </c>
      <c r="EC441">
        <v>2000.0025</v>
      </c>
      <c r="ED441">
        <v>0.980001142857143</v>
      </c>
      <c r="EE441">
        <v>0.0199987142857143</v>
      </c>
      <c r="EF441">
        <v>0</v>
      </c>
      <c r="EG441">
        <v>2.25251071428571</v>
      </c>
      <c r="EH441">
        <v>0</v>
      </c>
      <c r="EI441">
        <v>4077.65571428572</v>
      </c>
      <c r="EJ441">
        <v>17300.1928571429</v>
      </c>
      <c r="EK441">
        <v>39.8882857142857</v>
      </c>
      <c r="EL441">
        <v>39.875</v>
      </c>
      <c r="EM441">
        <v>39.312</v>
      </c>
      <c r="EN441">
        <v>38.875</v>
      </c>
      <c r="EO441">
        <v>39.7455</v>
      </c>
      <c r="EP441">
        <v>1960.0025</v>
      </c>
      <c r="EQ441">
        <v>40</v>
      </c>
      <c r="ER441">
        <v>0</v>
      </c>
      <c r="ES441">
        <v>1678819235.6</v>
      </c>
      <c r="ET441">
        <v>0</v>
      </c>
      <c r="EU441">
        <v>2.28526</v>
      </c>
      <c r="EV441">
        <v>-0.497799989461291</v>
      </c>
      <c r="EW441">
        <v>1.17000000388242</v>
      </c>
      <c r="EX441">
        <v>4077.6444</v>
      </c>
      <c r="EY441">
        <v>15</v>
      </c>
      <c r="EZ441">
        <v>0</v>
      </c>
      <c r="FA441" t="s">
        <v>409</v>
      </c>
      <c r="FB441">
        <v>1510781724.6</v>
      </c>
      <c r="FC441">
        <v>1510781718.6</v>
      </c>
      <c r="FD441">
        <v>0</v>
      </c>
      <c r="FE441">
        <v>0.193</v>
      </c>
      <c r="FF441">
        <v>0.167</v>
      </c>
      <c r="FG441">
        <v>6.707</v>
      </c>
      <c r="FH441">
        <v>0.869</v>
      </c>
      <c r="FI441">
        <v>420</v>
      </c>
      <c r="FJ441">
        <v>32</v>
      </c>
      <c r="FK441">
        <v>0.3</v>
      </c>
      <c r="FL441">
        <v>0.13</v>
      </c>
      <c r="FM441">
        <v>1.47305675</v>
      </c>
      <c r="FN441">
        <v>-0.126073058161356</v>
      </c>
      <c r="FO441">
        <v>0.0121998021269814</v>
      </c>
      <c r="FP441">
        <v>1</v>
      </c>
      <c r="FQ441">
        <v>1</v>
      </c>
      <c r="FR441">
        <v>1</v>
      </c>
      <c r="FS441" t="s">
        <v>410</v>
      </c>
      <c r="FT441">
        <v>2.97137</v>
      </c>
      <c r="FU441">
        <v>2.75405</v>
      </c>
      <c r="FV441">
        <v>0.206959</v>
      </c>
      <c r="FW441">
        <v>0.21079</v>
      </c>
      <c r="FX441">
        <v>0.119568</v>
      </c>
      <c r="FY441">
        <v>0.116669</v>
      </c>
      <c r="FZ441">
        <v>30787.5</v>
      </c>
      <c r="GA441">
        <v>33378</v>
      </c>
      <c r="GB441">
        <v>35190.3</v>
      </c>
      <c r="GC441">
        <v>38366.7</v>
      </c>
      <c r="GD441">
        <v>43905.6</v>
      </c>
      <c r="GE441">
        <v>48942.9</v>
      </c>
      <c r="GF441">
        <v>54986.3</v>
      </c>
      <c r="GG441">
        <v>61531.8</v>
      </c>
      <c r="GH441">
        <v>1.9645</v>
      </c>
      <c r="GI441">
        <v>1.82323</v>
      </c>
      <c r="GJ441">
        <v>0.204939</v>
      </c>
      <c r="GK441">
        <v>0</v>
      </c>
      <c r="GL441">
        <v>31.6394</v>
      </c>
      <c r="GM441">
        <v>999.9</v>
      </c>
      <c r="GN441">
        <v>53.156</v>
      </c>
      <c r="GO441">
        <v>32.438</v>
      </c>
      <c r="GP441">
        <v>28.6709</v>
      </c>
      <c r="GQ441">
        <v>56.0386</v>
      </c>
      <c r="GR441">
        <v>48.6779</v>
      </c>
      <c r="GS441">
        <v>1</v>
      </c>
      <c r="GT441">
        <v>0.0990574</v>
      </c>
      <c r="GU441">
        <v>-2.9508</v>
      </c>
      <c r="GV441">
        <v>20.092</v>
      </c>
      <c r="GW441">
        <v>5.19662</v>
      </c>
      <c r="GX441">
        <v>12.0043</v>
      </c>
      <c r="GY441">
        <v>4.9751</v>
      </c>
      <c r="GZ441">
        <v>3.29385</v>
      </c>
      <c r="HA441">
        <v>9999</v>
      </c>
      <c r="HB441">
        <v>9999</v>
      </c>
      <c r="HC441">
        <v>9999</v>
      </c>
      <c r="HD441">
        <v>999.9</v>
      </c>
      <c r="HE441">
        <v>1.86325</v>
      </c>
      <c r="HF441">
        <v>1.86813</v>
      </c>
      <c r="HG441">
        <v>1.8679</v>
      </c>
      <c r="HH441">
        <v>1.86905</v>
      </c>
      <c r="HI441">
        <v>1.86982</v>
      </c>
      <c r="HJ441">
        <v>1.86586</v>
      </c>
      <c r="HK441">
        <v>1.86696</v>
      </c>
      <c r="HL441">
        <v>1.86832</v>
      </c>
      <c r="HM441">
        <v>5</v>
      </c>
      <c r="HN441">
        <v>0</v>
      </c>
      <c r="HO441">
        <v>0</v>
      </c>
      <c r="HP441">
        <v>0</v>
      </c>
      <c r="HQ441" t="s">
        <v>411</v>
      </c>
      <c r="HR441" t="s">
        <v>412</v>
      </c>
      <c r="HS441" t="s">
        <v>413</v>
      </c>
      <c r="HT441" t="s">
        <v>413</v>
      </c>
      <c r="HU441" t="s">
        <v>413</v>
      </c>
      <c r="HV441" t="s">
        <v>413</v>
      </c>
      <c r="HW441">
        <v>0</v>
      </c>
      <c r="HX441">
        <v>100</v>
      </c>
      <c r="HY441">
        <v>100</v>
      </c>
      <c r="HZ441">
        <v>12.24</v>
      </c>
      <c r="IA441">
        <v>0.6617</v>
      </c>
      <c r="IB441">
        <v>4.00718980108695</v>
      </c>
      <c r="IC441">
        <v>0.0057595372652325</v>
      </c>
      <c r="ID441">
        <v>9.86007892650461e-07</v>
      </c>
      <c r="IE441">
        <v>-6.54605500343952e-10</v>
      </c>
      <c r="IF441">
        <v>0.661683471666172</v>
      </c>
      <c r="IG441">
        <v>0</v>
      </c>
      <c r="IH441">
        <v>0</v>
      </c>
      <c r="II441">
        <v>0</v>
      </c>
      <c r="IJ441">
        <v>-3</v>
      </c>
      <c r="IK441">
        <v>1614</v>
      </c>
      <c r="IL441">
        <v>1</v>
      </c>
      <c r="IM441">
        <v>27</v>
      </c>
      <c r="IN441">
        <v>231.8</v>
      </c>
      <c r="IO441">
        <v>231.9</v>
      </c>
      <c r="IP441">
        <v>2.83936</v>
      </c>
      <c r="IQ441">
        <v>2.62329</v>
      </c>
      <c r="IR441">
        <v>1.54785</v>
      </c>
      <c r="IS441">
        <v>2.30103</v>
      </c>
      <c r="IT441">
        <v>1.34644</v>
      </c>
      <c r="IU441">
        <v>2.28882</v>
      </c>
      <c r="IV441">
        <v>36.8129</v>
      </c>
      <c r="IW441">
        <v>24.2013</v>
      </c>
      <c r="IX441">
        <v>18</v>
      </c>
      <c r="IY441">
        <v>503.78</v>
      </c>
      <c r="IZ441">
        <v>411.536</v>
      </c>
      <c r="JA441">
        <v>35.8298</v>
      </c>
      <c r="JB441">
        <v>28.6766</v>
      </c>
      <c r="JC441">
        <v>29.9996</v>
      </c>
      <c r="JD441">
        <v>28.5326</v>
      </c>
      <c r="JE441">
        <v>28.4585</v>
      </c>
      <c r="JF441">
        <v>56.82</v>
      </c>
      <c r="JG441">
        <v>0</v>
      </c>
      <c r="JH441">
        <v>100</v>
      </c>
      <c r="JI441">
        <v>35.8271</v>
      </c>
      <c r="JJ441">
        <v>1475.89</v>
      </c>
      <c r="JK441">
        <v>30.1699</v>
      </c>
      <c r="JL441">
        <v>102.017</v>
      </c>
      <c r="JM441">
        <v>102.425</v>
      </c>
    </row>
    <row r="442" spans="1:273">
      <c r="A442">
        <v>426</v>
      </c>
      <c r="B442">
        <v>1510795637.6</v>
      </c>
      <c r="C442">
        <v>6917</v>
      </c>
      <c r="D442" t="s">
        <v>1265</v>
      </c>
      <c r="E442" t="s">
        <v>1266</v>
      </c>
      <c r="F442">
        <v>5</v>
      </c>
      <c r="G442" t="s">
        <v>898</v>
      </c>
      <c r="H442" t="s">
        <v>406</v>
      </c>
      <c r="I442">
        <v>1510795629.85</v>
      </c>
      <c r="J442">
        <f>(K442)/1000</f>
        <v>0</v>
      </c>
      <c r="K442">
        <f>IF(CZ442, AN442, AH442)</f>
        <v>0</v>
      </c>
      <c r="L442">
        <f>IF(CZ442, AI442, AG442)</f>
        <v>0</v>
      </c>
      <c r="M442">
        <f>DB442 - IF(AU442&gt;1, L442*CV442*100.0/(AW442*DP442), 0)</f>
        <v>0</v>
      </c>
      <c r="N442">
        <f>((T442-J442/2)*M442-L442)/(T442+J442/2)</f>
        <v>0</v>
      </c>
      <c r="O442">
        <f>N442*(DI442+DJ442)/1000.0</f>
        <v>0</v>
      </c>
      <c r="P442">
        <f>(DB442 - IF(AU442&gt;1, L442*CV442*100.0/(AW442*DP442), 0))*(DI442+DJ442)/1000.0</f>
        <v>0</v>
      </c>
      <c r="Q442">
        <f>2.0/((1/S442-1/R442)+SIGN(S442)*SQRT((1/S442-1/R442)*(1/S442-1/R442) + 4*CW442/((CW442+1)*(CW442+1))*(2*1/S442*1/R442-1/R442*1/R442)))</f>
        <v>0</v>
      </c>
      <c r="R442">
        <f>IF(LEFT(CX442,1)&lt;&gt;"0",IF(LEFT(CX442,1)="1",3.0,CY442),$D$5+$E$5*(DP442*DI442/($K$5*1000))+$F$5*(DP442*DI442/($K$5*1000))*MAX(MIN(CV442,$J$5),$I$5)*MAX(MIN(CV442,$J$5),$I$5)+$G$5*MAX(MIN(CV442,$J$5),$I$5)*(DP442*DI442/($K$5*1000))+$H$5*(DP442*DI442/($K$5*1000))*(DP442*DI442/($K$5*1000)))</f>
        <v>0</v>
      </c>
      <c r="S442">
        <f>J442*(1000-(1000*0.61365*exp(17.502*W442/(240.97+W442))/(DI442+DJ442)+DD442)/2)/(1000*0.61365*exp(17.502*W442/(240.97+W442))/(DI442+DJ442)-DD442)</f>
        <v>0</v>
      </c>
      <c r="T442">
        <f>1/((CW442+1)/(Q442/1.6)+1/(R442/1.37)) + CW442/((CW442+1)/(Q442/1.6) + CW442/(R442/1.37))</f>
        <v>0</v>
      </c>
      <c r="U442">
        <f>(CR442*CU442)</f>
        <v>0</v>
      </c>
      <c r="V442">
        <f>(DK442+(U442+2*0.95*5.67E-8*(((DK442+$B$7)+273)^4-(DK442+273)^4)-44100*J442)/(1.84*29.3*R442+8*0.95*5.67E-8*(DK442+273)^3))</f>
        <v>0</v>
      </c>
      <c r="W442">
        <f>($C$7*DL442+$D$7*DM442+$E$7*V442)</f>
        <v>0</v>
      </c>
      <c r="X442">
        <f>0.61365*exp(17.502*W442/(240.97+W442))</f>
        <v>0</v>
      </c>
      <c r="Y442">
        <f>(Z442/AA442*100)</f>
        <v>0</v>
      </c>
      <c r="Z442">
        <f>DD442*(DI442+DJ442)/1000</f>
        <v>0</v>
      </c>
      <c r="AA442">
        <f>0.61365*exp(17.502*DK442/(240.97+DK442))</f>
        <v>0</v>
      </c>
      <c r="AB442">
        <f>(X442-DD442*(DI442+DJ442)/1000)</f>
        <v>0</v>
      </c>
      <c r="AC442">
        <f>(-J442*44100)</f>
        <v>0</v>
      </c>
      <c r="AD442">
        <f>2*29.3*R442*0.92*(DK442-W442)</f>
        <v>0</v>
      </c>
      <c r="AE442">
        <f>2*0.95*5.67E-8*(((DK442+$B$7)+273)^4-(W442+273)^4)</f>
        <v>0</v>
      </c>
      <c r="AF442">
        <f>U442+AE442+AC442+AD442</f>
        <v>0</v>
      </c>
      <c r="AG442">
        <f>DH442*AU442*(DC442-DB442*(1000-AU442*DE442)/(1000-AU442*DD442))/(100*CV442)</f>
        <v>0</v>
      </c>
      <c r="AH442">
        <f>1000*DH442*AU442*(DD442-DE442)/(100*CV442*(1000-AU442*DD442))</f>
        <v>0</v>
      </c>
      <c r="AI442">
        <f>(AJ442 - AK442 - DI442*1E3/(8.314*(DK442+273.15)) * AM442/DH442 * AL442) * DH442/(100*CV442) * (1000 - DE442)/1000</f>
        <v>0</v>
      </c>
      <c r="AJ442">
        <v>1504.68976558867</v>
      </c>
      <c r="AK442">
        <v>1479.74339393939</v>
      </c>
      <c r="AL442">
        <v>3.36016865106374</v>
      </c>
      <c r="AM442">
        <v>64.2689805173575</v>
      </c>
      <c r="AN442">
        <f>(AP442 - AO442 + DI442*1E3/(8.314*(DK442+273.15)) * AR442/DH442 * AQ442) * DH442/(100*CV442) * 1000/(1000 - AP442)</f>
        <v>0</v>
      </c>
      <c r="AO442">
        <v>28.3200979112284</v>
      </c>
      <c r="AP442">
        <v>29.7572739393939</v>
      </c>
      <c r="AQ442">
        <v>-0.000113383343931642</v>
      </c>
      <c r="AR442">
        <v>116.423155096258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MAX(0,($B$13+$C$13*DP442)/(1+$D$13*DP442)*DI442/(DK442+273)*$E$13)</f>
        <v>0</v>
      </c>
      <c r="AX442" t="s">
        <v>407</v>
      </c>
      <c r="AY442" t="s">
        <v>407</v>
      </c>
      <c r="AZ442">
        <v>0</v>
      </c>
      <c r="BA442">
        <v>0</v>
      </c>
      <c r="BB442">
        <f>1-AZ442/BA442</f>
        <v>0</v>
      </c>
      <c r="BC442">
        <v>0</v>
      </c>
      <c r="BD442" t="s">
        <v>407</v>
      </c>
      <c r="BE442" t="s">
        <v>407</v>
      </c>
      <c r="BF442">
        <v>0</v>
      </c>
      <c r="BG442">
        <v>0</v>
      </c>
      <c r="BH442">
        <f>1-BF442/BG442</f>
        <v>0</v>
      </c>
      <c r="BI442">
        <v>0.5</v>
      </c>
      <c r="BJ442">
        <f>CS442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407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f>$B$11*DQ442+$C$11*DR442+$F$11*EC442*(1-EF442)</f>
        <v>0</v>
      </c>
      <c r="CS442">
        <f>CR442*CT442</f>
        <v>0</v>
      </c>
      <c r="CT442">
        <f>($B$11*$D$9+$C$11*$D$9+$F$11*((EP442+EH442)/MAX(EP442+EH442+EQ442, 0.1)*$I$9+EQ442/MAX(EP442+EH442+EQ442, 0.1)*$J$9))/($B$11+$C$11+$F$11)</f>
        <v>0</v>
      </c>
      <c r="CU442">
        <f>($B$11*$K$9+$C$11*$K$9+$F$11*((EP442+EH442)/MAX(EP442+EH442+EQ442, 0.1)*$P$9+EQ442/MAX(EP442+EH442+EQ442, 0.1)*$Q$9))/($B$11+$C$11+$F$11)</f>
        <v>0</v>
      </c>
      <c r="CV442">
        <v>2.7</v>
      </c>
      <c r="CW442">
        <v>0.5</v>
      </c>
      <c r="CX442" t="s">
        <v>408</v>
      </c>
      <c r="CY442">
        <v>2</v>
      </c>
      <c r="CZ442" t="b">
        <v>1</v>
      </c>
      <c r="DA442">
        <v>1510795629.85</v>
      </c>
      <c r="DB442">
        <v>1411.79964285714</v>
      </c>
      <c r="DC442">
        <v>1445.52107142857</v>
      </c>
      <c r="DD442">
        <v>29.7827071428571</v>
      </c>
      <c r="DE442">
        <v>28.3286607142857</v>
      </c>
      <c r="DF442">
        <v>1399.59571428571</v>
      </c>
      <c r="DG442">
        <v>29.1210178571428</v>
      </c>
      <c r="DH442">
        <v>500.09525</v>
      </c>
      <c r="DI442">
        <v>90.7508678571428</v>
      </c>
      <c r="DJ442">
        <v>0.100018414285714</v>
      </c>
      <c r="DK442">
        <v>34.274075</v>
      </c>
      <c r="DL442">
        <v>34.9688535714286</v>
      </c>
      <c r="DM442">
        <v>999.9</v>
      </c>
      <c r="DN442">
        <v>0</v>
      </c>
      <c r="DO442">
        <v>0</v>
      </c>
      <c r="DP442">
        <v>9994.48392857143</v>
      </c>
      <c r="DQ442">
        <v>0</v>
      </c>
      <c r="DR442">
        <v>9.26603285714286</v>
      </c>
      <c r="DS442">
        <v>-33.7205892857143</v>
      </c>
      <c r="DT442">
        <v>1455.13785714286</v>
      </c>
      <c r="DU442">
        <v>1487.66392857143</v>
      </c>
      <c r="DV442">
        <v>1.45404464285714</v>
      </c>
      <c r="DW442">
        <v>1445.52107142857</v>
      </c>
      <c r="DX442">
        <v>28.3286607142857</v>
      </c>
      <c r="DY442">
        <v>2.70280535714286</v>
      </c>
      <c r="DZ442">
        <v>2.57084964285714</v>
      </c>
      <c r="EA442">
        <v>22.3021821428571</v>
      </c>
      <c r="EB442">
        <v>21.4821392857143</v>
      </c>
      <c r="EC442">
        <v>2000.04178571429</v>
      </c>
      <c r="ED442">
        <v>0.980001142857143</v>
      </c>
      <c r="EE442">
        <v>0.0199987142857143</v>
      </c>
      <c r="EF442">
        <v>0</v>
      </c>
      <c r="EG442">
        <v>2.23213928571429</v>
      </c>
      <c r="EH442">
        <v>0</v>
      </c>
      <c r="EI442">
        <v>4077.66428571429</v>
      </c>
      <c r="EJ442">
        <v>17300.5178571429</v>
      </c>
      <c r="EK442">
        <v>39.875</v>
      </c>
      <c r="EL442">
        <v>39.8615</v>
      </c>
      <c r="EM442">
        <v>39.312</v>
      </c>
      <c r="EN442">
        <v>38.85475</v>
      </c>
      <c r="EO442">
        <v>39.73425</v>
      </c>
      <c r="EP442">
        <v>1960.04178571429</v>
      </c>
      <c r="EQ442">
        <v>40</v>
      </c>
      <c r="ER442">
        <v>0</v>
      </c>
      <c r="ES442">
        <v>1678819241</v>
      </c>
      <c r="ET442">
        <v>0</v>
      </c>
      <c r="EU442">
        <v>2.22301153846154</v>
      </c>
      <c r="EV442">
        <v>-0.770601705207155</v>
      </c>
      <c r="EW442">
        <v>-0.486153834652381</v>
      </c>
      <c r="EX442">
        <v>4077.64769230769</v>
      </c>
      <c r="EY442">
        <v>15</v>
      </c>
      <c r="EZ442">
        <v>0</v>
      </c>
      <c r="FA442" t="s">
        <v>409</v>
      </c>
      <c r="FB442">
        <v>1510781724.6</v>
      </c>
      <c r="FC442">
        <v>1510781718.6</v>
      </c>
      <c r="FD442">
        <v>0</v>
      </c>
      <c r="FE442">
        <v>0.193</v>
      </c>
      <c r="FF442">
        <v>0.167</v>
      </c>
      <c r="FG442">
        <v>6.707</v>
      </c>
      <c r="FH442">
        <v>0.869</v>
      </c>
      <c r="FI442">
        <v>420</v>
      </c>
      <c r="FJ442">
        <v>32</v>
      </c>
      <c r="FK442">
        <v>0.3</v>
      </c>
      <c r="FL442">
        <v>0.13</v>
      </c>
      <c r="FM442">
        <v>1.46166125</v>
      </c>
      <c r="FN442">
        <v>-0.132671932457792</v>
      </c>
      <c r="FO442">
        <v>0.0128560169157286</v>
      </c>
      <c r="FP442">
        <v>1</v>
      </c>
      <c r="FQ442">
        <v>1</v>
      </c>
      <c r="FR442">
        <v>1</v>
      </c>
      <c r="FS442" t="s">
        <v>410</v>
      </c>
      <c r="FT442">
        <v>2.97152</v>
      </c>
      <c r="FU442">
        <v>2.75376</v>
      </c>
      <c r="FV442">
        <v>0.208543</v>
      </c>
      <c r="FW442">
        <v>0.212412</v>
      </c>
      <c r="FX442">
        <v>0.119517</v>
      </c>
      <c r="FY442">
        <v>0.11665</v>
      </c>
      <c r="FZ442">
        <v>30726.4</v>
      </c>
      <c r="GA442">
        <v>33309.8</v>
      </c>
      <c r="GB442">
        <v>35190.7</v>
      </c>
      <c r="GC442">
        <v>38367.1</v>
      </c>
      <c r="GD442">
        <v>43908.6</v>
      </c>
      <c r="GE442">
        <v>48944.2</v>
      </c>
      <c r="GF442">
        <v>54986.8</v>
      </c>
      <c r="GG442">
        <v>61532.1</v>
      </c>
      <c r="GH442">
        <v>1.96458</v>
      </c>
      <c r="GI442">
        <v>1.82377</v>
      </c>
      <c r="GJ442">
        <v>0.207238</v>
      </c>
      <c r="GK442">
        <v>0</v>
      </c>
      <c r="GL442">
        <v>31.6261</v>
      </c>
      <c r="GM442">
        <v>999.9</v>
      </c>
      <c r="GN442">
        <v>53.156</v>
      </c>
      <c r="GO442">
        <v>32.438</v>
      </c>
      <c r="GP442">
        <v>28.6687</v>
      </c>
      <c r="GQ442">
        <v>56.3486</v>
      </c>
      <c r="GR442">
        <v>48.3413</v>
      </c>
      <c r="GS442">
        <v>1</v>
      </c>
      <c r="GT442">
        <v>0.0984578</v>
      </c>
      <c r="GU442">
        <v>-2.95322</v>
      </c>
      <c r="GV442">
        <v>20.092</v>
      </c>
      <c r="GW442">
        <v>5.19737</v>
      </c>
      <c r="GX442">
        <v>12.0043</v>
      </c>
      <c r="GY442">
        <v>4.9752</v>
      </c>
      <c r="GZ442">
        <v>3.29365</v>
      </c>
      <c r="HA442">
        <v>9999</v>
      </c>
      <c r="HB442">
        <v>9999</v>
      </c>
      <c r="HC442">
        <v>9999</v>
      </c>
      <c r="HD442">
        <v>999.9</v>
      </c>
      <c r="HE442">
        <v>1.86325</v>
      </c>
      <c r="HF442">
        <v>1.86813</v>
      </c>
      <c r="HG442">
        <v>1.86788</v>
      </c>
      <c r="HH442">
        <v>1.86905</v>
      </c>
      <c r="HI442">
        <v>1.86982</v>
      </c>
      <c r="HJ442">
        <v>1.86586</v>
      </c>
      <c r="HK442">
        <v>1.86693</v>
      </c>
      <c r="HL442">
        <v>1.8683</v>
      </c>
      <c r="HM442">
        <v>5</v>
      </c>
      <c r="HN442">
        <v>0</v>
      </c>
      <c r="HO442">
        <v>0</v>
      </c>
      <c r="HP442">
        <v>0</v>
      </c>
      <c r="HQ442" t="s">
        <v>411</v>
      </c>
      <c r="HR442" t="s">
        <v>412</v>
      </c>
      <c r="HS442" t="s">
        <v>413</v>
      </c>
      <c r="HT442" t="s">
        <v>413</v>
      </c>
      <c r="HU442" t="s">
        <v>413</v>
      </c>
      <c r="HV442" t="s">
        <v>413</v>
      </c>
      <c r="HW442">
        <v>0</v>
      </c>
      <c r="HX442">
        <v>100</v>
      </c>
      <c r="HY442">
        <v>100</v>
      </c>
      <c r="HZ442">
        <v>12.32</v>
      </c>
      <c r="IA442">
        <v>0.6616</v>
      </c>
      <c r="IB442">
        <v>4.00718980108695</v>
      </c>
      <c r="IC442">
        <v>0.0057595372652325</v>
      </c>
      <c r="ID442">
        <v>9.86007892650461e-07</v>
      </c>
      <c r="IE442">
        <v>-6.54605500343952e-10</v>
      </c>
      <c r="IF442">
        <v>0.661683471666172</v>
      </c>
      <c r="IG442">
        <v>0</v>
      </c>
      <c r="IH442">
        <v>0</v>
      </c>
      <c r="II442">
        <v>0</v>
      </c>
      <c r="IJ442">
        <v>-3</v>
      </c>
      <c r="IK442">
        <v>1614</v>
      </c>
      <c r="IL442">
        <v>1</v>
      </c>
      <c r="IM442">
        <v>27</v>
      </c>
      <c r="IN442">
        <v>231.9</v>
      </c>
      <c r="IO442">
        <v>232</v>
      </c>
      <c r="IP442">
        <v>2.86743</v>
      </c>
      <c r="IQ442">
        <v>2.61841</v>
      </c>
      <c r="IR442">
        <v>1.54785</v>
      </c>
      <c r="IS442">
        <v>2.30103</v>
      </c>
      <c r="IT442">
        <v>1.34644</v>
      </c>
      <c r="IU442">
        <v>2.33032</v>
      </c>
      <c r="IV442">
        <v>36.8129</v>
      </c>
      <c r="IW442">
        <v>24.2013</v>
      </c>
      <c r="IX442">
        <v>18</v>
      </c>
      <c r="IY442">
        <v>503.783</v>
      </c>
      <c r="IZ442">
        <v>411.813</v>
      </c>
      <c r="JA442">
        <v>35.851</v>
      </c>
      <c r="JB442">
        <v>28.6703</v>
      </c>
      <c r="JC442">
        <v>29.9996</v>
      </c>
      <c r="JD442">
        <v>28.5271</v>
      </c>
      <c r="JE442">
        <v>28.4534</v>
      </c>
      <c r="JF442">
        <v>57.4117</v>
      </c>
      <c r="JG442">
        <v>0</v>
      </c>
      <c r="JH442">
        <v>100</v>
      </c>
      <c r="JI442">
        <v>35.851</v>
      </c>
      <c r="JJ442">
        <v>1489.35</v>
      </c>
      <c r="JK442">
        <v>30.1699</v>
      </c>
      <c r="JL442">
        <v>102.018</v>
      </c>
      <c r="JM442">
        <v>102.426</v>
      </c>
    </row>
    <row r="443" spans="1:273">
      <c r="A443">
        <v>427</v>
      </c>
      <c r="B443">
        <v>1510795642.6</v>
      </c>
      <c r="C443">
        <v>6922</v>
      </c>
      <c r="D443" t="s">
        <v>1267</v>
      </c>
      <c r="E443" t="s">
        <v>1268</v>
      </c>
      <c r="F443">
        <v>5</v>
      </c>
      <c r="G443" t="s">
        <v>898</v>
      </c>
      <c r="H443" t="s">
        <v>406</v>
      </c>
      <c r="I443">
        <v>1510795635.11852</v>
      </c>
      <c r="J443">
        <f>(K443)/1000</f>
        <v>0</v>
      </c>
      <c r="K443">
        <f>IF(CZ443, AN443, AH443)</f>
        <v>0</v>
      </c>
      <c r="L443">
        <f>IF(CZ443, AI443, AG443)</f>
        <v>0</v>
      </c>
      <c r="M443">
        <f>DB443 - IF(AU443&gt;1, L443*CV443*100.0/(AW443*DP443), 0)</f>
        <v>0</v>
      </c>
      <c r="N443">
        <f>((T443-J443/2)*M443-L443)/(T443+J443/2)</f>
        <v>0</v>
      </c>
      <c r="O443">
        <f>N443*(DI443+DJ443)/1000.0</f>
        <v>0</v>
      </c>
      <c r="P443">
        <f>(DB443 - IF(AU443&gt;1, L443*CV443*100.0/(AW443*DP443), 0))*(DI443+DJ443)/1000.0</f>
        <v>0</v>
      </c>
      <c r="Q443">
        <f>2.0/((1/S443-1/R443)+SIGN(S443)*SQRT((1/S443-1/R443)*(1/S443-1/R443) + 4*CW443/((CW443+1)*(CW443+1))*(2*1/S443*1/R443-1/R443*1/R443)))</f>
        <v>0</v>
      </c>
      <c r="R443">
        <f>IF(LEFT(CX443,1)&lt;&gt;"0",IF(LEFT(CX443,1)="1",3.0,CY443),$D$5+$E$5*(DP443*DI443/($K$5*1000))+$F$5*(DP443*DI443/($K$5*1000))*MAX(MIN(CV443,$J$5),$I$5)*MAX(MIN(CV443,$J$5),$I$5)+$G$5*MAX(MIN(CV443,$J$5),$I$5)*(DP443*DI443/($K$5*1000))+$H$5*(DP443*DI443/($K$5*1000))*(DP443*DI443/($K$5*1000)))</f>
        <v>0</v>
      </c>
      <c r="S443">
        <f>J443*(1000-(1000*0.61365*exp(17.502*W443/(240.97+W443))/(DI443+DJ443)+DD443)/2)/(1000*0.61365*exp(17.502*W443/(240.97+W443))/(DI443+DJ443)-DD443)</f>
        <v>0</v>
      </c>
      <c r="T443">
        <f>1/((CW443+1)/(Q443/1.6)+1/(R443/1.37)) + CW443/((CW443+1)/(Q443/1.6) + CW443/(R443/1.37))</f>
        <v>0</v>
      </c>
      <c r="U443">
        <f>(CR443*CU443)</f>
        <v>0</v>
      </c>
      <c r="V443">
        <f>(DK443+(U443+2*0.95*5.67E-8*(((DK443+$B$7)+273)^4-(DK443+273)^4)-44100*J443)/(1.84*29.3*R443+8*0.95*5.67E-8*(DK443+273)^3))</f>
        <v>0</v>
      </c>
      <c r="W443">
        <f>($C$7*DL443+$D$7*DM443+$E$7*V443)</f>
        <v>0</v>
      </c>
      <c r="X443">
        <f>0.61365*exp(17.502*W443/(240.97+W443))</f>
        <v>0</v>
      </c>
      <c r="Y443">
        <f>(Z443/AA443*100)</f>
        <v>0</v>
      </c>
      <c r="Z443">
        <f>DD443*(DI443+DJ443)/1000</f>
        <v>0</v>
      </c>
      <c r="AA443">
        <f>0.61365*exp(17.502*DK443/(240.97+DK443))</f>
        <v>0</v>
      </c>
      <c r="AB443">
        <f>(X443-DD443*(DI443+DJ443)/1000)</f>
        <v>0</v>
      </c>
      <c r="AC443">
        <f>(-J443*44100)</f>
        <v>0</v>
      </c>
      <c r="AD443">
        <f>2*29.3*R443*0.92*(DK443-W443)</f>
        <v>0</v>
      </c>
      <c r="AE443">
        <f>2*0.95*5.67E-8*(((DK443+$B$7)+273)^4-(W443+273)^4)</f>
        <v>0</v>
      </c>
      <c r="AF443">
        <f>U443+AE443+AC443+AD443</f>
        <v>0</v>
      </c>
      <c r="AG443">
        <f>DH443*AU443*(DC443-DB443*(1000-AU443*DE443)/(1000-AU443*DD443))/(100*CV443)</f>
        <v>0</v>
      </c>
      <c r="AH443">
        <f>1000*DH443*AU443*(DD443-DE443)/(100*CV443*(1000-AU443*DD443))</f>
        <v>0</v>
      </c>
      <c r="AI443">
        <f>(AJ443 - AK443 - DI443*1E3/(8.314*(DK443+273.15)) * AM443/DH443 * AL443) * DH443/(100*CV443) * (1000 - DE443)/1000</f>
        <v>0</v>
      </c>
      <c r="AJ443">
        <v>1522.71867331306</v>
      </c>
      <c r="AK443">
        <v>1497.30121212121</v>
      </c>
      <c r="AL443">
        <v>3.5289750566464</v>
      </c>
      <c r="AM443">
        <v>64.2689805173575</v>
      </c>
      <c r="AN443">
        <f>(AP443 - AO443 + DI443*1E3/(8.314*(DK443+273.15)) * AR443/DH443 * AQ443) * DH443/(100*CV443) * 1000/(1000 - AP443)</f>
        <v>0</v>
      </c>
      <c r="AO443">
        <v>28.315570548716</v>
      </c>
      <c r="AP443">
        <v>29.7447527272727</v>
      </c>
      <c r="AQ443">
        <v>-7.46711560082504e-05</v>
      </c>
      <c r="AR443">
        <v>116.423155096258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MAX(0,($B$13+$C$13*DP443)/(1+$D$13*DP443)*DI443/(DK443+273)*$E$13)</f>
        <v>0</v>
      </c>
      <c r="AX443" t="s">
        <v>407</v>
      </c>
      <c r="AY443" t="s">
        <v>407</v>
      </c>
      <c r="AZ443">
        <v>0</v>
      </c>
      <c r="BA443">
        <v>0</v>
      </c>
      <c r="BB443">
        <f>1-AZ443/BA443</f>
        <v>0</v>
      </c>
      <c r="BC443">
        <v>0</v>
      </c>
      <c r="BD443" t="s">
        <v>407</v>
      </c>
      <c r="BE443" t="s">
        <v>407</v>
      </c>
      <c r="BF443">
        <v>0</v>
      </c>
      <c r="BG443">
        <v>0</v>
      </c>
      <c r="BH443">
        <f>1-BF443/BG443</f>
        <v>0</v>
      </c>
      <c r="BI443">
        <v>0.5</v>
      </c>
      <c r="BJ443">
        <f>CS443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407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f>$B$11*DQ443+$C$11*DR443+$F$11*EC443*(1-EF443)</f>
        <v>0</v>
      </c>
      <c r="CS443">
        <f>CR443*CT443</f>
        <v>0</v>
      </c>
      <c r="CT443">
        <f>($B$11*$D$9+$C$11*$D$9+$F$11*((EP443+EH443)/MAX(EP443+EH443+EQ443, 0.1)*$I$9+EQ443/MAX(EP443+EH443+EQ443, 0.1)*$J$9))/($B$11+$C$11+$F$11)</f>
        <v>0</v>
      </c>
      <c r="CU443">
        <f>($B$11*$K$9+$C$11*$K$9+$F$11*((EP443+EH443)/MAX(EP443+EH443+EQ443, 0.1)*$P$9+EQ443/MAX(EP443+EH443+EQ443, 0.1)*$Q$9))/($B$11+$C$11+$F$11)</f>
        <v>0</v>
      </c>
      <c r="CV443">
        <v>2.7</v>
      </c>
      <c r="CW443">
        <v>0.5</v>
      </c>
      <c r="CX443" t="s">
        <v>408</v>
      </c>
      <c r="CY443">
        <v>2</v>
      </c>
      <c r="CZ443" t="b">
        <v>1</v>
      </c>
      <c r="DA443">
        <v>1510795635.11852</v>
      </c>
      <c r="DB443">
        <v>1429.30555555556</v>
      </c>
      <c r="DC443">
        <v>1463.26444444444</v>
      </c>
      <c r="DD443">
        <v>29.7648592592593</v>
      </c>
      <c r="DE443">
        <v>28.3217555555556</v>
      </c>
      <c r="DF443">
        <v>1417.02</v>
      </c>
      <c r="DG443">
        <v>29.1031703703704</v>
      </c>
      <c r="DH443">
        <v>500.092592592593</v>
      </c>
      <c r="DI443">
        <v>90.7496814814815</v>
      </c>
      <c r="DJ443">
        <v>0.0999987481481482</v>
      </c>
      <c r="DK443">
        <v>34.2785518518519</v>
      </c>
      <c r="DL443">
        <v>34.9771111111111</v>
      </c>
      <c r="DM443">
        <v>999.9</v>
      </c>
      <c r="DN443">
        <v>0</v>
      </c>
      <c r="DO443">
        <v>0</v>
      </c>
      <c r="DP443">
        <v>9996.59333333333</v>
      </c>
      <c r="DQ443">
        <v>0</v>
      </c>
      <c r="DR443">
        <v>9.26076666666667</v>
      </c>
      <c r="DS443">
        <v>-33.958462962963</v>
      </c>
      <c r="DT443">
        <v>1473.15407407407</v>
      </c>
      <c r="DU443">
        <v>1505.9137037037</v>
      </c>
      <c r="DV443">
        <v>1.44309925925926</v>
      </c>
      <c r="DW443">
        <v>1463.26444444444</v>
      </c>
      <c r="DX443">
        <v>28.3217555555556</v>
      </c>
      <c r="DY443">
        <v>2.70115</v>
      </c>
      <c r="DZ443">
        <v>2.57018925925926</v>
      </c>
      <c r="EA443">
        <v>22.2921185185185</v>
      </c>
      <c r="EB443">
        <v>21.477937037037</v>
      </c>
      <c r="EC443">
        <v>2000.05962962963</v>
      </c>
      <c r="ED443">
        <v>0.980001185185185</v>
      </c>
      <c r="EE443">
        <v>0.0199986814814815</v>
      </c>
      <c r="EF443">
        <v>0</v>
      </c>
      <c r="EG443">
        <v>2.21871481481481</v>
      </c>
      <c r="EH443">
        <v>0</v>
      </c>
      <c r="EI443">
        <v>4077.60666666667</v>
      </c>
      <c r="EJ443">
        <v>17300.6703703704</v>
      </c>
      <c r="EK443">
        <v>39.875</v>
      </c>
      <c r="EL443">
        <v>39.84</v>
      </c>
      <c r="EM443">
        <v>39.312</v>
      </c>
      <c r="EN443">
        <v>38.833</v>
      </c>
      <c r="EO443">
        <v>39.7126666666667</v>
      </c>
      <c r="EP443">
        <v>1960.05962962963</v>
      </c>
      <c r="EQ443">
        <v>40</v>
      </c>
      <c r="ER443">
        <v>0</v>
      </c>
      <c r="ES443">
        <v>1678819245.8</v>
      </c>
      <c r="ET443">
        <v>0</v>
      </c>
      <c r="EU443">
        <v>2.21183076923077</v>
      </c>
      <c r="EV443">
        <v>0.423753849660803</v>
      </c>
      <c r="EW443">
        <v>-2.51999998307948</v>
      </c>
      <c r="EX443">
        <v>4077.56653846154</v>
      </c>
      <c r="EY443">
        <v>15</v>
      </c>
      <c r="EZ443">
        <v>0</v>
      </c>
      <c r="FA443" t="s">
        <v>409</v>
      </c>
      <c r="FB443">
        <v>1510781724.6</v>
      </c>
      <c r="FC443">
        <v>1510781718.6</v>
      </c>
      <c r="FD443">
        <v>0</v>
      </c>
      <c r="FE443">
        <v>0.193</v>
      </c>
      <c r="FF443">
        <v>0.167</v>
      </c>
      <c r="FG443">
        <v>6.707</v>
      </c>
      <c r="FH443">
        <v>0.869</v>
      </c>
      <c r="FI443">
        <v>420</v>
      </c>
      <c r="FJ443">
        <v>32</v>
      </c>
      <c r="FK443">
        <v>0.3</v>
      </c>
      <c r="FL443">
        <v>0.13</v>
      </c>
      <c r="FM443">
        <v>1.45095375</v>
      </c>
      <c r="FN443">
        <v>-0.129600787992498</v>
      </c>
      <c r="FO443">
        <v>0.012568520336042</v>
      </c>
      <c r="FP443">
        <v>1</v>
      </c>
      <c r="FQ443">
        <v>1</v>
      </c>
      <c r="FR443">
        <v>1</v>
      </c>
      <c r="FS443" t="s">
        <v>410</v>
      </c>
      <c r="FT443">
        <v>2.97157</v>
      </c>
      <c r="FU443">
        <v>2.75397</v>
      </c>
      <c r="FV443">
        <v>0.210022</v>
      </c>
      <c r="FW443">
        <v>0.213824</v>
      </c>
      <c r="FX443">
        <v>0.119478</v>
      </c>
      <c r="FY443">
        <v>0.116636</v>
      </c>
      <c r="FZ443">
        <v>30669.3</v>
      </c>
      <c r="GA443">
        <v>33251</v>
      </c>
      <c r="GB443">
        <v>35191</v>
      </c>
      <c r="GC443">
        <v>38368.2</v>
      </c>
      <c r="GD443">
        <v>43911</v>
      </c>
      <c r="GE443">
        <v>48946</v>
      </c>
      <c r="GF443">
        <v>54987.4</v>
      </c>
      <c r="GG443">
        <v>61533.3</v>
      </c>
      <c r="GH443">
        <v>1.96452</v>
      </c>
      <c r="GI443">
        <v>1.82375</v>
      </c>
      <c r="GJ443">
        <v>0.208888</v>
      </c>
      <c r="GK443">
        <v>0</v>
      </c>
      <c r="GL443">
        <v>31.6129</v>
      </c>
      <c r="GM443">
        <v>999.9</v>
      </c>
      <c r="GN443">
        <v>53.156</v>
      </c>
      <c r="GO443">
        <v>32.438</v>
      </c>
      <c r="GP443">
        <v>28.6719</v>
      </c>
      <c r="GQ443">
        <v>56.6886</v>
      </c>
      <c r="GR443">
        <v>48.0529</v>
      </c>
      <c r="GS443">
        <v>1</v>
      </c>
      <c r="GT443">
        <v>0.0979116</v>
      </c>
      <c r="GU443">
        <v>-2.94881</v>
      </c>
      <c r="GV443">
        <v>20.0918</v>
      </c>
      <c r="GW443">
        <v>5.19737</v>
      </c>
      <c r="GX443">
        <v>12.004</v>
      </c>
      <c r="GY443">
        <v>4.97505</v>
      </c>
      <c r="GZ443">
        <v>3.2939</v>
      </c>
      <c r="HA443">
        <v>9999</v>
      </c>
      <c r="HB443">
        <v>9999</v>
      </c>
      <c r="HC443">
        <v>9999</v>
      </c>
      <c r="HD443">
        <v>999.9</v>
      </c>
      <c r="HE443">
        <v>1.86325</v>
      </c>
      <c r="HF443">
        <v>1.86813</v>
      </c>
      <c r="HG443">
        <v>1.86789</v>
      </c>
      <c r="HH443">
        <v>1.86905</v>
      </c>
      <c r="HI443">
        <v>1.86983</v>
      </c>
      <c r="HJ443">
        <v>1.86585</v>
      </c>
      <c r="HK443">
        <v>1.86693</v>
      </c>
      <c r="HL443">
        <v>1.8683</v>
      </c>
      <c r="HM443">
        <v>5</v>
      </c>
      <c r="HN443">
        <v>0</v>
      </c>
      <c r="HO443">
        <v>0</v>
      </c>
      <c r="HP443">
        <v>0</v>
      </c>
      <c r="HQ443" t="s">
        <v>411</v>
      </c>
      <c r="HR443" t="s">
        <v>412</v>
      </c>
      <c r="HS443" t="s">
        <v>413</v>
      </c>
      <c r="HT443" t="s">
        <v>413</v>
      </c>
      <c r="HU443" t="s">
        <v>413</v>
      </c>
      <c r="HV443" t="s">
        <v>413</v>
      </c>
      <c r="HW443">
        <v>0</v>
      </c>
      <c r="HX443">
        <v>100</v>
      </c>
      <c r="HY443">
        <v>100</v>
      </c>
      <c r="HZ443">
        <v>12.4</v>
      </c>
      <c r="IA443">
        <v>0.6617</v>
      </c>
      <c r="IB443">
        <v>4.00718980108695</v>
      </c>
      <c r="IC443">
        <v>0.0057595372652325</v>
      </c>
      <c r="ID443">
        <v>9.86007892650461e-07</v>
      </c>
      <c r="IE443">
        <v>-6.54605500343952e-10</v>
      </c>
      <c r="IF443">
        <v>0.661683471666172</v>
      </c>
      <c r="IG443">
        <v>0</v>
      </c>
      <c r="IH443">
        <v>0</v>
      </c>
      <c r="II443">
        <v>0</v>
      </c>
      <c r="IJ443">
        <v>-3</v>
      </c>
      <c r="IK443">
        <v>1614</v>
      </c>
      <c r="IL443">
        <v>1</v>
      </c>
      <c r="IM443">
        <v>27</v>
      </c>
      <c r="IN443">
        <v>232</v>
      </c>
      <c r="IO443">
        <v>232.1</v>
      </c>
      <c r="IP443">
        <v>2.89062</v>
      </c>
      <c r="IQ443">
        <v>2.61841</v>
      </c>
      <c r="IR443">
        <v>1.54785</v>
      </c>
      <c r="IS443">
        <v>2.30103</v>
      </c>
      <c r="IT443">
        <v>1.34644</v>
      </c>
      <c r="IU443">
        <v>2.42554</v>
      </c>
      <c r="IV443">
        <v>36.8129</v>
      </c>
      <c r="IW443">
        <v>24.2101</v>
      </c>
      <c r="IX443">
        <v>18</v>
      </c>
      <c r="IY443">
        <v>503.707</v>
      </c>
      <c r="IZ443">
        <v>411.765</v>
      </c>
      <c r="JA443">
        <v>35.8693</v>
      </c>
      <c r="JB443">
        <v>28.6637</v>
      </c>
      <c r="JC443">
        <v>29.9996</v>
      </c>
      <c r="JD443">
        <v>28.5224</v>
      </c>
      <c r="JE443">
        <v>28.4487</v>
      </c>
      <c r="JF443">
        <v>57.9549</v>
      </c>
      <c r="JG443">
        <v>0</v>
      </c>
      <c r="JH443">
        <v>100</v>
      </c>
      <c r="JI443">
        <v>35.8692</v>
      </c>
      <c r="JJ443">
        <v>1509.78</v>
      </c>
      <c r="JK443">
        <v>30.1699</v>
      </c>
      <c r="JL443">
        <v>102.019</v>
      </c>
      <c r="JM443">
        <v>102.428</v>
      </c>
    </row>
    <row r="444" spans="1:273">
      <c r="A444">
        <v>428</v>
      </c>
      <c r="B444">
        <v>1510795647.6</v>
      </c>
      <c r="C444">
        <v>6927</v>
      </c>
      <c r="D444" t="s">
        <v>1269</v>
      </c>
      <c r="E444" t="s">
        <v>1270</v>
      </c>
      <c r="F444">
        <v>5</v>
      </c>
      <c r="G444" t="s">
        <v>898</v>
      </c>
      <c r="H444" t="s">
        <v>406</v>
      </c>
      <c r="I444">
        <v>1510795639.83214</v>
      </c>
      <c r="J444">
        <f>(K444)/1000</f>
        <v>0</v>
      </c>
      <c r="K444">
        <f>IF(CZ444, AN444, AH444)</f>
        <v>0</v>
      </c>
      <c r="L444">
        <f>IF(CZ444, AI444, AG444)</f>
        <v>0</v>
      </c>
      <c r="M444">
        <f>DB444 - IF(AU444&gt;1, L444*CV444*100.0/(AW444*DP444), 0)</f>
        <v>0</v>
      </c>
      <c r="N444">
        <f>((T444-J444/2)*M444-L444)/(T444+J444/2)</f>
        <v>0</v>
      </c>
      <c r="O444">
        <f>N444*(DI444+DJ444)/1000.0</f>
        <v>0</v>
      </c>
      <c r="P444">
        <f>(DB444 - IF(AU444&gt;1, L444*CV444*100.0/(AW444*DP444), 0))*(DI444+DJ444)/1000.0</f>
        <v>0</v>
      </c>
      <c r="Q444">
        <f>2.0/((1/S444-1/R444)+SIGN(S444)*SQRT((1/S444-1/R444)*(1/S444-1/R444) + 4*CW444/((CW444+1)*(CW444+1))*(2*1/S444*1/R444-1/R444*1/R444)))</f>
        <v>0</v>
      </c>
      <c r="R444">
        <f>IF(LEFT(CX444,1)&lt;&gt;"0",IF(LEFT(CX444,1)="1",3.0,CY444),$D$5+$E$5*(DP444*DI444/($K$5*1000))+$F$5*(DP444*DI444/($K$5*1000))*MAX(MIN(CV444,$J$5),$I$5)*MAX(MIN(CV444,$J$5),$I$5)+$G$5*MAX(MIN(CV444,$J$5),$I$5)*(DP444*DI444/($K$5*1000))+$H$5*(DP444*DI444/($K$5*1000))*(DP444*DI444/($K$5*1000)))</f>
        <v>0</v>
      </c>
      <c r="S444">
        <f>J444*(1000-(1000*0.61365*exp(17.502*W444/(240.97+W444))/(DI444+DJ444)+DD444)/2)/(1000*0.61365*exp(17.502*W444/(240.97+W444))/(DI444+DJ444)-DD444)</f>
        <v>0</v>
      </c>
      <c r="T444">
        <f>1/((CW444+1)/(Q444/1.6)+1/(R444/1.37)) + CW444/((CW444+1)/(Q444/1.6) + CW444/(R444/1.37))</f>
        <v>0</v>
      </c>
      <c r="U444">
        <f>(CR444*CU444)</f>
        <v>0</v>
      </c>
      <c r="V444">
        <f>(DK444+(U444+2*0.95*5.67E-8*(((DK444+$B$7)+273)^4-(DK444+273)^4)-44100*J444)/(1.84*29.3*R444+8*0.95*5.67E-8*(DK444+273)^3))</f>
        <v>0</v>
      </c>
      <c r="W444">
        <f>($C$7*DL444+$D$7*DM444+$E$7*V444)</f>
        <v>0</v>
      </c>
      <c r="X444">
        <f>0.61365*exp(17.502*W444/(240.97+W444))</f>
        <v>0</v>
      </c>
      <c r="Y444">
        <f>(Z444/AA444*100)</f>
        <v>0</v>
      </c>
      <c r="Z444">
        <f>DD444*(DI444+DJ444)/1000</f>
        <v>0</v>
      </c>
      <c r="AA444">
        <f>0.61365*exp(17.502*DK444/(240.97+DK444))</f>
        <v>0</v>
      </c>
      <c r="AB444">
        <f>(X444-DD444*(DI444+DJ444)/1000)</f>
        <v>0</v>
      </c>
      <c r="AC444">
        <f>(-J444*44100)</f>
        <v>0</v>
      </c>
      <c r="AD444">
        <f>2*29.3*R444*0.92*(DK444-W444)</f>
        <v>0</v>
      </c>
      <c r="AE444">
        <f>2*0.95*5.67E-8*(((DK444+$B$7)+273)^4-(W444+273)^4)</f>
        <v>0</v>
      </c>
      <c r="AF444">
        <f>U444+AE444+AC444+AD444</f>
        <v>0</v>
      </c>
      <c r="AG444">
        <f>DH444*AU444*(DC444-DB444*(1000-AU444*DE444)/(1000-AU444*DD444))/(100*CV444)</f>
        <v>0</v>
      </c>
      <c r="AH444">
        <f>1000*DH444*AU444*(DD444-DE444)/(100*CV444*(1000-AU444*DD444))</f>
        <v>0</v>
      </c>
      <c r="AI444">
        <f>(AJ444 - AK444 - DI444*1E3/(8.314*(DK444+273.15)) * AM444/DH444 * AL444) * DH444/(100*CV444) * (1000 - DE444)/1000</f>
        <v>0</v>
      </c>
      <c r="AJ444">
        <v>1539.28592764016</v>
      </c>
      <c r="AK444">
        <v>1514.15072727273</v>
      </c>
      <c r="AL444">
        <v>3.35714115645459</v>
      </c>
      <c r="AM444">
        <v>64.2689805173575</v>
      </c>
      <c r="AN444">
        <f>(AP444 - AO444 + DI444*1E3/(8.314*(DK444+273.15)) * AR444/DH444 * AQ444) * DH444/(100*CV444) * 1000/(1000 - AP444)</f>
        <v>0</v>
      </c>
      <c r="AO444">
        <v>28.3087532144295</v>
      </c>
      <c r="AP444">
        <v>29.7294824242424</v>
      </c>
      <c r="AQ444">
        <v>-8.75538820242203e-05</v>
      </c>
      <c r="AR444">
        <v>116.423155096258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MAX(0,($B$13+$C$13*DP444)/(1+$D$13*DP444)*DI444/(DK444+273)*$E$13)</f>
        <v>0</v>
      </c>
      <c r="AX444" t="s">
        <v>407</v>
      </c>
      <c r="AY444" t="s">
        <v>407</v>
      </c>
      <c r="AZ444">
        <v>0</v>
      </c>
      <c r="BA444">
        <v>0</v>
      </c>
      <c r="BB444">
        <f>1-AZ444/BA444</f>
        <v>0</v>
      </c>
      <c r="BC444">
        <v>0</v>
      </c>
      <c r="BD444" t="s">
        <v>407</v>
      </c>
      <c r="BE444" t="s">
        <v>407</v>
      </c>
      <c r="BF444">
        <v>0</v>
      </c>
      <c r="BG444">
        <v>0</v>
      </c>
      <c r="BH444">
        <f>1-BF444/BG444</f>
        <v>0</v>
      </c>
      <c r="BI444">
        <v>0.5</v>
      </c>
      <c r="BJ444">
        <f>CS444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407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f>$B$11*DQ444+$C$11*DR444+$F$11*EC444*(1-EF444)</f>
        <v>0</v>
      </c>
      <c r="CS444">
        <f>CR444*CT444</f>
        <v>0</v>
      </c>
      <c r="CT444">
        <f>($B$11*$D$9+$C$11*$D$9+$F$11*((EP444+EH444)/MAX(EP444+EH444+EQ444, 0.1)*$I$9+EQ444/MAX(EP444+EH444+EQ444, 0.1)*$J$9))/($B$11+$C$11+$F$11)</f>
        <v>0</v>
      </c>
      <c r="CU444">
        <f>($B$11*$K$9+$C$11*$K$9+$F$11*((EP444+EH444)/MAX(EP444+EH444+EQ444, 0.1)*$P$9+EQ444/MAX(EP444+EH444+EQ444, 0.1)*$Q$9))/($B$11+$C$11+$F$11)</f>
        <v>0</v>
      </c>
      <c r="CV444">
        <v>2.7</v>
      </c>
      <c r="CW444">
        <v>0.5</v>
      </c>
      <c r="CX444" t="s">
        <v>408</v>
      </c>
      <c r="CY444">
        <v>2</v>
      </c>
      <c r="CZ444" t="b">
        <v>1</v>
      </c>
      <c r="DA444">
        <v>1510795639.83214</v>
      </c>
      <c r="DB444">
        <v>1445.01035714286</v>
      </c>
      <c r="DC444">
        <v>1478.9375</v>
      </c>
      <c r="DD444">
        <v>29.7501642857143</v>
      </c>
      <c r="DE444">
        <v>28.3167678571429</v>
      </c>
      <c r="DF444">
        <v>1432.6525</v>
      </c>
      <c r="DG444">
        <v>29.0884785714286</v>
      </c>
      <c r="DH444">
        <v>500.097571428571</v>
      </c>
      <c r="DI444">
        <v>90.7484035714286</v>
      </c>
      <c r="DJ444">
        <v>0.100034475</v>
      </c>
      <c r="DK444">
        <v>34.2833035714286</v>
      </c>
      <c r="DL444">
        <v>34.9835785714286</v>
      </c>
      <c r="DM444">
        <v>999.9</v>
      </c>
      <c r="DN444">
        <v>0</v>
      </c>
      <c r="DO444">
        <v>0</v>
      </c>
      <c r="DP444">
        <v>9991.11035714286</v>
      </c>
      <c r="DQ444">
        <v>0</v>
      </c>
      <c r="DR444">
        <v>9.26036892857143</v>
      </c>
      <c r="DS444">
        <v>-33.9267428571429</v>
      </c>
      <c r="DT444">
        <v>1489.31821428571</v>
      </c>
      <c r="DU444">
        <v>1522.03571428571</v>
      </c>
      <c r="DV444">
        <v>1.4333875</v>
      </c>
      <c r="DW444">
        <v>1478.9375</v>
      </c>
      <c r="DX444">
        <v>28.3167678571429</v>
      </c>
      <c r="DY444">
        <v>2.69977892857143</v>
      </c>
      <c r="DZ444">
        <v>2.56970071428571</v>
      </c>
      <c r="EA444">
        <v>22.2837607142857</v>
      </c>
      <c r="EB444">
        <v>21.4748285714286</v>
      </c>
      <c r="EC444">
        <v>2000.04321428571</v>
      </c>
      <c r="ED444">
        <v>0.980001142857143</v>
      </c>
      <c r="EE444">
        <v>0.0199987142857143</v>
      </c>
      <c r="EF444">
        <v>0</v>
      </c>
      <c r="EG444">
        <v>2.22010714285714</v>
      </c>
      <c r="EH444">
        <v>0</v>
      </c>
      <c r="EI444">
        <v>4077.52821428571</v>
      </c>
      <c r="EJ444">
        <v>17300.5357142857</v>
      </c>
      <c r="EK444">
        <v>39.875</v>
      </c>
      <c r="EL444">
        <v>39.821</v>
      </c>
      <c r="EM444">
        <v>39.3009285714286</v>
      </c>
      <c r="EN444">
        <v>38.81425</v>
      </c>
      <c r="EO444">
        <v>39.69825</v>
      </c>
      <c r="EP444">
        <v>1960.04321428571</v>
      </c>
      <c r="EQ444">
        <v>40</v>
      </c>
      <c r="ER444">
        <v>0</v>
      </c>
      <c r="ES444">
        <v>1678819251.2</v>
      </c>
      <c r="ET444">
        <v>0</v>
      </c>
      <c r="EU444">
        <v>2.243956</v>
      </c>
      <c r="EV444">
        <v>0.521807695248187</v>
      </c>
      <c r="EW444">
        <v>-1.57076922166276</v>
      </c>
      <c r="EX444">
        <v>4077.4896</v>
      </c>
      <c r="EY444">
        <v>15</v>
      </c>
      <c r="EZ444">
        <v>0</v>
      </c>
      <c r="FA444" t="s">
        <v>409</v>
      </c>
      <c r="FB444">
        <v>1510781724.6</v>
      </c>
      <c r="FC444">
        <v>1510781718.6</v>
      </c>
      <c r="FD444">
        <v>0</v>
      </c>
      <c r="FE444">
        <v>0.193</v>
      </c>
      <c r="FF444">
        <v>0.167</v>
      </c>
      <c r="FG444">
        <v>6.707</v>
      </c>
      <c r="FH444">
        <v>0.869</v>
      </c>
      <c r="FI444">
        <v>420</v>
      </c>
      <c r="FJ444">
        <v>32</v>
      </c>
      <c r="FK444">
        <v>0.3</v>
      </c>
      <c r="FL444">
        <v>0.13</v>
      </c>
      <c r="FM444">
        <v>1.43898825</v>
      </c>
      <c r="FN444">
        <v>-0.121199887429646</v>
      </c>
      <c r="FO444">
        <v>0.0118069737628869</v>
      </c>
      <c r="FP444">
        <v>1</v>
      </c>
      <c r="FQ444">
        <v>1</v>
      </c>
      <c r="FR444">
        <v>1</v>
      </c>
      <c r="FS444" t="s">
        <v>410</v>
      </c>
      <c r="FT444">
        <v>2.97145</v>
      </c>
      <c r="FU444">
        <v>2.75397</v>
      </c>
      <c r="FV444">
        <v>0.211451</v>
      </c>
      <c r="FW444">
        <v>0.215296</v>
      </c>
      <c r="FX444">
        <v>0.11944</v>
      </c>
      <c r="FY444">
        <v>0.116621</v>
      </c>
      <c r="FZ444">
        <v>30614.2</v>
      </c>
      <c r="GA444">
        <v>33189.1</v>
      </c>
      <c r="GB444">
        <v>35191.4</v>
      </c>
      <c r="GC444">
        <v>38368.6</v>
      </c>
      <c r="GD444">
        <v>43913.4</v>
      </c>
      <c r="GE444">
        <v>48947.6</v>
      </c>
      <c r="GF444">
        <v>54987.9</v>
      </c>
      <c r="GG444">
        <v>61534.1</v>
      </c>
      <c r="GH444">
        <v>1.9645</v>
      </c>
      <c r="GI444">
        <v>1.82393</v>
      </c>
      <c r="GJ444">
        <v>0.208795</v>
      </c>
      <c r="GK444">
        <v>0</v>
      </c>
      <c r="GL444">
        <v>31.6033</v>
      </c>
      <c r="GM444">
        <v>999.9</v>
      </c>
      <c r="GN444">
        <v>53.156</v>
      </c>
      <c r="GO444">
        <v>32.438</v>
      </c>
      <c r="GP444">
        <v>28.6705</v>
      </c>
      <c r="GQ444">
        <v>56.2486</v>
      </c>
      <c r="GR444">
        <v>48.2091</v>
      </c>
      <c r="GS444">
        <v>1</v>
      </c>
      <c r="GT444">
        <v>0.0973577</v>
      </c>
      <c r="GU444">
        <v>-2.90277</v>
      </c>
      <c r="GV444">
        <v>20.0926</v>
      </c>
      <c r="GW444">
        <v>5.19797</v>
      </c>
      <c r="GX444">
        <v>12.0043</v>
      </c>
      <c r="GY444">
        <v>4.9754</v>
      </c>
      <c r="GZ444">
        <v>3.2939</v>
      </c>
      <c r="HA444">
        <v>9999</v>
      </c>
      <c r="HB444">
        <v>9999</v>
      </c>
      <c r="HC444">
        <v>9999</v>
      </c>
      <c r="HD444">
        <v>999.9</v>
      </c>
      <c r="HE444">
        <v>1.86325</v>
      </c>
      <c r="HF444">
        <v>1.86813</v>
      </c>
      <c r="HG444">
        <v>1.86788</v>
      </c>
      <c r="HH444">
        <v>1.86905</v>
      </c>
      <c r="HI444">
        <v>1.86982</v>
      </c>
      <c r="HJ444">
        <v>1.86584</v>
      </c>
      <c r="HK444">
        <v>1.86695</v>
      </c>
      <c r="HL444">
        <v>1.86829</v>
      </c>
      <c r="HM444">
        <v>5</v>
      </c>
      <c r="HN444">
        <v>0</v>
      </c>
      <c r="HO444">
        <v>0</v>
      </c>
      <c r="HP444">
        <v>0</v>
      </c>
      <c r="HQ444" t="s">
        <v>411</v>
      </c>
      <c r="HR444" t="s">
        <v>412</v>
      </c>
      <c r="HS444" t="s">
        <v>413</v>
      </c>
      <c r="HT444" t="s">
        <v>413</v>
      </c>
      <c r="HU444" t="s">
        <v>413</v>
      </c>
      <c r="HV444" t="s">
        <v>413</v>
      </c>
      <c r="HW444">
        <v>0</v>
      </c>
      <c r="HX444">
        <v>100</v>
      </c>
      <c r="HY444">
        <v>100</v>
      </c>
      <c r="HZ444">
        <v>12.48</v>
      </c>
      <c r="IA444">
        <v>0.6617</v>
      </c>
      <c r="IB444">
        <v>4.00718980108695</v>
      </c>
      <c r="IC444">
        <v>0.0057595372652325</v>
      </c>
      <c r="ID444">
        <v>9.86007892650461e-07</v>
      </c>
      <c r="IE444">
        <v>-6.54605500343952e-10</v>
      </c>
      <c r="IF444">
        <v>0.661683471666172</v>
      </c>
      <c r="IG444">
        <v>0</v>
      </c>
      <c r="IH444">
        <v>0</v>
      </c>
      <c r="II444">
        <v>0</v>
      </c>
      <c r="IJ444">
        <v>-3</v>
      </c>
      <c r="IK444">
        <v>1614</v>
      </c>
      <c r="IL444">
        <v>1</v>
      </c>
      <c r="IM444">
        <v>27</v>
      </c>
      <c r="IN444">
        <v>232.1</v>
      </c>
      <c r="IO444">
        <v>232.2</v>
      </c>
      <c r="IP444">
        <v>2.91992</v>
      </c>
      <c r="IQ444">
        <v>2.62085</v>
      </c>
      <c r="IR444">
        <v>1.54785</v>
      </c>
      <c r="IS444">
        <v>2.30103</v>
      </c>
      <c r="IT444">
        <v>1.34644</v>
      </c>
      <c r="IU444">
        <v>2.32666</v>
      </c>
      <c r="IV444">
        <v>36.8129</v>
      </c>
      <c r="IW444">
        <v>24.2013</v>
      </c>
      <c r="IX444">
        <v>18</v>
      </c>
      <c r="IY444">
        <v>503.647</v>
      </c>
      <c r="IZ444">
        <v>411.828</v>
      </c>
      <c r="JA444">
        <v>35.8804</v>
      </c>
      <c r="JB444">
        <v>28.6575</v>
      </c>
      <c r="JC444">
        <v>29.9995</v>
      </c>
      <c r="JD444">
        <v>28.5174</v>
      </c>
      <c r="JE444">
        <v>28.4434</v>
      </c>
      <c r="JF444">
        <v>58.447</v>
      </c>
      <c r="JG444">
        <v>0</v>
      </c>
      <c r="JH444">
        <v>100</v>
      </c>
      <c r="JI444">
        <v>35.8743</v>
      </c>
      <c r="JJ444">
        <v>1523.34</v>
      </c>
      <c r="JK444">
        <v>30.1699</v>
      </c>
      <c r="JL444">
        <v>102.02</v>
      </c>
      <c r="JM444">
        <v>102.429</v>
      </c>
    </row>
    <row r="445" spans="1:273">
      <c r="A445">
        <v>429</v>
      </c>
      <c r="B445">
        <v>1510795652.6</v>
      </c>
      <c r="C445">
        <v>6932</v>
      </c>
      <c r="D445" t="s">
        <v>1271</v>
      </c>
      <c r="E445" t="s">
        <v>1272</v>
      </c>
      <c r="F445">
        <v>5</v>
      </c>
      <c r="G445" t="s">
        <v>898</v>
      </c>
      <c r="H445" t="s">
        <v>406</v>
      </c>
      <c r="I445">
        <v>1510795645.1</v>
      </c>
      <c r="J445">
        <f>(K445)/1000</f>
        <v>0</v>
      </c>
      <c r="K445">
        <f>IF(CZ445, AN445, AH445)</f>
        <v>0</v>
      </c>
      <c r="L445">
        <f>IF(CZ445, AI445, AG445)</f>
        <v>0</v>
      </c>
      <c r="M445">
        <f>DB445 - IF(AU445&gt;1, L445*CV445*100.0/(AW445*DP445), 0)</f>
        <v>0</v>
      </c>
      <c r="N445">
        <f>((T445-J445/2)*M445-L445)/(T445+J445/2)</f>
        <v>0</v>
      </c>
      <c r="O445">
        <f>N445*(DI445+DJ445)/1000.0</f>
        <v>0</v>
      </c>
      <c r="P445">
        <f>(DB445 - IF(AU445&gt;1, L445*CV445*100.0/(AW445*DP445), 0))*(DI445+DJ445)/1000.0</f>
        <v>0</v>
      </c>
      <c r="Q445">
        <f>2.0/((1/S445-1/R445)+SIGN(S445)*SQRT((1/S445-1/R445)*(1/S445-1/R445) + 4*CW445/((CW445+1)*(CW445+1))*(2*1/S445*1/R445-1/R445*1/R445)))</f>
        <v>0</v>
      </c>
      <c r="R445">
        <f>IF(LEFT(CX445,1)&lt;&gt;"0",IF(LEFT(CX445,1)="1",3.0,CY445),$D$5+$E$5*(DP445*DI445/($K$5*1000))+$F$5*(DP445*DI445/($K$5*1000))*MAX(MIN(CV445,$J$5),$I$5)*MAX(MIN(CV445,$J$5),$I$5)+$G$5*MAX(MIN(CV445,$J$5),$I$5)*(DP445*DI445/($K$5*1000))+$H$5*(DP445*DI445/($K$5*1000))*(DP445*DI445/($K$5*1000)))</f>
        <v>0</v>
      </c>
      <c r="S445">
        <f>J445*(1000-(1000*0.61365*exp(17.502*W445/(240.97+W445))/(DI445+DJ445)+DD445)/2)/(1000*0.61365*exp(17.502*W445/(240.97+W445))/(DI445+DJ445)-DD445)</f>
        <v>0</v>
      </c>
      <c r="T445">
        <f>1/((CW445+1)/(Q445/1.6)+1/(R445/1.37)) + CW445/((CW445+1)/(Q445/1.6) + CW445/(R445/1.37))</f>
        <v>0</v>
      </c>
      <c r="U445">
        <f>(CR445*CU445)</f>
        <v>0</v>
      </c>
      <c r="V445">
        <f>(DK445+(U445+2*0.95*5.67E-8*(((DK445+$B$7)+273)^4-(DK445+273)^4)-44100*J445)/(1.84*29.3*R445+8*0.95*5.67E-8*(DK445+273)^3))</f>
        <v>0</v>
      </c>
      <c r="W445">
        <f>($C$7*DL445+$D$7*DM445+$E$7*V445)</f>
        <v>0</v>
      </c>
      <c r="X445">
        <f>0.61365*exp(17.502*W445/(240.97+W445))</f>
        <v>0</v>
      </c>
      <c r="Y445">
        <f>(Z445/AA445*100)</f>
        <v>0</v>
      </c>
      <c r="Z445">
        <f>DD445*(DI445+DJ445)/1000</f>
        <v>0</v>
      </c>
      <c r="AA445">
        <f>0.61365*exp(17.502*DK445/(240.97+DK445))</f>
        <v>0</v>
      </c>
      <c r="AB445">
        <f>(X445-DD445*(DI445+DJ445)/1000)</f>
        <v>0</v>
      </c>
      <c r="AC445">
        <f>(-J445*44100)</f>
        <v>0</v>
      </c>
      <c r="AD445">
        <f>2*29.3*R445*0.92*(DK445-W445)</f>
        <v>0</v>
      </c>
      <c r="AE445">
        <f>2*0.95*5.67E-8*(((DK445+$B$7)+273)^4-(W445+273)^4)</f>
        <v>0</v>
      </c>
      <c r="AF445">
        <f>U445+AE445+AC445+AD445</f>
        <v>0</v>
      </c>
      <c r="AG445">
        <f>DH445*AU445*(DC445-DB445*(1000-AU445*DE445)/(1000-AU445*DD445))/(100*CV445)</f>
        <v>0</v>
      </c>
      <c r="AH445">
        <f>1000*DH445*AU445*(DD445-DE445)/(100*CV445*(1000-AU445*DD445))</f>
        <v>0</v>
      </c>
      <c r="AI445">
        <f>(AJ445 - AK445 - DI445*1E3/(8.314*(DK445+273.15)) * AM445/DH445 * AL445) * DH445/(100*CV445) * (1000 - DE445)/1000</f>
        <v>0</v>
      </c>
      <c r="AJ445">
        <v>1557.72704800216</v>
      </c>
      <c r="AK445">
        <v>1531.94387878788</v>
      </c>
      <c r="AL445">
        <v>3.58969869614646</v>
      </c>
      <c r="AM445">
        <v>64.2689805173575</v>
      </c>
      <c r="AN445">
        <f>(AP445 - AO445 + DI445*1E3/(8.314*(DK445+273.15)) * AR445/DH445 * AQ445) * DH445/(100*CV445) * 1000/(1000 - AP445)</f>
        <v>0</v>
      </c>
      <c r="AO445">
        <v>28.3035900174417</v>
      </c>
      <c r="AP445">
        <v>29.7165012121212</v>
      </c>
      <c r="AQ445">
        <v>-6.78446985195633e-05</v>
      </c>
      <c r="AR445">
        <v>116.423155096258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MAX(0,($B$13+$C$13*DP445)/(1+$D$13*DP445)*DI445/(DK445+273)*$E$13)</f>
        <v>0</v>
      </c>
      <c r="AX445" t="s">
        <v>407</v>
      </c>
      <c r="AY445" t="s">
        <v>407</v>
      </c>
      <c r="AZ445">
        <v>0</v>
      </c>
      <c r="BA445">
        <v>0</v>
      </c>
      <c r="BB445">
        <f>1-AZ445/BA445</f>
        <v>0</v>
      </c>
      <c r="BC445">
        <v>0</v>
      </c>
      <c r="BD445" t="s">
        <v>407</v>
      </c>
      <c r="BE445" t="s">
        <v>407</v>
      </c>
      <c r="BF445">
        <v>0</v>
      </c>
      <c r="BG445">
        <v>0</v>
      </c>
      <c r="BH445">
        <f>1-BF445/BG445</f>
        <v>0</v>
      </c>
      <c r="BI445">
        <v>0.5</v>
      </c>
      <c r="BJ445">
        <f>CS445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407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f>$B$11*DQ445+$C$11*DR445+$F$11*EC445*(1-EF445)</f>
        <v>0</v>
      </c>
      <c r="CS445">
        <f>CR445*CT445</f>
        <v>0</v>
      </c>
      <c r="CT445">
        <f>($B$11*$D$9+$C$11*$D$9+$F$11*((EP445+EH445)/MAX(EP445+EH445+EQ445, 0.1)*$I$9+EQ445/MAX(EP445+EH445+EQ445, 0.1)*$J$9))/($B$11+$C$11+$F$11)</f>
        <v>0</v>
      </c>
      <c r="CU445">
        <f>($B$11*$K$9+$C$11*$K$9+$F$11*((EP445+EH445)/MAX(EP445+EH445+EQ445, 0.1)*$P$9+EQ445/MAX(EP445+EH445+EQ445, 0.1)*$Q$9))/($B$11+$C$11+$F$11)</f>
        <v>0</v>
      </c>
      <c r="CV445">
        <v>2.7</v>
      </c>
      <c r="CW445">
        <v>0.5</v>
      </c>
      <c r="CX445" t="s">
        <v>408</v>
      </c>
      <c r="CY445">
        <v>2</v>
      </c>
      <c r="CZ445" t="b">
        <v>1</v>
      </c>
      <c r="DA445">
        <v>1510795645.1</v>
      </c>
      <c r="DB445">
        <v>1462.65592592593</v>
      </c>
      <c r="DC445">
        <v>1496.94666666667</v>
      </c>
      <c r="DD445">
        <v>29.7352925925926</v>
      </c>
      <c r="DE445">
        <v>28.3105740740741</v>
      </c>
      <c r="DF445">
        <v>1450.21888888889</v>
      </c>
      <c r="DG445">
        <v>29.0736111111111</v>
      </c>
      <c r="DH445">
        <v>500.096777777778</v>
      </c>
      <c r="DI445">
        <v>90.7474296296296</v>
      </c>
      <c r="DJ445">
        <v>0.100003148148148</v>
      </c>
      <c r="DK445">
        <v>34.2900111111111</v>
      </c>
      <c r="DL445">
        <v>34.9887925925926</v>
      </c>
      <c r="DM445">
        <v>999.9</v>
      </c>
      <c r="DN445">
        <v>0</v>
      </c>
      <c r="DO445">
        <v>0</v>
      </c>
      <c r="DP445">
        <v>10002.7511111111</v>
      </c>
      <c r="DQ445">
        <v>0</v>
      </c>
      <c r="DR445">
        <v>9.26010259259259</v>
      </c>
      <c r="DS445">
        <v>-34.2905925925926</v>
      </c>
      <c r="DT445">
        <v>1507.48185185185</v>
      </c>
      <c r="DU445">
        <v>1540.56074074074</v>
      </c>
      <c r="DV445">
        <v>1.42470333333333</v>
      </c>
      <c r="DW445">
        <v>1496.94666666667</v>
      </c>
      <c r="DX445">
        <v>28.3105740740741</v>
      </c>
      <c r="DY445">
        <v>2.69840074074074</v>
      </c>
      <c r="DZ445">
        <v>2.56911259259259</v>
      </c>
      <c r="EA445">
        <v>22.2753703703704</v>
      </c>
      <c r="EB445">
        <v>21.4710851851852</v>
      </c>
      <c r="EC445">
        <v>2000.02555555556</v>
      </c>
      <c r="ED445">
        <v>0.980001185185185</v>
      </c>
      <c r="EE445">
        <v>0.0199986814814815</v>
      </c>
      <c r="EF445">
        <v>0</v>
      </c>
      <c r="EG445">
        <v>2.24451851851852</v>
      </c>
      <c r="EH445">
        <v>0</v>
      </c>
      <c r="EI445">
        <v>4077.40148148148</v>
      </c>
      <c r="EJ445">
        <v>17300.3814814815</v>
      </c>
      <c r="EK445">
        <v>39.875</v>
      </c>
      <c r="EL445">
        <v>39.812</v>
      </c>
      <c r="EM445">
        <v>39.2844444444444</v>
      </c>
      <c r="EN445">
        <v>38.812</v>
      </c>
      <c r="EO445">
        <v>39.687</v>
      </c>
      <c r="EP445">
        <v>1960.02555555556</v>
      </c>
      <c r="EQ445">
        <v>40</v>
      </c>
      <c r="ER445">
        <v>0</v>
      </c>
      <c r="ES445">
        <v>1678819256</v>
      </c>
      <c r="ET445">
        <v>0</v>
      </c>
      <c r="EU445">
        <v>2.249824</v>
      </c>
      <c r="EV445">
        <v>-0.506830762864297</v>
      </c>
      <c r="EW445">
        <v>-2.42692308633634</v>
      </c>
      <c r="EX445">
        <v>4077.34</v>
      </c>
      <c r="EY445">
        <v>15</v>
      </c>
      <c r="EZ445">
        <v>0</v>
      </c>
      <c r="FA445" t="s">
        <v>409</v>
      </c>
      <c r="FB445">
        <v>1510781724.6</v>
      </c>
      <c r="FC445">
        <v>1510781718.6</v>
      </c>
      <c r="FD445">
        <v>0</v>
      </c>
      <c r="FE445">
        <v>0.193</v>
      </c>
      <c r="FF445">
        <v>0.167</v>
      </c>
      <c r="FG445">
        <v>6.707</v>
      </c>
      <c r="FH445">
        <v>0.869</v>
      </c>
      <c r="FI445">
        <v>420</v>
      </c>
      <c r="FJ445">
        <v>32</v>
      </c>
      <c r="FK445">
        <v>0.3</v>
      </c>
      <c r="FL445">
        <v>0.13</v>
      </c>
      <c r="FM445">
        <v>1.429266</v>
      </c>
      <c r="FN445">
        <v>-0.0992386491557234</v>
      </c>
      <c r="FO445">
        <v>0.00955356525073231</v>
      </c>
      <c r="FP445">
        <v>1</v>
      </c>
      <c r="FQ445">
        <v>1</v>
      </c>
      <c r="FR445">
        <v>1</v>
      </c>
      <c r="FS445" t="s">
        <v>410</v>
      </c>
      <c r="FT445">
        <v>2.97139</v>
      </c>
      <c r="FU445">
        <v>2.75406</v>
      </c>
      <c r="FV445">
        <v>0.212936</v>
      </c>
      <c r="FW445">
        <v>0.216718</v>
      </c>
      <c r="FX445">
        <v>0.119403</v>
      </c>
      <c r="FY445">
        <v>0.116605</v>
      </c>
      <c r="FZ445">
        <v>30557.1</v>
      </c>
      <c r="GA445">
        <v>33129.2</v>
      </c>
      <c r="GB445">
        <v>35192.1</v>
      </c>
      <c r="GC445">
        <v>38368.8</v>
      </c>
      <c r="GD445">
        <v>43915.9</v>
      </c>
      <c r="GE445">
        <v>48948.6</v>
      </c>
      <c r="GF445">
        <v>54988.7</v>
      </c>
      <c r="GG445">
        <v>61534.3</v>
      </c>
      <c r="GH445">
        <v>1.96445</v>
      </c>
      <c r="GI445">
        <v>1.82375</v>
      </c>
      <c r="GJ445">
        <v>0.208944</v>
      </c>
      <c r="GK445">
        <v>0</v>
      </c>
      <c r="GL445">
        <v>31.5997</v>
      </c>
      <c r="GM445">
        <v>999.9</v>
      </c>
      <c r="GN445">
        <v>53.131</v>
      </c>
      <c r="GO445">
        <v>32.438</v>
      </c>
      <c r="GP445">
        <v>28.6568</v>
      </c>
      <c r="GQ445">
        <v>56.5886</v>
      </c>
      <c r="GR445">
        <v>48.4856</v>
      </c>
      <c r="GS445">
        <v>1</v>
      </c>
      <c r="GT445">
        <v>0.0968979</v>
      </c>
      <c r="GU445">
        <v>-2.8999</v>
      </c>
      <c r="GV445">
        <v>20.0926</v>
      </c>
      <c r="GW445">
        <v>5.19722</v>
      </c>
      <c r="GX445">
        <v>12.004</v>
      </c>
      <c r="GY445">
        <v>4.97485</v>
      </c>
      <c r="GZ445">
        <v>3.2938</v>
      </c>
      <c r="HA445">
        <v>9999</v>
      </c>
      <c r="HB445">
        <v>9999</v>
      </c>
      <c r="HC445">
        <v>9999</v>
      </c>
      <c r="HD445">
        <v>999.9</v>
      </c>
      <c r="HE445">
        <v>1.86325</v>
      </c>
      <c r="HF445">
        <v>1.86813</v>
      </c>
      <c r="HG445">
        <v>1.86784</v>
      </c>
      <c r="HH445">
        <v>1.86905</v>
      </c>
      <c r="HI445">
        <v>1.86982</v>
      </c>
      <c r="HJ445">
        <v>1.86584</v>
      </c>
      <c r="HK445">
        <v>1.86694</v>
      </c>
      <c r="HL445">
        <v>1.8683</v>
      </c>
      <c r="HM445">
        <v>5</v>
      </c>
      <c r="HN445">
        <v>0</v>
      </c>
      <c r="HO445">
        <v>0</v>
      </c>
      <c r="HP445">
        <v>0</v>
      </c>
      <c r="HQ445" t="s">
        <v>411</v>
      </c>
      <c r="HR445" t="s">
        <v>412</v>
      </c>
      <c r="HS445" t="s">
        <v>413</v>
      </c>
      <c r="HT445" t="s">
        <v>413</v>
      </c>
      <c r="HU445" t="s">
        <v>413</v>
      </c>
      <c r="HV445" t="s">
        <v>413</v>
      </c>
      <c r="HW445">
        <v>0</v>
      </c>
      <c r="HX445">
        <v>100</v>
      </c>
      <c r="HY445">
        <v>100</v>
      </c>
      <c r="HZ445">
        <v>12.55</v>
      </c>
      <c r="IA445">
        <v>0.6616</v>
      </c>
      <c r="IB445">
        <v>4.00718980108695</v>
      </c>
      <c r="IC445">
        <v>0.0057595372652325</v>
      </c>
      <c r="ID445">
        <v>9.86007892650461e-07</v>
      </c>
      <c r="IE445">
        <v>-6.54605500343952e-10</v>
      </c>
      <c r="IF445">
        <v>0.661683471666172</v>
      </c>
      <c r="IG445">
        <v>0</v>
      </c>
      <c r="IH445">
        <v>0</v>
      </c>
      <c r="II445">
        <v>0</v>
      </c>
      <c r="IJ445">
        <v>-3</v>
      </c>
      <c r="IK445">
        <v>1614</v>
      </c>
      <c r="IL445">
        <v>1</v>
      </c>
      <c r="IM445">
        <v>27</v>
      </c>
      <c r="IN445">
        <v>232.1</v>
      </c>
      <c r="IO445">
        <v>232.2</v>
      </c>
      <c r="IP445">
        <v>2.94189</v>
      </c>
      <c r="IQ445">
        <v>2.62085</v>
      </c>
      <c r="IR445">
        <v>1.54785</v>
      </c>
      <c r="IS445">
        <v>2.30103</v>
      </c>
      <c r="IT445">
        <v>1.34644</v>
      </c>
      <c r="IU445">
        <v>2.38647</v>
      </c>
      <c r="IV445">
        <v>36.8129</v>
      </c>
      <c r="IW445">
        <v>24.2013</v>
      </c>
      <c r="IX445">
        <v>18</v>
      </c>
      <c r="IY445">
        <v>503.567</v>
      </c>
      <c r="IZ445">
        <v>411.696</v>
      </c>
      <c r="JA445">
        <v>35.8839</v>
      </c>
      <c r="JB445">
        <v>28.6516</v>
      </c>
      <c r="JC445">
        <v>29.9995</v>
      </c>
      <c r="JD445">
        <v>28.5122</v>
      </c>
      <c r="JE445">
        <v>28.4389</v>
      </c>
      <c r="JF445">
        <v>58.982</v>
      </c>
      <c r="JG445">
        <v>0</v>
      </c>
      <c r="JH445">
        <v>100</v>
      </c>
      <c r="JI445">
        <v>35.8813</v>
      </c>
      <c r="JJ445">
        <v>1543.5</v>
      </c>
      <c r="JK445">
        <v>30.1699</v>
      </c>
      <c r="JL445">
        <v>102.022</v>
      </c>
      <c r="JM445">
        <v>102.43</v>
      </c>
    </row>
    <row r="446" spans="1:273">
      <c r="A446">
        <v>430</v>
      </c>
      <c r="B446">
        <v>1510795657.6</v>
      </c>
      <c r="C446">
        <v>6937</v>
      </c>
      <c r="D446" t="s">
        <v>1273</v>
      </c>
      <c r="E446" t="s">
        <v>1274</v>
      </c>
      <c r="F446">
        <v>5</v>
      </c>
      <c r="G446" t="s">
        <v>898</v>
      </c>
      <c r="H446" t="s">
        <v>406</v>
      </c>
      <c r="I446">
        <v>1510795649.81429</v>
      </c>
      <c r="J446">
        <f>(K446)/1000</f>
        <v>0</v>
      </c>
      <c r="K446">
        <f>IF(CZ446, AN446, AH446)</f>
        <v>0</v>
      </c>
      <c r="L446">
        <f>IF(CZ446, AI446, AG446)</f>
        <v>0</v>
      </c>
      <c r="M446">
        <f>DB446 - IF(AU446&gt;1, L446*CV446*100.0/(AW446*DP446), 0)</f>
        <v>0</v>
      </c>
      <c r="N446">
        <f>((T446-J446/2)*M446-L446)/(T446+J446/2)</f>
        <v>0</v>
      </c>
      <c r="O446">
        <f>N446*(DI446+DJ446)/1000.0</f>
        <v>0</v>
      </c>
      <c r="P446">
        <f>(DB446 - IF(AU446&gt;1, L446*CV446*100.0/(AW446*DP446), 0))*(DI446+DJ446)/1000.0</f>
        <v>0</v>
      </c>
      <c r="Q446">
        <f>2.0/((1/S446-1/R446)+SIGN(S446)*SQRT((1/S446-1/R446)*(1/S446-1/R446) + 4*CW446/((CW446+1)*(CW446+1))*(2*1/S446*1/R446-1/R446*1/R446)))</f>
        <v>0</v>
      </c>
      <c r="R446">
        <f>IF(LEFT(CX446,1)&lt;&gt;"0",IF(LEFT(CX446,1)="1",3.0,CY446),$D$5+$E$5*(DP446*DI446/($K$5*1000))+$F$5*(DP446*DI446/($K$5*1000))*MAX(MIN(CV446,$J$5),$I$5)*MAX(MIN(CV446,$J$5),$I$5)+$G$5*MAX(MIN(CV446,$J$5),$I$5)*(DP446*DI446/($K$5*1000))+$H$5*(DP446*DI446/($K$5*1000))*(DP446*DI446/($K$5*1000)))</f>
        <v>0</v>
      </c>
      <c r="S446">
        <f>J446*(1000-(1000*0.61365*exp(17.502*W446/(240.97+W446))/(DI446+DJ446)+DD446)/2)/(1000*0.61365*exp(17.502*W446/(240.97+W446))/(DI446+DJ446)-DD446)</f>
        <v>0</v>
      </c>
      <c r="T446">
        <f>1/((CW446+1)/(Q446/1.6)+1/(R446/1.37)) + CW446/((CW446+1)/(Q446/1.6) + CW446/(R446/1.37))</f>
        <v>0</v>
      </c>
      <c r="U446">
        <f>(CR446*CU446)</f>
        <v>0</v>
      </c>
      <c r="V446">
        <f>(DK446+(U446+2*0.95*5.67E-8*(((DK446+$B$7)+273)^4-(DK446+273)^4)-44100*J446)/(1.84*29.3*R446+8*0.95*5.67E-8*(DK446+273)^3))</f>
        <v>0</v>
      </c>
      <c r="W446">
        <f>($C$7*DL446+$D$7*DM446+$E$7*V446)</f>
        <v>0</v>
      </c>
      <c r="X446">
        <f>0.61365*exp(17.502*W446/(240.97+W446))</f>
        <v>0</v>
      </c>
      <c r="Y446">
        <f>(Z446/AA446*100)</f>
        <v>0</v>
      </c>
      <c r="Z446">
        <f>DD446*(DI446+DJ446)/1000</f>
        <v>0</v>
      </c>
      <c r="AA446">
        <f>0.61365*exp(17.502*DK446/(240.97+DK446))</f>
        <v>0</v>
      </c>
      <c r="AB446">
        <f>(X446-DD446*(DI446+DJ446)/1000)</f>
        <v>0</v>
      </c>
      <c r="AC446">
        <f>(-J446*44100)</f>
        <v>0</v>
      </c>
      <c r="AD446">
        <f>2*29.3*R446*0.92*(DK446-W446)</f>
        <v>0</v>
      </c>
      <c r="AE446">
        <f>2*0.95*5.67E-8*(((DK446+$B$7)+273)^4-(W446+273)^4)</f>
        <v>0</v>
      </c>
      <c r="AF446">
        <f>U446+AE446+AC446+AD446</f>
        <v>0</v>
      </c>
      <c r="AG446">
        <f>DH446*AU446*(DC446-DB446*(1000-AU446*DE446)/(1000-AU446*DD446))/(100*CV446)</f>
        <v>0</v>
      </c>
      <c r="AH446">
        <f>1000*DH446*AU446*(DD446-DE446)/(100*CV446*(1000-AU446*DD446))</f>
        <v>0</v>
      </c>
      <c r="AI446">
        <f>(AJ446 - AK446 - DI446*1E3/(8.314*(DK446+273.15)) * AM446/DH446 * AL446) * DH446/(100*CV446) * (1000 - DE446)/1000</f>
        <v>0</v>
      </c>
      <c r="AJ446">
        <v>1574.3443730465</v>
      </c>
      <c r="AK446">
        <v>1549.11478787879</v>
      </c>
      <c r="AL446">
        <v>3.44405243796245</v>
      </c>
      <c r="AM446">
        <v>64.2689805173575</v>
      </c>
      <c r="AN446">
        <f>(AP446 - AO446 + DI446*1E3/(8.314*(DK446+273.15)) * AR446/DH446 * AQ446) * DH446/(100*CV446) * 1000/(1000 - AP446)</f>
        <v>0</v>
      </c>
      <c r="AO446">
        <v>28.2964107286874</v>
      </c>
      <c r="AP446">
        <v>29.6991315151515</v>
      </c>
      <c r="AQ446">
        <v>-8.29762698341616e-05</v>
      </c>
      <c r="AR446">
        <v>116.423155096258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MAX(0,($B$13+$C$13*DP446)/(1+$D$13*DP446)*DI446/(DK446+273)*$E$13)</f>
        <v>0</v>
      </c>
      <c r="AX446" t="s">
        <v>407</v>
      </c>
      <c r="AY446" t="s">
        <v>407</v>
      </c>
      <c r="AZ446">
        <v>0</v>
      </c>
      <c r="BA446">
        <v>0</v>
      </c>
      <c r="BB446">
        <f>1-AZ446/BA446</f>
        <v>0</v>
      </c>
      <c r="BC446">
        <v>0</v>
      </c>
      <c r="BD446" t="s">
        <v>407</v>
      </c>
      <c r="BE446" t="s">
        <v>407</v>
      </c>
      <c r="BF446">
        <v>0</v>
      </c>
      <c r="BG446">
        <v>0</v>
      </c>
      <c r="BH446">
        <f>1-BF446/BG446</f>
        <v>0</v>
      </c>
      <c r="BI446">
        <v>0.5</v>
      </c>
      <c r="BJ446">
        <f>CS446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407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f>$B$11*DQ446+$C$11*DR446+$F$11*EC446*(1-EF446)</f>
        <v>0</v>
      </c>
      <c r="CS446">
        <f>CR446*CT446</f>
        <v>0</v>
      </c>
      <c r="CT446">
        <f>($B$11*$D$9+$C$11*$D$9+$F$11*((EP446+EH446)/MAX(EP446+EH446+EQ446, 0.1)*$I$9+EQ446/MAX(EP446+EH446+EQ446, 0.1)*$J$9))/($B$11+$C$11+$F$11)</f>
        <v>0</v>
      </c>
      <c r="CU446">
        <f>($B$11*$K$9+$C$11*$K$9+$F$11*((EP446+EH446)/MAX(EP446+EH446+EQ446, 0.1)*$P$9+EQ446/MAX(EP446+EH446+EQ446, 0.1)*$Q$9))/($B$11+$C$11+$F$11)</f>
        <v>0</v>
      </c>
      <c r="CV446">
        <v>2.7</v>
      </c>
      <c r="CW446">
        <v>0.5</v>
      </c>
      <c r="CX446" t="s">
        <v>408</v>
      </c>
      <c r="CY446">
        <v>2</v>
      </c>
      <c r="CZ446" t="b">
        <v>1</v>
      </c>
      <c r="DA446">
        <v>1510795649.81429</v>
      </c>
      <c r="DB446">
        <v>1478.53142857143</v>
      </c>
      <c r="DC446">
        <v>1512.78857142857</v>
      </c>
      <c r="DD446">
        <v>29.7215642857143</v>
      </c>
      <c r="DE446">
        <v>28.3048178571429</v>
      </c>
      <c r="DF446">
        <v>1466.02464285714</v>
      </c>
      <c r="DG446">
        <v>29.0598785714286</v>
      </c>
      <c r="DH446">
        <v>500.094607142857</v>
      </c>
      <c r="DI446">
        <v>90.7480464285714</v>
      </c>
      <c r="DJ446">
        <v>0.0999816392857143</v>
      </c>
      <c r="DK446">
        <v>34.2944142857143</v>
      </c>
      <c r="DL446">
        <v>34.984725</v>
      </c>
      <c r="DM446">
        <v>999.9</v>
      </c>
      <c r="DN446">
        <v>0</v>
      </c>
      <c r="DO446">
        <v>0</v>
      </c>
      <c r="DP446">
        <v>10004.7514285714</v>
      </c>
      <c r="DQ446">
        <v>0</v>
      </c>
      <c r="DR446">
        <v>9.2637675</v>
      </c>
      <c r="DS446">
        <v>-34.2557857142857</v>
      </c>
      <c r="DT446">
        <v>1523.82321428571</v>
      </c>
      <c r="DU446">
        <v>1556.85464285714</v>
      </c>
      <c r="DV446">
        <v>1.4167325</v>
      </c>
      <c r="DW446">
        <v>1512.78857142857</v>
      </c>
      <c r="DX446">
        <v>28.3048178571429</v>
      </c>
      <c r="DY446">
        <v>2.69717357142857</v>
      </c>
      <c r="DZ446">
        <v>2.56860785714286</v>
      </c>
      <c r="EA446">
        <v>22.2678892857143</v>
      </c>
      <c r="EB446">
        <v>21.4678821428571</v>
      </c>
      <c r="EC446">
        <v>2000.02821428571</v>
      </c>
      <c r="ED446">
        <v>0.980001285714286</v>
      </c>
      <c r="EE446">
        <v>0.0199986035714286</v>
      </c>
      <c r="EF446">
        <v>0</v>
      </c>
      <c r="EG446">
        <v>2.206175</v>
      </c>
      <c r="EH446">
        <v>0</v>
      </c>
      <c r="EI446">
        <v>4077.34964285714</v>
      </c>
      <c r="EJ446">
        <v>17300.4</v>
      </c>
      <c r="EK446">
        <v>39.875</v>
      </c>
      <c r="EL446">
        <v>39.812</v>
      </c>
      <c r="EM446">
        <v>39.2655</v>
      </c>
      <c r="EN446">
        <v>38.812</v>
      </c>
      <c r="EO446">
        <v>39.687</v>
      </c>
      <c r="EP446">
        <v>1960.02821428571</v>
      </c>
      <c r="EQ446">
        <v>40</v>
      </c>
      <c r="ER446">
        <v>0</v>
      </c>
      <c r="ES446">
        <v>1678819260.8</v>
      </c>
      <c r="ET446">
        <v>0</v>
      </c>
      <c r="EU446">
        <v>2.208472</v>
      </c>
      <c r="EV446">
        <v>-0.724023077613946</v>
      </c>
      <c r="EW446">
        <v>-3.06692307462051</v>
      </c>
      <c r="EX446">
        <v>4077.2656</v>
      </c>
      <c r="EY446">
        <v>15</v>
      </c>
      <c r="EZ446">
        <v>0</v>
      </c>
      <c r="FA446" t="s">
        <v>409</v>
      </c>
      <c r="FB446">
        <v>1510781724.6</v>
      </c>
      <c r="FC446">
        <v>1510781718.6</v>
      </c>
      <c r="FD446">
        <v>0</v>
      </c>
      <c r="FE446">
        <v>0.193</v>
      </c>
      <c r="FF446">
        <v>0.167</v>
      </c>
      <c r="FG446">
        <v>6.707</v>
      </c>
      <c r="FH446">
        <v>0.869</v>
      </c>
      <c r="FI446">
        <v>420</v>
      </c>
      <c r="FJ446">
        <v>32</v>
      </c>
      <c r="FK446">
        <v>0.3</v>
      </c>
      <c r="FL446">
        <v>0.13</v>
      </c>
      <c r="FM446">
        <v>1.42266175</v>
      </c>
      <c r="FN446">
        <v>-0.099543151969984</v>
      </c>
      <c r="FO446">
        <v>0.00958415851483583</v>
      </c>
      <c r="FP446">
        <v>1</v>
      </c>
      <c r="FQ446">
        <v>1</v>
      </c>
      <c r="FR446">
        <v>1</v>
      </c>
      <c r="FS446" t="s">
        <v>410</v>
      </c>
      <c r="FT446">
        <v>2.97143</v>
      </c>
      <c r="FU446">
        <v>2.7537</v>
      </c>
      <c r="FV446">
        <v>0.21437</v>
      </c>
      <c r="FW446">
        <v>0.218167</v>
      </c>
      <c r="FX446">
        <v>0.119357</v>
      </c>
      <c r="FY446">
        <v>0.116592</v>
      </c>
      <c r="FZ446">
        <v>30501.8</v>
      </c>
      <c r="GA446">
        <v>33068.8</v>
      </c>
      <c r="GB446">
        <v>35192.4</v>
      </c>
      <c r="GC446">
        <v>38369.8</v>
      </c>
      <c r="GD446">
        <v>43918.3</v>
      </c>
      <c r="GE446">
        <v>48950.5</v>
      </c>
      <c r="GF446">
        <v>54988.8</v>
      </c>
      <c r="GG446">
        <v>61535.8</v>
      </c>
      <c r="GH446">
        <v>1.96455</v>
      </c>
      <c r="GI446">
        <v>1.82402</v>
      </c>
      <c r="GJ446">
        <v>0.20916</v>
      </c>
      <c r="GK446">
        <v>0</v>
      </c>
      <c r="GL446">
        <v>31.5986</v>
      </c>
      <c r="GM446">
        <v>999.9</v>
      </c>
      <c r="GN446">
        <v>53.131</v>
      </c>
      <c r="GO446">
        <v>32.418</v>
      </c>
      <c r="GP446">
        <v>28.626</v>
      </c>
      <c r="GQ446">
        <v>56.5986</v>
      </c>
      <c r="GR446">
        <v>48.141</v>
      </c>
      <c r="GS446">
        <v>1</v>
      </c>
      <c r="GT446">
        <v>0.096377</v>
      </c>
      <c r="GU446">
        <v>-2.92364</v>
      </c>
      <c r="GV446">
        <v>20.0925</v>
      </c>
      <c r="GW446">
        <v>5.19722</v>
      </c>
      <c r="GX446">
        <v>12.0041</v>
      </c>
      <c r="GY446">
        <v>4.9752</v>
      </c>
      <c r="GZ446">
        <v>3.29388</v>
      </c>
      <c r="HA446">
        <v>9999</v>
      </c>
      <c r="HB446">
        <v>9999</v>
      </c>
      <c r="HC446">
        <v>9999</v>
      </c>
      <c r="HD446">
        <v>999.9</v>
      </c>
      <c r="HE446">
        <v>1.86325</v>
      </c>
      <c r="HF446">
        <v>1.86813</v>
      </c>
      <c r="HG446">
        <v>1.86786</v>
      </c>
      <c r="HH446">
        <v>1.86904</v>
      </c>
      <c r="HI446">
        <v>1.86982</v>
      </c>
      <c r="HJ446">
        <v>1.86586</v>
      </c>
      <c r="HK446">
        <v>1.86695</v>
      </c>
      <c r="HL446">
        <v>1.8683</v>
      </c>
      <c r="HM446">
        <v>5</v>
      </c>
      <c r="HN446">
        <v>0</v>
      </c>
      <c r="HO446">
        <v>0</v>
      </c>
      <c r="HP446">
        <v>0</v>
      </c>
      <c r="HQ446" t="s">
        <v>411</v>
      </c>
      <c r="HR446" t="s">
        <v>412</v>
      </c>
      <c r="HS446" t="s">
        <v>413</v>
      </c>
      <c r="HT446" t="s">
        <v>413</v>
      </c>
      <c r="HU446" t="s">
        <v>413</v>
      </c>
      <c r="HV446" t="s">
        <v>413</v>
      </c>
      <c r="HW446">
        <v>0</v>
      </c>
      <c r="HX446">
        <v>100</v>
      </c>
      <c r="HY446">
        <v>100</v>
      </c>
      <c r="HZ446">
        <v>12.62</v>
      </c>
      <c r="IA446">
        <v>0.6617</v>
      </c>
      <c r="IB446">
        <v>4.00718980108695</v>
      </c>
      <c r="IC446">
        <v>0.0057595372652325</v>
      </c>
      <c r="ID446">
        <v>9.86007892650461e-07</v>
      </c>
      <c r="IE446">
        <v>-6.54605500343952e-10</v>
      </c>
      <c r="IF446">
        <v>0.661683471666172</v>
      </c>
      <c r="IG446">
        <v>0</v>
      </c>
      <c r="IH446">
        <v>0</v>
      </c>
      <c r="II446">
        <v>0</v>
      </c>
      <c r="IJ446">
        <v>-3</v>
      </c>
      <c r="IK446">
        <v>1614</v>
      </c>
      <c r="IL446">
        <v>1</v>
      </c>
      <c r="IM446">
        <v>27</v>
      </c>
      <c r="IN446">
        <v>232.2</v>
      </c>
      <c r="IO446">
        <v>232.3</v>
      </c>
      <c r="IP446">
        <v>2.96997</v>
      </c>
      <c r="IQ446">
        <v>2.61841</v>
      </c>
      <c r="IR446">
        <v>1.54785</v>
      </c>
      <c r="IS446">
        <v>2.30103</v>
      </c>
      <c r="IT446">
        <v>1.34644</v>
      </c>
      <c r="IU446">
        <v>2.30591</v>
      </c>
      <c r="IV446">
        <v>36.8129</v>
      </c>
      <c r="IW446">
        <v>24.2101</v>
      </c>
      <c r="IX446">
        <v>18</v>
      </c>
      <c r="IY446">
        <v>503.589</v>
      </c>
      <c r="IZ446">
        <v>411.817</v>
      </c>
      <c r="JA446">
        <v>35.8905</v>
      </c>
      <c r="JB446">
        <v>28.6452</v>
      </c>
      <c r="JC446">
        <v>29.9996</v>
      </c>
      <c r="JD446">
        <v>28.5071</v>
      </c>
      <c r="JE446">
        <v>28.4338</v>
      </c>
      <c r="JF446">
        <v>59.462</v>
      </c>
      <c r="JG446">
        <v>0</v>
      </c>
      <c r="JH446">
        <v>100</v>
      </c>
      <c r="JI446">
        <v>35.8934</v>
      </c>
      <c r="JJ446">
        <v>1556.95</v>
      </c>
      <c r="JK446">
        <v>30.1699</v>
      </c>
      <c r="JL446">
        <v>102.022</v>
      </c>
      <c r="JM446">
        <v>102.432</v>
      </c>
    </row>
    <row r="447" spans="1:273">
      <c r="A447">
        <v>431</v>
      </c>
      <c r="B447">
        <v>1510795662.6</v>
      </c>
      <c r="C447">
        <v>6942</v>
      </c>
      <c r="D447" t="s">
        <v>1275</v>
      </c>
      <c r="E447" t="s">
        <v>1276</v>
      </c>
      <c r="F447">
        <v>5</v>
      </c>
      <c r="G447" t="s">
        <v>898</v>
      </c>
      <c r="H447" t="s">
        <v>406</v>
      </c>
      <c r="I447">
        <v>1510795655.1</v>
      </c>
      <c r="J447">
        <f>(K447)/1000</f>
        <v>0</v>
      </c>
      <c r="K447">
        <f>IF(CZ447, AN447, AH447)</f>
        <v>0</v>
      </c>
      <c r="L447">
        <f>IF(CZ447, AI447, AG447)</f>
        <v>0</v>
      </c>
      <c r="M447">
        <f>DB447 - IF(AU447&gt;1, L447*CV447*100.0/(AW447*DP447), 0)</f>
        <v>0</v>
      </c>
      <c r="N447">
        <f>((T447-J447/2)*M447-L447)/(T447+J447/2)</f>
        <v>0</v>
      </c>
      <c r="O447">
        <f>N447*(DI447+DJ447)/1000.0</f>
        <v>0</v>
      </c>
      <c r="P447">
        <f>(DB447 - IF(AU447&gt;1, L447*CV447*100.0/(AW447*DP447), 0))*(DI447+DJ447)/1000.0</f>
        <v>0</v>
      </c>
      <c r="Q447">
        <f>2.0/((1/S447-1/R447)+SIGN(S447)*SQRT((1/S447-1/R447)*(1/S447-1/R447) + 4*CW447/((CW447+1)*(CW447+1))*(2*1/S447*1/R447-1/R447*1/R447)))</f>
        <v>0</v>
      </c>
      <c r="R447">
        <f>IF(LEFT(CX447,1)&lt;&gt;"0",IF(LEFT(CX447,1)="1",3.0,CY447),$D$5+$E$5*(DP447*DI447/($K$5*1000))+$F$5*(DP447*DI447/($K$5*1000))*MAX(MIN(CV447,$J$5),$I$5)*MAX(MIN(CV447,$J$5),$I$5)+$G$5*MAX(MIN(CV447,$J$5),$I$5)*(DP447*DI447/($K$5*1000))+$H$5*(DP447*DI447/($K$5*1000))*(DP447*DI447/($K$5*1000)))</f>
        <v>0</v>
      </c>
      <c r="S447">
        <f>J447*(1000-(1000*0.61365*exp(17.502*W447/(240.97+W447))/(DI447+DJ447)+DD447)/2)/(1000*0.61365*exp(17.502*W447/(240.97+W447))/(DI447+DJ447)-DD447)</f>
        <v>0</v>
      </c>
      <c r="T447">
        <f>1/((CW447+1)/(Q447/1.6)+1/(R447/1.37)) + CW447/((CW447+1)/(Q447/1.6) + CW447/(R447/1.37))</f>
        <v>0</v>
      </c>
      <c r="U447">
        <f>(CR447*CU447)</f>
        <v>0</v>
      </c>
      <c r="V447">
        <f>(DK447+(U447+2*0.95*5.67E-8*(((DK447+$B$7)+273)^4-(DK447+273)^4)-44100*J447)/(1.84*29.3*R447+8*0.95*5.67E-8*(DK447+273)^3))</f>
        <v>0</v>
      </c>
      <c r="W447">
        <f>($C$7*DL447+$D$7*DM447+$E$7*V447)</f>
        <v>0</v>
      </c>
      <c r="X447">
        <f>0.61365*exp(17.502*W447/(240.97+W447))</f>
        <v>0</v>
      </c>
      <c r="Y447">
        <f>(Z447/AA447*100)</f>
        <v>0</v>
      </c>
      <c r="Z447">
        <f>DD447*(DI447+DJ447)/1000</f>
        <v>0</v>
      </c>
      <c r="AA447">
        <f>0.61365*exp(17.502*DK447/(240.97+DK447))</f>
        <v>0</v>
      </c>
      <c r="AB447">
        <f>(X447-DD447*(DI447+DJ447)/1000)</f>
        <v>0</v>
      </c>
      <c r="AC447">
        <f>(-J447*44100)</f>
        <v>0</v>
      </c>
      <c r="AD447">
        <f>2*29.3*R447*0.92*(DK447-W447)</f>
        <v>0</v>
      </c>
      <c r="AE447">
        <f>2*0.95*5.67E-8*(((DK447+$B$7)+273)^4-(W447+273)^4)</f>
        <v>0</v>
      </c>
      <c r="AF447">
        <f>U447+AE447+AC447+AD447</f>
        <v>0</v>
      </c>
      <c r="AG447">
        <f>DH447*AU447*(DC447-DB447*(1000-AU447*DE447)/(1000-AU447*DD447))/(100*CV447)</f>
        <v>0</v>
      </c>
      <c r="AH447">
        <f>1000*DH447*AU447*(DD447-DE447)/(100*CV447*(1000-AU447*DD447))</f>
        <v>0</v>
      </c>
      <c r="AI447">
        <f>(AJ447 - AK447 - DI447*1E3/(8.314*(DK447+273.15)) * AM447/DH447 * AL447) * DH447/(100*CV447) * (1000 - DE447)/1000</f>
        <v>0</v>
      </c>
      <c r="AJ447">
        <v>1592.32115371829</v>
      </c>
      <c r="AK447">
        <v>1566.56854545455</v>
      </c>
      <c r="AL447">
        <v>3.48876615625866</v>
      </c>
      <c r="AM447">
        <v>64.2689805173575</v>
      </c>
      <c r="AN447">
        <f>(AP447 - AO447 + DI447*1E3/(8.314*(DK447+273.15)) * AR447/DH447 * AQ447) * DH447/(100*CV447) * 1000/(1000 - AP447)</f>
        <v>0</v>
      </c>
      <c r="AO447">
        <v>28.2932326339646</v>
      </c>
      <c r="AP447">
        <v>29.6862048484848</v>
      </c>
      <c r="AQ447">
        <v>-5.48733488936694e-05</v>
      </c>
      <c r="AR447">
        <v>116.423155096258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MAX(0,($B$13+$C$13*DP447)/(1+$D$13*DP447)*DI447/(DK447+273)*$E$13)</f>
        <v>0</v>
      </c>
      <c r="AX447" t="s">
        <v>407</v>
      </c>
      <c r="AY447" t="s">
        <v>407</v>
      </c>
      <c r="AZ447">
        <v>0</v>
      </c>
      <c r="BA447">
        <v>0</v>
      </c>
      <c r="BB447">
        <f>1-AZ447/BA447</f>
        <v>0</v>
      </c>
      <c r="BC447">
        <v>0</v>
      </c>
      <c r="BD447" t="s">
        <v>407</v>
      </c>
      <c r="BE447" t="s">
        <v>407</v>
      </c>
      <c r="BF447">
        <v>0</v>
      </c>
      <c r="BG447">
        <v>0</v>
      </c>
      <c r="BH447">
        <f>1-BF447/BG447</f>
        <v>0</v>
      </c>
      <c r="BI447">
        <v>0.5</v>
      </c>
      <c r="BJ447">
        <f>CS447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407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f>$B$11*DQ447+$C$11*DR447+$F$11*EC447*(1-EF447)</f>
        <v>0</v>
      </c>
      <c r="CS447">
        <f>CR447*CT447</f>
        <v>0</v>
      </c>
      <c r="CT447">
        <f>($B$11*$D$9+$C$11*$D$9+$F$11*((EP447+EH447)/MAX(EP447+EH447+EQ447, 0.1)*$I$9+EQ447/MAX(EP447+EH447+EQ447, 0.1)*$J$9))/($B$11+$C$11+$F$11)</f>
        <v>0</v>
      </c>
      <c r="CU447">
        <f>($B$11*$K$9+$C$11*$K$9+$F$11*((EP447+EH447)/MAX(EP447+EH447+EQ447, 0.1)*$P$9+EQ447/MAX(EP447+EH447+EQ447, 0.1)*$Q$9))/($B$11+$C$11+$F$11)</f>
        <v>0</v>
      </c>
      <c r="CV447">
        <v>2.7</v>
      </c>
      <c r="CW447">
        <v>0.5</v>
      </c>
      <c r="CX447" t="s">
        <v>408</v>
      </c>
      <c r="CY447">
        <v>2</v>
      </c>
      <c r="CZ447" t="b">
        <v>1</v>
      </c>
      <c r="DA447">
        <v>1510795655.1</v>
      </c>
      <c r="DB447">
        <v>1496.38</v>
      </c>
      <c r="DC447">
        <v>1530.86148148148</v>
      </c>
      <c r="DD447">
        <v>29.7059111111111</v>
      </c>
      <c r="DE447">
        <v>28.2991111111111</v>
      </c>
      <c r="DF447">
        <v>1483.79481481481</v>
      </c>
      <c r="DG447">
        <v>29.0442222222222</v>
      </c>
      <c r="DH447">
        <v>500.09837037037</v>
      </c>
      <c r="DI447">
        <v>90.7487962962963</v>
      </c>
      <c r="DJ447">
        <v>0.0999902555555556</v>
      </c>
      <c r="DK447">
        <v>34.2982740740741</v>
      </c>
      <c r="DL447">
        <v>34.9846925925926</v>
      </c>
      <c r="DM447">
        <v>999.9</v>
      </c>
      <c r="DN447">
        <v>0</v>
      </c>
      <c r="DO447">
        <v>0</v>
      </c>
      <c r="DP447">
        <v>10000.9007407407</v>
      </c>
      <c r="DQ447">
        <v>0</v>
      </c>
      <c r="DR447">
        <v>9.22347925925926</v>
      </c>
      <c r="DS447">
        <v>-34.4807296296296</v>
      </c>
      <c r="DT447">
        <v>1542.19296296296</v>
      </c>
      <c r="DU447">
        <v>1575.44518518519</v>
      </c>
      <c r="DV447">
        <v>1.40679925925926</v>
      </c>
      <c r="DW447">
        <v>1530.86148148148</v>
      </c>
      <c r="DX447">
        <v>28.2991111111111</v>
      </c>
      <c r="DY447">
        <v>2.69577518518519</v>
      </c>
      <c r="DZ447">
        <v>2.56811074074074</v>
      </c>
      <c r="EA447">
        <v>22.2593814814815</v>
      </c>
      <c r="EB447">
        <v>21.4647222222222</v>
      </c>
      <c r="EC447">
        <v>2000.0337037037</v>
      </c>
      <c r="ED447">
        <v>0.980001037037037</v>
      </c>
      <c r="EE447">
        <v>0.0199987962962963</v>
      </c>
      <c r="EF447">
        <v>0</v>
      </c>
      <c r="EG447">
        <v>2.20403333333333</v>
      </c>
      <c r="EH447">
        <v>0</v>
      </c>
      <c r="EI447">
        <v>4077.16703703704</v>
      </c>
      <c r="EJ447">
        <v>17300.437037037</v>
      </c>
      <c r="EK447">
        <v>39.868</v>
      </c>
      <c r="EL447">
        <v>39.812</v>
      </c>
      <c r="EM447">
        <v>39.2545925925926</v>
      </c>
      <c r="EN447">
        <v>38.812</v>
      </c>
      <c r="EO447">
        <v>39.687</v>
      </c>
      <c r="EP447">
        <v>1960.03296296296</v>
      </c>
      <c r="EQ447">
        <v>40</v>
      </c>
      <c r="ER447">
        <v>0</v>
      </c>
      <c r="ES447">
        <v>1678819266.2</v>
      </c>
      <c r="ET447">
        <v>0</v>
      </c>
      <c r="EU447">
        <v>2.20503076923077</v>
      </c>
      <c r="EV447">
        <v>-0.224376063465458</v>
      </c>
      <c r="EW447">
        <v>-1.67111110179322</v>
      </c>
      <c r="EX447">
        <v>4077.05</v>
      </c>
      <c r="EY447">
        <v>15</v>
      </c>
      <c r="EZ447">
        <v>0</v>
      </c>
      <c r="FA447" t="s">
        <v>409</v>
      </c>
      <c r="FB447">
        <v>1510781724.6</v>
      </c>
      <c r="FC447">
        <v>1510781718.6</v>
      </c>
      <c r="FD447">
        <v>0</v>
      </c>
      <c r="FE447">
        <v>0.193</v>
      </c>
      <c r="FF447">
        <v>0.167</v>
      </c>
      <c r="FG447">
        <v>6.707</v>
      </c>
      <c r="FH447">
        <v>0.869</v>
      </c>
      <c r="FI447">
        <v>420</v>
      </c>
      <c r="FJ447">
        <v>32</v>
      </c>
      <c r="FK447">
        <v>0.3</v>
      </c>
      <c r="FL447">
        <v>0.13</v>
      </c>
      <c r="FM447">
        <v>1.4116995</v>
      </c>
      <c r="FN447">
        <v>-0.111649756097563</v>
      </c>
      <c r="FO447">
        <v>0.0108013438862949</v>
      </c>
      <c r="FP447">
        <v>1</v>
      </c>
      <c r="FQ447">
        <v>1</v>
      </c>
      <c r="FR447">
        <v>1</v>
      </c>
      <c r="FS447" t="s">
        <v>410</v>
      </c>
      <c r="FT447">
        <v>2.97156</v>
      </c>
      <c r="FU447">
        <v>2.75377</v>
      </c>
      <c r="FV447">
        <v>0.215811</v>
      </c>
      <c r="FW447">
        <v>0.219551</v>
      </c>
      <c r="FX447">
        <v>0.119321</v>
      </c>
      <c r="FY447">
        <v>0.11658</v>
      </c>
      <c r="FZ447">
        <v>30446</v>
      </c>
      <c r="GA447">
        <v>33010.5</v>
      </c>
      <c r="GB447">
        <v>35192.6</v>
      </c>
      <c r="GC447">
        <v>38370</v>
      </c>
      <c r="GD447">
        <v>43920.3</v>
      </c>
      <c r="GE447">
        <v>48951.8</v>
      </c>
      <c r="GF447">
        <v>54989</v>
      </c>
      <c r="GG447">
        <v>61536.5</v>
      </c>
      <c r="GH447">
        <v>1.96448</v>
      </c>
      <c r="GI447">
        <v>1.82402</v>
      </c>
      <c r="GJ447">
        <v>0.209607</v>
      </c>
      <c r="GK447">
        <v>0</v>
      </c>
      <c r="GL447">
        <v>31.5986</v>
      </c>
      <c r="GM447">
        <v>999.9</v>
      </c>
      <c r="GN447">
        <v>53.131</v>
      </c>
      <c r="GO447">
        <v>32.418</v>
      </c>
      <c r="GP447">
        <v>28.6262</v>
      </c>
      <c r="GQ447">
        <v>56.3386</v>
      </c>
      <c r="GR447">
        <v>48.125</v>
      </c>
      <c r="GS447">
        <v>1</v>
      </c>
      <c r="GT447">
        <v>0.0960569</v>
      </c>
      <c r="GU447">
        <v>-2.94531</v>
      </c>
      <c r="GV447">
        <v>20.0919</v>
      </c>
      <c r="GW447">
        <v>5.19722</v>
      </c>
      <c r="GX447">
        <v>12.004</v>
      </c>
      <c r="GY447">
        <v>4.97505</v>
      </c>
      <c r="GZ447">
        <v>3.29385</v>
      </c>
      <c r="HA447">
        <v>9999</v>
      </c>
      <c r="HB447">
        <v>9999</v>
      </c>
      <c r="HC447">
        <v>9999</v>
      </c>
      <c r="HD447">
        <v>999.9</v>
      </c>
      <c r="HE447">
        <v>1.86325</v>
      </c>
      <c r="HF447">
        <v>1.86813</v>
      </c>
      <c r="HG447">
        <v>1.86786</v>
      </c>
      <c r="HH447">
        <v>1.86904</v>
      </c>
      <c r="HI447">
        <v>1.86982</v>
      </c>
      <c r="HJ447">
        <v>1.86587</v>
      </c>
      <c r="HK447">
        <v>1.86693</v>
      </c>
      <c r="HL447">
        <v>1.86829</v>
      </c>
      <c r="HM447">
        <v>5</v>
      </c>
      <c r="HN447">
        <v>0</v>
      </c>
      <c r="HO447">
        <v>0</v>
      </c>
      <c r="HP447">
        <v>0</v>
      </c>
      <c r="HQ447" t="s">
        <v>411</v>
      </c>
      <c r="HR447" t="s">
        <v>412</v>
      </c>
      <c r="HS447" t="s">
        <v>413</v>
      </c>
      <c r="HT447" t="s">
        <v>413</v>
      </c>
      <c r="HU447" t="s">
        <v>413</v>
      </c>
      <c r="HV447" t="s">
        <v>413</v>
      </c>
      <c r="HW447">
        <v>0</v>
      </c>
      <c r="HX447">
        <v>100</v>
      </c>
      <c r="HY447">
        <v>100</v>
      </c>
      <c r="HZ447">
        <v>12.69</v>
      </c>
      <c r="IA447">
        <v>0.6616</v>
      </c>
      <c r="IB447">
        <v>4.00718980108695</v>
      </c>
      <c r="IC447">
        <v>0.0057595372652325</v>
      </c>
      <c r="ID447">
        <v>9.86007892650461e-07</v>
      </c>
      <c r="IE447">
        <v>-6.54605500343952e-10</v>
      </c>
      <c r="IF447">
        <v>0.661683471666172</v>
      </c>
      <c r="IG447">
        <v>0</v>
      </c>
      <c r="IH447">
        <v>0</v>
      </c>
      <c r="II447">
        <v>0</v>
      </c>
      <c r="IJ447">
        <v>-3</v>
      </c>
      <c r="IK447">
        <v>1614</v>
      </c>
      <c r="IL447">
        <v>1</v>
      </c>
      <c r="IM447">
        <v>27</v>
      </c>
      <c r="IN447">
        <v>232.3</v>
      </c>
      <c r="IO447">
        <v>232.4</v>
      </c>
      <c r="IP447">
        <v>2.99316</v>
      </c>
      <c r="IQ447">
        <v>2.6123</v>
      </c>
      <c r="IR447">
        <v>1.54785</v>
      </c>
      <c r="IS447">
        <v>2.2998</v>
      </c>
      <c r="IT447">
        <v>1.34644</v>
      </c>
      <c r="IU447">
        <v>2.44263</v>
      </c>
      <c r="IV447">
        <v>36.7892</v>
      </c>
      <c r="IW447">
        <v>24.2013</v>
      </c>
      <c r="IX447">
        <v>18</v>
      </c>
      <c r="IY447">
        <v>503.497</v>
      </c>
      <c r="IZ447">
        <v>411.784</v>
      </c>
      <c r="JA447">
        <v>35.9037</v>
      </c>
      <c r="JB447">
        <v>28.6392</v>
      </c>
      <c r="JC447">
        <v>29.9997</v>
      </c>
      <c r="JD447">
        <v>28.5024</v>
      </c>
      <c r="JE447">
        <v>28.4291</v>
      </c>
      <c r="JF447">
        <v>59.9932</v>
      </c>
      <c r="JG447">
        <v>0</v>
      </c>
      <c r="JH447">
        <v>100</v>
      </c>
      <c r="JI447">
        <v>35.9079</v>
      </c>
      <c r="JJ447">
        <v>1577.13</v>
      </c>
      <c r="JK447">
        <v>30.1699</v>
      </c>
      <c r="JL447">
        <v>102.023</v>
      </c>
      <c r="JM447">
        <v>102.433</v>
      </c>
    </row>
    <row r="448" spans="1:273">
      <c r="A448">
        <v>432</v>
      </c>
      <c r="B448">
        <v>1510795667.6</v>
      </c>
      <c r="C448">
        <v>6947</v>
      </c>
      <c r="D448" t="s">
        <v>1277</v>
      </c>
      <c r="E448" t="s">
        <v>1278</v>
      </c>
      <c r="F448">
        <v>5</v>
      </c>
      <c r="G448" t="s">
        <v>898</v>
      </c>
      <c r="H448" t="s">
        <v>406</v>
      </c>
      <c r="I448">
        <v>1510795659.81429</v>
      </c>
      <c r="J448">
        <f>(K448)/1000</f>
        <v>0</v>
      </c>
      <c r="K448">
        <f>IF(CZ448, AN448, AH448)</f>
        <v>0</v>
      </c>
      <c r="L448">
        <f>IF(CZ448, AI448, AG448)</f>
        <v>0</v>
      </c>
      <c r="M448">
        <f>DB448 - IF(AU448&gt;1, L448*CV448*100.0/(AW448*DP448), 0)</f>
        <v>0</v>
      </c>
      <c r="N448">
        <f>((T448-J448/2)*M448-L448)/(T448+J448/2)</f>
        <v>0</v>
      </c>
      <c r="O448">
        <f>N448*(DI448+DJ448)/1000.0</f>
        <v>0</v>
      </c>
      <c r="P448">
        <f>(DB448 - IF(AU448&gt;1, L448*CV448*100.0/(AW448*DP448), 0))*(DI448+DJ448)/1000.0</f>
        <v>0</v>
      </c>
      <c r="Q448">
        <f>2.0/((1/S448-1/R448)+SIGN(S448)*SQRT((1/S448-1/R448)*(1/S448-1/R448) + 4*CW448/((CW448+1)*(CW448+1))*(2*1/S448*1/R448-1/R448*1/R448)))</f>
        <v>0</v>
      </c>
      <c r="R448">
        <f>IF(LEFT(CX448,1)&lt;&gt;"0",IF(LEFT(CX448,1)="1",3.0,CY448),$D$5+$E$5*(DP448*DI448/($K$5*1000))+$F$5*(DP448*DI448/($K$5*1000))*MAX(MIN(CV448,$J$5),$I$5)*MAX(MIN(CV448,$J$5),$I$5)+$G$5*MAX(MIN(CV448,$J$5),$I$5)*(DP448*DI448/($K$5*1000))+$H$5*(DP448*DI448/($K$5*1000))*(DP448*DI448/($K$5*1000)))</f>
        <v>0</v>
      </c>
      <c r="S448">
        <f>J448*(1000-(1000*0.61365*exp(17.502*W448/(240.97+W448))/(DI448+DJ448)+DD448)/2)/(1000*0.61365*exp(17.502*W448/(240.97+W448))/(DI448+DJ448)-DD448)</f>
        <v>0</v>
      </c>
      <c r="T448">
        <f>1/((CW448+1)/(Q448/1.6)+1/(R448/1.37)) + CW448/((CW448+1)/(Q448/1.6) + CW448/(R448/1.37))</f>
        <v>0</v>
      </c>
      <c r="U448">
        <f>(CR448*CU448)</f>
        <v>0</v>
      </c>
      <c r="V448">
        <f>(DK448+(U448+2*0.95*5.67E-8*(((DK448+$B$7)+273)^4-(DK448+273)^4)-44100*J448)/(1.84*29.3*R448+8*0.95*5.67E-8*(DK448+273)^3))</f>
        <v>0</v>
      </c>
      <c r="W448">
        <f>($C$7*DL448+$D$7*DM448+$E$7*V448)</f>
        <v>0</v>
      </c>
      <c r="X448">
        <f>0.61365*exp(17.502*W448/(240.97+W448))</f>
        <v>0</v>
      </c>
      <c r="Y448">
        <f>(Z448/AA448*100)</f>
        <v>0</v>
      </c>
      <c r="Z448">
        <f>DD448*(DI448+DJ448)/1000</f>
        <v>0</v>
      </c>
      <c r="AA448">
        <f>0.61365*exp(17.502*DK448/(240.97+DK448))</f>
        <v>0</v>
      </c>
      <c r="AB448">
        <f>(X448-DD448*(DI448+DJ448)/1000)</f>
        <v>0</v>
      </c>
      <c r="AC448">
        <f>(-J448*44100)</f>
        <v>0</v>
      </c>
      <c r="AD448">
        <f>2*29.3*R448*0.92*(DK448-W448)</f>
        <v>0</v>
      </c>
      <c r="AE448">
        <f>2*0.95*5.67E-8*(((DK448+$B$7)+273)^4-(W448+273)^4)</f>
        <v>0</v>
      </c>
      <c r="AF448">
        <f>U448+AE448+AC448+AD448</f>
        <v>0</v>
      </c>
      <c r="AG448">
        <f>DH448*AU448*(DC448-DB448*(1000-AU448*DE448)/(1000-AU448*DD448))/(100*CV448)</f>
        <v>0</v>
      </c>
      <c r="AH448">
        <f>1000*DH448*AU448*(DD448-DE448)/(100*CV448*(1000-AU448*DD448))</f>
        <v>0</v>
      </c>
      <c r="AI448">
        <f>(AJ448 - AK448 - DI448*1E3/(8.314*(DK448+273.15)) * AM448/DH448 * AL448) * DH448/(100*CV448) * (1000 - DE448)/1000</f>
        <v>0</v>
      </c>
      <c r="AJ448">
        <v>1609.00774833667</v>
      </c>
      <c r="AK448">
        <v>1583.71036363636</v>
      </c>
      <c r="AL448">
        <v>3.43122675761428</v>
      </c>
      <c r="AM448">
        <v>64.2689805173575</v>
      </c>
      <c r="AN448">
        <f>(AP448 - AO448 + DI448*1E3/(8.314*(DK448+273.15)) * AR448/DH448 * AQ448) * DH448/(100*CV448) * 1000/(1000 - AP448)</f>
        <v>0</v>
      </c>
      <c r="AO448">
        <v>28.2838944645029</v>
      </c>
      <c r="AP448">
        <v>29.6703812121212</v>
      </c>
      <c r="AQ448">
        <v>-7.18931090890308e-05</v>
      </c>
      <c r="AR448">
        <v>116.423155096258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MAX(0,($B$13+$C$13*DP448)/(1+$D$13*DP448)*DI448/(DK448+273)*$E$13)</f>
        <v>0</v>
      </c>
      <c r="AX448" t="s">
        <v>407</v>
      </c>
      <c r="AY448" t="s">
        <v>407</v>
      </c>
      <c r="AZ448">
        <v>0</v>
      </c>
      <c r="BA448">
        <v>0</v>
      </c>
      <c r="BB448">
        <f>1-AZ448/BA448</f>
        <v>0</v>
      </c>
      <c r="BC448">
        <v>0</v>
      </c>
      <c r="BD448" t="s">
        <v>407</v>
      </c>
      <c r="BE448" t="s">
        <v>407</v>
      </c>
      <c r="BF448">
        <v>0</v>
      </c>
      <c r="BG448">
        <v>0</v>
      </c>
      <c r="BH448">
        <f>1-BF448/BG448</f>
        <v>0</v>
      </c>
      <c r="BI448">
        <v>0.5</v>
      </c>
      <c r="BJ448">
        <f>CS448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407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f>$B$11*DQ448+$C$11*DR448+$F$11*EC448*(1-EF448)</f>
        <v>0</v>
      </c>
      <c r="CS448">
        <f>CR448*CT448</f>
        <v>0</v>
      </c>
      <c r="CT448">
        <f>($B$11*$D$9+$C$11*$D$9+$F$11*((EP448+EH448)/MAX(EP448+EH448+EQ448, 0.1)*$I$9+EQ448/MAX(EP448+EH448+EQ448, 0.1)*$J$9))/($B$11+$C$11+$F$11)</f>
        <v>0</v>
      </c>
      <c r="CU448">
        <f>($B$11*$K$9+$C$11*$K$9+$F$11*((EP448+EH448)/MAX(EP448+EH448+EQ448, 0.1)*$P$9+EQ448/MAX(EP448+EH448+EQ448, 0.1)*$Q$9))/($B$11+$C$11+$F$11)</f>
        <v>0</v>
      </c>
      <c r="CV448">
        <v>2.7</v>
      </c>
      <c r="CW448">
        <v>0.5</v>
      </c>
      <c r="CX448" t="s">
        <v>408</v>
      </c>
      <c r="CY448">
        <v>2</v>
      </c>
      <c r="CZ448" t="b">
        <v>1</v>
      </c>
      <c r="DA448">
        <v>1510795659.81429</v>
      </c>
      <c r="DB448">
        <v>1512.28785714286</v>
      </c>
      <c r="DC448">
        <v>1546.60142857143</v>
      </c>
      <c r="DD448">
        <v>29.6919571428571</v>
      </c>
      <c r="DE448">
        <v>28.2932714285714</v>
      </c>
      <c r="DF448">
        <v>1499.63357142857</v>
      </c>
      <c r="DG448">
        <v>29.0302714285714</v>
      </c>
      <c r="DH448">
        <v>500.086642857143</v>
      </c>
      <c r="DI448">
        <v>90.7491928571428</v>
      </c>
      <c r="DJ448">
        <v>0.0999435571428571</v>
      </c>
      <c r="DK448">
        <v>34.30165</v>
      </c>
      <c r="DL448">
        <v>34.9873928571429</v>
      </c>
      <c r="DM448">
        <v>999.9</v>
      </c>
      <c r="DN448">
        <v>0</v>
      </c>
      <c r="DO448">
        <v>0</v>
      </c>
      <c r="DP448">
        <v>10000.31</v>
      </c>
      <c r="DQ448">
        <v>0</v>
      </c>
      <c r="DR448">
        <v>9.16993785714286</v>
      </c>
      <c r="DS448">
        <v>-34.3138678571429</v>
      </c>
      <c r="DT448">
        <v>1558.56464285714</v>
      </c>
      <c r="DU448">
        <v>1591.63392857143</v>
      </c>
      <c r="DV448">
        <v>1.39869035714286</v>
      </c>
      <c r="DW448">
        <v>1546.60142857143</v>
      </c>
      <c r="DX448">
        <v>28.2932714285714</v>
      </c>
      <c r="DY448">
        <v>2.69452071428571</v>
      </c>
      <c r="DZ448">
        <v>2.56759142857143</v>
      </c>
      <c r="EA448">
        <v>22.2517392857143</v>
      </c>
      <c r="EB448">
        <v>21.4614178571429</v>
      </c>
      <c r="EC448">
        <v>2000.02964285714</v>
      </c>
      <c r="ED448">
        <v>0.980000857142857</v>
      </c>
      <c r="EE448">
        <v>0.0199989357142857</v>
      </c>
      <c r="EF448">
        <v>0</v>
      </c>
      <c r="EG448">
        <v>2.24046785714286</v>
      </c>
      <c r="EH448">
        <v>0</v>
      </c>
      <c r="EI448">
        <v>4076.98428571429</v>
      </c>
      <c r="EJ448">
        <v>17300.3964285714</v>
      </c>
      <c r="EK448">
        <v>39.848</v>
      </c>
      <c r="EL448">
        <v>39.812</v>
      </c>
      <c r="EM448">
        <v>39.25</v>
      </c>
      <c r="EN448">
        <v>38.8053571428571</v>
      </c>
      <c r="EO448">
        <v>39.687</v>
      </c>
      <c r="EP448">
        <v>1960.02857142857</v>
      </c>
      <c r="EQ448">
        <v>40</v>
      </c>
      <c r="ER448">
        <v>0</v>
      </c>
      <c r="ES448">
        <v>1678819271</v>
      </c>
      <c r="ET448">
        <v>0</v>
      </c>
      <c r="EU448">
        <v>2.23086538461538</v>
      </c>
      <c r="EV448">
        <v>1.16457777591831</v>
      </c>
      <c r="EW448">
        <v>-3.38495724128923</v>
      </c>
      <c r="EX448">
        <v>4076.87807692308</v>
      </c>
      <c r="EY448">
        <v>15</v>
      </c>
      <c r="EZ448">
        <v>0</v>
      </c>
      <c r="FA448" t="s">
        <v>409</v>
      </c>
      <c r="FB448">
        <v>1510781724.6</v>
      </c>
      <c r="FC448">
        <v>1510781718.6</v>
      </c>
      <c r="FD448">
        <v>0</v>
      </c>
      <c r="FE448">
        <v>0.193</v>
      </c>
      <c r="FF448">
        <v>0.167</v>
      </c>
      <c r="FG448">
        <v>6.707</v>
      </c>
      <c r="FH448">
        <v>0.869</v>
      </c>
      <c r="FI448">
        <v>420</v>
      </c>
      <c r="FJ448">
        <v>32</v>
      </c>
      <c r="FK448">
        <v>0.3</v>
      </c>
      <c r="FL448">
        <v>0.13</v>
      </c>
      <c r="FM448">
        <v>1.404903</v>
      </c>
      <c r="FN448">
        <v>-0.109247504690436</v>
      </c>
      <c r="FO448">
        <v>0.0105913842815753</v>
      </c>
      <c r="FP448">
        <v>1</v>
      </c>
      <c r="FQ448">
        <v>1</v>
      </c>
      <c r="FR448">
        <v>1</v>
      </c>
      <c r="FS448" t="s">
        <v>410</v>
      </c>
      <c r="FT448">
        <v>2.97145</v>
      </c>
      <c r="FU448">
        <v>2.75387</v>
      </c>
      <c r="FV448">
        <v>0.217219</v>
      </c>
      <c r="FW448">
        <v>0.220966</v>
      </c>
      <c r="FX448">
        <v>0.119278</v>
      </c>
      <c r="FY448">
        <v>0.116556</v>
      </c>
      <c r="FZ448">
        <v>30392</v>
      </c>
      <c r="GA448">
        <v>32951.2</v>
      </c>
      <c r="GB448">
        <v>35193.3</v>
      </c>
      <c r="GC448">
        <v>38370.7</v>
      </c>
      <c r="GD448">
        <v>43923.2</v>
      </c>
      <c r="GE448">
        <v>48953.7</v>
      </c>
      <c r="GF448">
        <v>54989.9</v>
      </c>
      <c r="GG448">
        <v>61537.1</v>
      </c>
      <c r="GH448">
        <v>1.96483</v>
      </c>
      <c r="GI448">
        <v>1.8244</v>
      </c>
      <c r="GJ448">
        <v>0.210233</v>
      </c>
      <c r="GK448">
        <v>0</v>
      </c>
      <c r="GL448">
        <v>31.5975</v>
      </c>
      <c r="GM448">
        <v>999.9</v>
      </c>
      <c r="GN448">
        <v>53.131</v>
      </c>
      <c r="GO448">
        <v>32.438</v>
      </c>
      <c r="GP448">
        <v>28.6595</v>
      </c>
      <c r="GQ448">
        <v>55.7486</v>
      </c>
      <c r="GR448">
        <v>48.3253</v>
      </c>
      <c r="GS448">
        <v>1</v>
      </c>
      <c r="GT448">
        <v>0.0954573</v>
      </c>
      <c r="GU448">
        <v>-2.91776</v>
      </c>
      <c r="GV448">
        <v>20.0925</v>
      </c>
      <c r="GW448">
        <v>5.19722</v>
      </c>
      <c r="GX448">
        <v>12.004</v>
      </c>
      <c r="GY448">
        <v>4.97495</v>
      </c>
      <c r="GZ448">
        <v>3.2938</v>
      </c>
      <c r="HA448">
        <v>9999</v>
      </c>
      <c r="HB448">
        <v>9999</v>
      </c>
      <c r="HC448">
        <v>9999</v>
      </c>
      <c r="HD448">
        <v>999.9</v>
      </c>
      <c r="HE448">
        <v>1.86325</v>
      </c>
      <c r="HF448">
        <v>1.86813</v>
      </c>
      <c r="HG448">
        <v>1.86788</v>
      </c>
      <c r="HH448">
        <v>1.86905</v>
      </c>
      <c r="HI448">
        <v>1.86981</v>
      </c>
      <c r="HJ448">
        <v>1.8659</v>
      </c>
      <c r="HK448">
        <v>1.86691</v>
      </c>
      <c r="HL448">
        <v>1.8683</v>
      </c>
      <c r="HM448">
        <v>5</v>
      </c>
      <c r="HN448">
        <v>0</v>
      </c>
      <c r="HO448">
        <v>0</v>
      </c>
      <c r="HP448">
        <v>0</v>
      </c>
      <c r="HQ448" t="s">
        <v>411</v>
      </c>
      <c r="HR448" t="s">
        <v>412</v>
      </c>
      <c r="HS448" t="s">
        <v>413</v>
      </c>
      <c r="HT448" t="s">
        <v>413</v>
      </c>
      <c r="HU448" t="s">
        <v>413</v>
      </c>
      <c r="HV448" t="s">
        <v>413</v>
      </c>
      <c r="HW448">
        <v>0</v>
      </c>
      <c r="HX448">
        <v>100</v>
      </c>
      <c r="HY448">
        <v>100</v>
      </c>
      <c r="HZ448">
        <v>12.76</v>
      </c>
      <c r="IA448">
        <v>0.6617</v>
      </c>
      <c r="IB448">
        <v>4.00718980108695</v>
      </c>
      <c r="IC448">
        <v>0.0057595372652325</v>
      </c>
      <c r="ID448">
        <v>9.86007892650461e-07</v>
      </c>
      <c r="IE448">
        <v>-6.54605500343952e-10</v>
      </c>
      <c r="IF448">
        <v>0.661683471666172</v>
      </c>
      <c r="IG448">
        <v>0</v>
      </c>
      <c r="IH448">
        <v>0</v>
      </c>
      <c r="II448">
        <v>0</v>
      </c>
      <c r="IJ448">
        <v>-3</v>
      </c>
      <c r="IK448">
        <v>1614</v>
      </c>
      <c r="IL448">
        <v>1</v>
      </c>
      <c r="IM448">
        <v>27</v>
      </c>
      <c r="IN448">
        <v>232.4</v>
      </c>
      <c r="IO448">
        <v>232.5</v>
      </c>
      <c r="IP448">
        <v>3.02124</v>
      </c>
      <c r="IQ448">
        <v>2.62207</v>
      </c>
      <c r="IR448">
        <v>1.54785</v>
      </c>
      <c r="IS448">
        <v>2.30103</v>
      </c>
      <c r="IT448">
        <v>1.34644</v>
      </c>
      <c r="IU448">
        <v>2.32788</v>
      </c>
      <c r="IV448">
        <v>36.7892</v>
      </c>
      <c r="IW448">
        <v>24.2013</v>
      </c>
      <c r="IX448">
        <v>18</v>
      </c>
      <c r="IY448">
        <v>503.686</v>
      </c>
      <c r="IZ448">
        <v>411.958</v>
      </c>
      <c r="JA448">
        <v>35.9147</v>
      </c>
      <c r="JB448">
        <v>28.6325</v>
      </c>
      <c r="JC448">
        <v>29.9997</v>
      </c>
      <c r="JD448">
        <v>28.4973</v>
      </c>
      <c r="JE448">
        <v>28.4236</v>
      </c>
      <c r="JF448">
        <v>60.4771</v>
      </c>
      <c r="JG448">
        <v>0</v>
      </c>
      <c r="JH448">
        <v>100</v>
      </c>
      <c r="JI448">
        <v>35.9127</v>
      </c>
      <c r="JJ448">
        <v>1590.57</v>
      </c>
      <c r="JK448">
        <v>30.1699</v>
      </c>
      <c r="JL448">
        <v>102.025</v>
      </c>
      <c r="JM448">
        <v>102.435</v>
      </c>
    </row>
    <row r="449" spans="1:273">
      <c r="A449">
        <v>433</v>
      </c>
      <c r="B449">
        <v>1510795672.6</v>
      </c>
      <c r="C449">
        <v>6952</v>
      </c>
      <c r="D449" t="s">
        <v>1279</v>
      </c>
      <c r="E449" t="s">
        <v>1280</v>
      </c>
      <c r="F449">
        <v>5</v>
      </c>
      <c r="G449" t="s">
        <v>898</v>
      </c>
      <c r="H449" t="s">
        <v>406</v>
      </c>
      <c r="I449">
        <v>1510795665.1</v>
      </c>
      <c r="J449">
        <f>(K449)/1000</f>
        <v>0</v>
      </c>
      <c r="K449">
        <f>IF(CZ449, AN449, AH449)</f>
        <v>0</v>
      </c>
      <c r="L449">
        <f>IF(CZ449, AI449, AG449)</f>
        <v>0</v>
      </c>
      <c r="M449">
        <f>DB449 - IF(AU449&gt;1, L449*CV449*100.0/(AW449*DP449), 0)</f>
        <v>0</v>
      </c>
      <c r="N449">
        <f>((T449-J449/2)*M449-L449)/(T449+J449/2)</f>
        <v>0</v>
      </c>
      <c r="O449">
        <f>N449*(DI449+DJ449)/1000.0</f>
        <v>0</v>
      </c>
      <c r="P449">
        <f>(DB449 - IF(AU449&gt;1, L449*CV449*100.0/(AW449*DP449), 0))*(DI449+DJ449)/1000.0</f>
        <v>0</v>
      </c>
      <c r="Q449">
        <f>2.0/((1/S449-1/R449)+SIGN(S449)*SQRT((1/S449-1/R449)*(1/S449-1/R449) + 4*CW449/((CW449+1)*(CW449+1))*(2*1/S449*1/R449-1/R449*1/R449)))</f>
        <v>0</v>
      </c>
      <c r="R449">
        <f>IF(LEFT(CX449,1)&lt;&gt;"0",IF(LEFT(CX449,1)="1",3.0,CY449),$D$5+$E$5*(DP449*DI449/($K$5*1000))+$F$5*(DP449*DI449/($K$5*1000))*MAX(MIN(CV449,$J$5),$I$5)*MAX(MIN(CV449,$J$5),$I$5)+$G$5*MAX(MIN(CV449,$J$5),$I$5)*(DP449*DI449/($K$5*1000))+$H$5*(DP449*DI449/($K$5*1000))*(DP449*DI449/($K$5*1000)))</f>
        <v>0</v>
      </c>
      <c r="S449">
        <f>J449*(1000-(1000*0.61365*exp(17.502*W449/(240.97+W449))/(DI449+DJ449)+DD449)/2)/(1000*0.61365*exp(17.502*W449/(240.97+W449))/(DI449+DJ449)-DD449)</f>
        <v>0</v>
      </c>
      <c r="T449">
        <f>1/((CW449+1)/(Q449/1.6)+1/(R449/1.37)) + CW449/((CW449+1)/(Q449/1.6) + CW449/(R449/1.37))</f>
        <v>0</v>
      </c>
      <c r="U449">
        <f>(CR449*CU449)</f>
        <v>0</v>
      </c>
      <c r="V449">
        <f>(DK449+(U449+2*0.95*5.67E-8*(((DK449+$B$7)+273)^4-(DK449+273)^4)-44100*J449)/(1.84*29.3*R449+8*0.95*5.67E-8*(DK449+273)^3))</f>
        <v>0</v>
      </c>
      <c r="W449">
        <f>($C$7*DL449+$D$7*DM449+$E$7*V449)</f>
        <v>0</v>
      </c>
      <c r="X449">
        <f>0.61365*exp(17.502*W449/(240.97+W449))</f>
        <v>0</v>
      </c>
      <c r="Y449">
        <f>(Z449/AA449*100)</f>
        <v>0</v>
      </c>
      <c r="Z449">
        <f>DD449*(DI449+DJ449)/1000</f>
        <v>0</v>
      </c>
      <c r="AA449">
        <f>0.61365*exp(17.502*DK449/(240.97+DK449))</f>
        <v>0</v>
      </c>
      <c r="AB449">
        <f>(X449-DD449*(DI449+DJ449)/1000)</f>
        <v>0</v>
      </c>
      <c r="AC449">
        <f>(-J449*44100)</f>
        <v>0</v>
      </c>
      <c r="AD449">
        <f>2*29.3*R449*0.92*(DK449-W449)</f>
        <v>0</v>
      </c>
      <c r="AE449">
        <f>2*0.95*5.67E-8*(((DK449+$B$7)+273)^4-(W449+273)^4)</f>
        <v>0</v>
      </c>
      <c r="AF449">
        <f>U449+AE449+AC449+AD449</f>
        <v>0</v>
      </c>
      <c r="AG449">
        <f>DH449*AU449*(DC449-DB449*(1000-AU449*DE449)/(1000-AU449*DD449))/(100*CV449)</f>
        <v>0</v>
      </c>
      <c r="AH449">
        <f>1000*DH449*AU449*(DD449-DE449)/(100*CV449*(1000-AU449*DD449))</f>
        <v>0</v>
      </c>
      <c r="AI449">
        <f>(AJ449 - AK449 - DI449*1E3/(8.314*(DK449+273.15)) * AM449/DH449 * AL449) * DH449/(100*CV449) * (1000 - DE449)/1000</f>
        <v>0</v>
      </c>
      <c r="AJ449">
        <v>1626.81875211475</v>
      </c>
      <c r="AK449">
        <v>1601.13933333333</v>
      </c>
      <c r="AL449">
        <v>3.4816581630015</v>
      </c>
      <c r="AM449">
        <v>64.2689805173575</v>
      </c>
      <c r="AN449">
        <f>(AP449 - AO449 + DI449*1E3/(8.314*(DK449+273.15)) * AR449/DH449 * AQ449) * DH449/(100*CV449) * 1000/(1000 - AP449)</f>
        <v>0</v>
      </c>
      <c r="AO449">
        <v>28.2752005941831</v>
      </c>
      <c r="AP449">
        <v>29.6565539393939</v>
      </c>
      <c r="AQ449">
        <v>-7.54791216785958e-05</v>
      </c>
      <c r="AR449">
        <v>116.423155096258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MAX(0,($B$13+$C$13*DP449)/(1+$D$13*DP449)*DI449/(DK449+273)*$E$13)</f>
        <v>0</v>
      </c>
      <c r="AX449" t="s">
        <v>407</v>
      </c>
      <c r="AY449" t="s">
        <v>407</v>
      </c>
      <c r="AZ449">
        <v>0</v>
      </c>
      <c r="BA449">
        <v>0</v>
      </c>
      <c r="BB449">
        <f>1-AZ449/BA449</f>
        <v>0</v>
      </c>
      <c r="BC449">
        <v>0</v>
      </c>
      <c r="BD449" t="s">
        <v>407</v>
      </c>
      <c r="BE449" t="s">
        <v>407</v>
      </c>
      <c r="BF449">
        <v>0</v>
      </c>
      <c r="BG449">
        <v>0</v>
      </c>
      <c r="BH449">
        <f>1-BF449/BG449</f>
        <v>0</v>
      </c>
      <c r="BI449">
        <v>0.5</v>
      </c>
      <c r="BJ449">
        <f>CS449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407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f>$B$11*DQ449+$C$11*DR449+$F$11*EC449*(1-EF449)</f>
        <v>0</v>
      </c>
      <c r="CS449">
        <f>CR449*CT449</f>
        <v>0</v>
      </c>
      <c r="CT449">
        <f>($B$11*$D$9+$C$11*$D$9+$F$11*((EP449+EH449)/MAX(EP449+EH449+EQ449, 0.1)*$I$9+EQ449/MAX(EP449+EH449+EQ449, 0.1)*$J$9))/($B$11+$C$11+$F$11)</f>
        <v>0</v>
      </c>
      <c r="CU449">
        <f>($B$11*$K$9+$C$11*$K$9+$F$11*((EP449+EH449)/MAX(EP449+EH449+EQ449, 0.1)*$P$9+EQ449/MAX(EP449+EH449+EQ449, 0.1)*$Q$9))/($B$11+$C$11+$F$11)</f>
        <v>0</v>
      </c>
      <c r="CV449">
        <v>2.7</v>
      </c>
      <c r="CW449">
        <v>0.5</v>
      </c>
      <c r="CX449" t="s">
        <v>408</v>
      </c>
      <c r="CY449">
        <v>2</v>
      </c>
      <c r="CZ449" t="b">
        <v>1</v>
      </c>
      <c r="DA449">
        <v>1510795665.1</v>
      </c>
      <c r="DB449">
        <v>1530.07777777778</v>
      </c>
      <c r="DC449">
        <v>1564.51333333333</v>
      </c>
      <c r="DD449">
        <v>29.6768777777778</v>
      </c>
      <c r="DE449">
        <v>28.2862740740741</v>
      </c>
      <c r="DF449">
        <v>1517.34814814815</v>
      </c>
      <c r="DG449">
        <v>29.0151925925926</v>
      </c>
      <c r="DH449">
        <v>500.092333333333</v>
      </c>
      <c r="DI449">
        <v>90.7489148148148</v>
      </c>
      <c r="DJ449">
        <v>0.100000785185185</v>
      </c>
      <c r="DK449">
        <v>34.3059962962963</v>
      </c>
      <c r="DL449">
        <v>34.9952037037037</v>
      </c>
      <c r="DM449">
        <v>999.9</v>
      </c>
      <c r="DN449">
        <v>0</v>
      </c>
      <c r="DO449">
        <v>0</v>
      </c>
      <c r="DP449">
        <v>9996.13296296296</v>
      </c>
      <c r="DQ449">
        <v>0</v>
      </c>
      <c r="DR449">
        <v>9.09506740740741</v>
      </c>
      <c r="DS449">
        <v>-34.4360185185185</v>
      </c>
      <c r="DT449">
        <v>1576.8737037037</v>
      </c>
      <c r="DU449">
        <v>1610.05592592593</v>
      </c>
      <c r="DV449">
        <v>1.3906137037037</v>
      </c>
      <c r="DW449">
        <v>1564.51333333333</v>
      </c>
      <c r="DX449">
        <v>28.2862740740741</v>
      </c>
      <c r="DY449">
        <v>2.69314407407407</v>
      </c>
      <c r="DZ449">
        <v>2.56694814814815</v>
      </c>
      <c r="EA449">
        <v>22.2433518518519</v>
      </c>
      <c r="EB449">
        <v>21.4573259259259</v>
      </c>
      <c r="EC449">
        <v>1999.99925925926</v>
      </c>
      <c r="ED449">
        <v>0.980000296296296</v>
      </c>
      <c r="EE449">
        <v>0.0199993703703704</v>
      </c>
      <c r="EF449">
        <v>0</v>
      </c>
      <c r="EG449">
        <v>2.29878888888889</v>
      </c>
      <c r="EH449">
        <v>0</v>
      </c>
      <c r="EI449">
        <v>4076.61185185185</v>
      </c>
      <c r="EJ449">
        <v>17300.1407407407</v>
      </c>
      <c r="EK449">
        <v>39.826</v>
      </c>
      <c r="EL449">
        <v>39.8074074074074</v>
      </c>
      <c r="EM449">
        <v>39.25</v>
      </c>
      <c r="EN449">
        <v>38.7844444444444</v>
      </c>
      <c r="EO449">
        <v>39.687</v>
      </c>
      <c r="EP449">
        <v>1959.99814814815</v>
      </c>
      <c r="EQ449">
        <v>40</v>
      </c>
      <c r="ER449">
        <v>0</v>
      </c>
      <c r="ES449">
        <v>1678819275.8</v>
      </c>
      <c r="ET449">
        <v>0</v>
      </c>
      <c r="EU449">
        <v>2.26908461538462</v>
      </c>
      <c r="EV449">
        <v>0.28484102960512</v>
      </c>
      <c r="EW449">
        <v>-3.81299145385703</v>
      </c>
      <c r="EX449">
        <v>4076.57730769231</v>
      </c>
      <c r="EY449">
        <v>15</v>
      </c>
      <c r="EZ449">
        <v>0</v>
      </c>
      <c r="FA449" t="s">
        <v>409</v>
      </c>
      <c r="FB449">
        <v>1510781724.6</v>
      </c>
      <c r="FC449">
        <v>1510781718.6</v>
      </c>
      <c r="FD449">
        <v>0</v>
      </c>
      <c r="FE449">
        <v>0.193</v>
      </c>
      <c r="FF449">
        <v>0.167</v>
      </c>
      <c r="FG449">
        <v>6.707</v>
      </c>
      <c r="FH449">
        <v>0.869</v>
      </c>
      <c r="FI449">
        <v>420</v>
      </c>
      <c r="FJ449">
        <v>32</v>
      </c>
      <c r="FK449">
        <v>0.3</v>
      </c>
      <c r="FL449">
        <v>0.13</v>
      </c>
      <c r="FM449">
        <v>1.39525825</v>
      </c>
      <c r="FN449">
        <v>-0.0899147842401564</v>
      </c>
      <c r="FO449">
        <v>0.00883876515343064</v>
      </c>
      <c r="FP449">
        <v>1</v>
      </c>
      <c r="FQ449">
        <v>1</v>
      </c>
      <c r="FR449">
        <v>1</v>
      </c>
      <c r="FS449" t="s">
        <v>410</v>
      </c>
      <c r="FT449">
        <v>2.97163</v>
      </c>
      <c r="FU449">
        <v>2.75383</v>
      </c>
      <c r="FV449">
        <v>0.218642</v>
      </c>
      <c r="FW449">
        <v>0.222338</v>
      </c>
      <c r="FX449">
        <v>0.119241</v>
      </c>
      <c r="FY449">
        <v>0.116533</v>
      </c>
      <c r="FZ449">
        <v>30337.1</v>
      </c>
      <c r="GA449">
        <v>32893.6</v>
      </c>
      <c r="GB449">
        <v>35193.7</v>
      </c>
      <c r="GC449">
        <v>38371.2</v>
      </c>
      <c r="GD449">
        <v>43925.5</v>
      </c>
      <c r="GE449">
        <v>48955.6</v>
      </c>
      <c r="GF449">
        <v>54990.5</v>
      </c>
      <c r="GG449">
        <v>61537.9</v>
      </c>
      <c r="GH449">
        <v>1.96483</v>
      </c>
      <c r="GI449">
        <v>1.82458</v>
      </c>
      <c r="GJ449">
        <v>0.210892</v>
      </c>
      <c r="GK449">
        <v>0</v>
      </c>
      <c r="GL449">
        <v>31.5924</v>
      </c>
      <c r="GM449">
        <v>999.9</v>
      </c>
      <c r="GN449">
        <v>53.131</v>
      </c>
      <c r="GO449">
        <v>32.438</v>
      </c>
      <c r="GP449">
        <v>28.6579</v>
      </c>
      <c r="GQ449">
        <v>56.6886</v>
      </c>
      <c r="GR449">
        <v>48.1891</v>
      </c>
      <c r="GS449">
        <v>1</v>
      </c>
      <c r="GT449">
        <v>0.0947891</v>
      </c>
      <c r="GU449">
        <v>-2.91189</v>
      </c>
      <c r="GV449">
        <v>20.093</v>
      </c>
      <c r="GW449">
        <v>5.19797</v>
      </c>
      <c r="GX449">
        <v>12.0044</v>
      </c>
      <c r="GY449">
        <v>4.97515</v>
      </c>
      <c r="GZ449">
        <v>3.2939</v>
      </c>
      <c r="HA449">
        <v>9999</v>
      </c>
      <c r="HB449">
        <v>9999</v>
      </c>
      <c r="HC449">
        <v>9999</v>
      </c>
      <c r="HD449">
        <v>999.9</v>
      </c>
      <c r="HE449">
        <v>1.86325</v>
      </c>
      <c r="HF449">
        <v>1.86813</v>
      </c>
      <c r="HG449">
        <v>1.86787</v>
      </c>
      <c r="HH449">
        <v>1.86905</v>
      </c>
      <c r="HI449">
        <v>1.86983</v>
      </c>
      <c r="HJ449">
        <v>1.86587</v>
      </c>
      <c r="HK449">
        <v>1.86691</v>
      </c>
      <c r="HL449">
        <v>1.86829</v>
      </c>
      <c r="HM449">
        <v>5</v>
      </c>
      <c r="HN449">
        <v>0</v>
      </c>
      <c r="HO449">
        <v>0</v>
      </c>
      <c r="HP449">
        <v>0</v>
      </c>
      <c r="HQ449" t="s">
        <v>411</v>
      </c>
      <c r="HR449" t="s">
        <v>412</v>
      </c>
      <c r="HS449" t="s">
        <v>413</v>
      </c>
      <c r="HT449" t="s">
        <v>413</v>
      </c>
      <c r="HU449" t="s">
        <v>413</v>
      </c>
      <c r="HV449" t="s">
        <v>413</v>
      </c>
      <c r="HW449">
        <v>0</v>
      </c>
      <c r="HX449">
        <v>100</v>
      </c>
      <c r="HY449">
        <v>100</v>
      </c>
      <c r="HZ449">
        <v>12.83</v>
      </c>
      <c r="IA449">
        <v>0.6616</v>
      </c>
      <c r="IB449">
        <v>4.00718980108695</v>
      </c>
      <c r="IC449">
        <v>0.0057595372652325</v>
      </c>
      <c r="ID449">
        <v>9.86007892650461e-07</v>
      </c>
      <c r="IE449">
        <v>-6.54605500343952e-10</v>
      </c>
      <c r="IF449">
        <v>0.661683471666172</v>
      </c>
      <c r="IG449">
        <v>0</v>
      </c>
      <c r="IH449">
        <v>0</v>
      </c>
      <c r="II449">
        <v>0</v>
      </c>
      <c r="IJ449">
        <v>-3</v>
      </c>
      <c r="IK449">
        <v>1614</v>
      </c>
      <c r="IL449">
        <v>1</v>
      </c>
      <c r="IM449">
        <v>27</v>
      </c>
      <c r="IN449">
        <v>232.5</v>
      </c>
      <c r="IO449">
        <v>232.6</v>
      </c>
      <c r="IP449">
        <v>3.04321</v>
      </c>
      <c r="IQ449">
        <v>2.60864</v>
      </c>
      <c r="IR449">
        <v>1.54785</v>
      </c>
      <c r="IS449">
        <v>2.30103</v>
      </c>
      <c r="IT449">
        <v>1.34644</v>
      </c>
      <c r="IU449">
        <v>2.44263</v>
      </c>
      <c r="IV449">
        <v>36.7892</v>
      </c>
      <c r="IW449">
        <v>24.2013</v>
      </c>
      <c r="IX449">
        <v>18</v>
      </c>
      <c r="IY449">
        <v>503.635</v>
      </c>
      <c r="IZ449">
        <v>412.021</v>
      </c>
      <c r="JA449">
        <v>35.9186</v>
      </c>
      <c r="JB449">
        <v>28.6258</v>
      </c>
      <c r="JC449">
        <v>29.9996</v>
      </c>
      <c r="JD449">
        <v>28.4914</v>
      </c>
      <c r="JE449">
        <v>28.4183</v>
      </c>
      <c r="JF449">
        <v>60.9266</v>
      </c>
      <c r="JG449">
        <v>0</v>
      </c>
      <c r="JH449">
        <v>100</v>
      </c>
      <c r="JI449">
        <v>35.9171</v>
      </c>
      <c r="JJ449">
        <v>1610.67</v>
      </c>
      <c r="JK449">
        <v>30.1699</v>
      </c>
      <c r="JL449">
        <v>102.026</v>
      </c>
      <c r="JM449">
        <v>102.436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2023-03-14T13:50:19Z</dcterms:created>
  <dcterms:modified xsi:type="dcterms:W3CDTF">2023-03-14T13:50:19Z</dcterms:modified>
</cp:coreProperties>
</file>