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ruacza-my.sharepoint.com/personal/g12f2166_campusruacza_onmicrosoft_com/Documents/M.Sc Project/M.Sc Project/Oxalis pes-caprae 2017/"/>
    </mc:Choice>
  </mc:AlternateContent>
  <xr:revisionPtr revIDLastSave="2" documentId="11_E97A218EF8237836D8F1D359A1AD62C4C0871D7B" xr6:coauthVersionLast="45" xr6:coauthVersionMax="45" xr10:uidLastSave="{FABFC8B5-75EE-461F-9D26-38B2582918BB}"/>
  <bookViews>
    <workbookView xWindow="-120" yWindow="-120" windowWidth="20730" windowHeight="11160" activeTab="3" xr2:uid="{22632D2B-AE48-4FA1-8972-375945133FEB}"/>
  </bookViews>
  <sheets>
    <sheet name="180ppm" sheetId="1" r:id="rId1"/>
    <sheet name="240ppm" sheetId="2" r:id="rId2"/>
    <sheet name="300ppm" sheetId="3" r:id="rId3"/>
    <sheet name="400ppm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B2" i="4" l="1"/>
  <c r="G2" i="4" s="1"/>
  <c r="B3" i="4"/>
  <c r="G3" i="4" s="1"/>
  <c r="B4" i="4"/>
  <c r="G4" i="4" s="1"/>
  <c r="B5" i="4"/>
  <c r="G5" i="4" s="1"/>
  <c r="B6" i="4"/>
  <c r="G6" i="4" s="1"/>
  <c r="B7" i="4"/>
  <c r="G7" i="4" s="1"/>
  <c r="B8" i="4"/>
  <c r="G8" i="4" s="1"/>
  <c r="B9" i="4"/>
  <c r="G9" i="4" s="1"/>
  <c r="B10" i="4"/>
  <c r="G10" i="4" s="1"/>
  <c r="B11" i="4"/>
  <c r="G11" i="4" s="1"/>
  <c r="B12" i="4"/>
  <c r="G12" i="4" s="1"/>
  <c r="F2" i="3" l="1"/>
  <c r="F3" i="3"/>
  <c r="F4" i="3"/>
  <c r="F5" i="3"/>
  <c r="F6" i="3"/>
  <c r="F7" i="3"/>
  <c r="F8" i="3"/>
  <c r="F9" i="3"/>
  <c r="F10" i="3"/>
  <c r="F11" i="3"/>
  <c r="F12" i="3"/>
  <c r="E2" i="3" l="1"/>
  <c r="E3" i="3"/>
  <c r="E4" i="3"/>
  <c r="E5" i="3"/>
  <c r="E6" i="3"/>
  <c r="E7" i="3"/>
  <c r="E8" i="3"/>
  <c r="E9" i="3"/>
  <c r="E10" i="3"/>
  <c r="E11" i="3"/>
  <c r="E12" i="3"/>
  <c r="D2" i="3" l="1"/>
  <c r="D3" i="3"/>
  <c r="D4" i="3"/>
  <c r="D5" i="3"/>
  <c r="D6" i="3"/>
  <c r="D7" i="3"/>
  <c r="D8" i="3"/>
  <c r="D9" i="3"/>
  <c r="D10" i="3"/>
  <c r="D11" i="3"/>
  <c r="D12" i="3"/>
  <c r="C2" i="3" l="1"/>
  <c r="C3" i="3"/>
  <c r="C4" i="3"/>
  <c r="C5" i="3"/>
  <c r="C6" i="3"/>
  <c r="C7" i="3"/>
  <c r="C8" i="3"/>
  <c r="C9" i="3"/>
  <c r="C10" i="3"/>
  <c r="C11" i="3"/>
  <c r="C12" i="3"/>
  <c r="B2" i="3" l="1"/>
  <c r="H2" i="3" s="1"/>
  <c r="B3" i="3"/>
  <c r="H3" i="3" s="1"/>
  <c r="B4" i="3"/>
  <c r="H4" i="3" s="1"/>
  <c r="B5" i="3"/>
  <c r="H5" i="3" s="1"/>
  <c r="B6" i="3"/>
  <c r="H6" i="3" s="1"/>
  <c r="B7" i="3"/>
  <c r="H7" i="3" s="1"/>
  <c r="B8" i="3"/>
  <c r="H8" i="3" s="1"/>
  <c r="B9" i="3"/>
  <c r="H9" i="3" s="1"/>
  <c r="B10" i="3"/>
  <c r="H10" i="3" s="1"/>
  <c r="B11" i="3"/>
  <c r="H11" i="3" s="1"/>
  <c r="B12" i="3"/>
  <c r="H12" i="3" s="1"/>
  <c r="E2" i="1" l="1"/>
  <c r="E3" i="1"/>
  <c r="E4" i="1"/>
  <c r="E5" i="1"/>
  <c r="E6" i="1"/>
  <c r="E7" i="1"/>
  <c r="E8" i="1"/>
  <c r="E9" i="1"/>
  <c r="E10" i="1"/>
  <c r="E11" i="1"/>
  <c r="E12" i="1"/>
  <c r="D2" i="1" l="1"/>
  <c r="D3" i="1"/>
  <c r="D4" i="1"/>
  <c r="D5" i="1"/>
  <c r="D6" i="1"/>
  <c r="D7" i="1"/>
  <c r="D8" i="1"/>
  <c r="D9" i="1"/>
  <c r="D10" i="1"/>
  <c r="D11" i="1"/>
  <c r="D12" i="1"/>
  <c r="C2" i="1" l="1"/>
  <c r="C3" i="1"/>
  <c r="G3" i="1" s="1"/>
  <c r="C4" i="1"/>
  <c r="C5" i="1"/>
  <c r="C6" i="1"/>
  <c r="C7" i="1"/>
  <c r="G7" i="1" s="1"/>
  <c r="C8" i="1"/>
  <c r="C9" i="1"/>
  <c r="C10" i="1"/>
  <c r="C11" i="1"/>
  <c r="G11" i="1" s="1"/>
  <c r="C12" i="1"/>
  <c r="B2" i="1"/>
  <c r="B3" i="1"/>
  <c r="B4" i="1"/>
  <c r="B5" i="1"/>
  <c r="B6" i="1"/>
  <c r="B7" i="1"/>
  <c r="B8" i="1"/>
  <c r="B9" i="1"/>
  <c r="B10" i="1"/>
  <c r="B11" i="1"/>
  <c r="B12" i="1"/>
  <c r="G9" i="1" l="1"/>
  <c r="G5" i="1"/>
  <c r="G12" i="1"/>
  <c r="G8" i="1"/>
  <c r="G4" i="1"/>
  <c r="G10" i="1"/>
  <c r="G6" i="1"/>
  <c r="G2" i="1"/>
  <c r="F2" i="2"/>
  <c r="F3" i="2"/>
  <c r="F4" i="2"/>
  <c r="F5" i="2"/>
  <c r="F6" i="2"/>
  <c r="F7" i="2"/>
  <c r="F8" i="2"/>
  <c r="F9" i="2"/>
  <c r="F10" i="2"/>
  <c r="F11" i="2"/>
  <c r="F12" i="2"/>
  <c r="E2" i="2"/>
  <c r="E3" i="2"/>
  <c r="E4" i="2"/>
  <c r="E5" i="2"/>
  <c r="E6" i="2"/>
  <c r="E7" i="2"/>
  <c r="E8" i="2"/>
  <c r="E9" i="2"/>
  <c r="E10" i="2"/>
  <c r="E11" i="2"/>
  <c r="E12" i="2"/>
  <c r="D2" i="2"/>
  <c r="D3" i="2"/>
  <c r="D4" i="2"/>
  <c r="D5" i="2"/>
  <c r="D6" i="2"/>
  <c r="D7" i="2"/>
  <c r="D8" i="2"/>
  <c r="D9" i="2"/>
  <c r="D10" i="2"/>
  <c r="D11" i="2"/>
  <c r="D12" i="2"/>
  <c r="C2" i="2"/>
  <c r="C3" i="2"/>
  <c r="C4" i="2"/>
  <c r="C5" i="2"/>
  <c r="C6" i="2"/>
  <c r="C7" i="2"/>
  <c r="C8" i="2"/>
  <c r="C9" i="2"/>
  <c r="C10" i="2"/>
  <c r="C11" i="2"/>
  <c r="C12" i="2"/>
  <c r="B2" i="2"/>
  <c r="B3" i="2"/>
  <c r="B4" i="2"/>
  <c r="B5" i="2"/>
  <c r="B6" i="2"/>
  <c r="B7" i="2"/>
  <c r="B8" i="2"/>
  <c r="B9" i="2"/>
  <c r="B10" i="2"/>
  <c r="B11" i="2"/>
  <c r="B12" i="2"/>
  <c r="H10" i="2" l="1"/>
  <c r="H6" i="2"/>
  <c r="H2" i="2"/>
  <c r="H12" i="2"/>
  <c r="H8" i="2"/>
  <c r="H4" i="2"/>
  <c r="H11" i="2"/>
  <c r="H7" i="2"/>
  <c r="H3" i="2"/>
  <c r="H9" i="2"/>
  <c r="H5" i="2"/>
</calcChain>
</file>

<file path=xl/sharedStrings.xml><?xml version="1.0" encoding="utf-8"?>
<sst xmlns="http://schemas.openxmlformats.org/spreadsheetml/2006/main" count="26" uniqueCount="5">
  <si>
    <t>Ci</t>
  </si>
  <si>
    <t>Photo</t>
  </si>
  <si>
    <t xml:space="preserve">average </t>
  </si>
  <si>
    <t>average</t>
  </si>
  <si>
    <t>400ppm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</si>
</sst>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180ppm</c:v>
          </c:tx>
          <c:spPr>
            <a:ln w="19050">
              <a:noFill/>
            </a:ln>
          </c:spPr>
          <c:errBars>
            <c:errDir val="y"/>
            <c:errBarType val="both"/>
            <c:errValType val="stdErr"/>
            <c:noEndCap val="0"/>
          </c:errBars>
          <c:xVal>
            <c:numRef>
              <c:f>'180ppm'!$A$2:$A$12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'180ppm'!$G$2:$G$12</c:f>
              <c:numCache>
                <c:formatCode>0.00</c:formatCode>
                <c:ptCount val="11"/>
                <c:pt idx="0">
                  <c:v>-3.3223720998722053</c:v>
                </c:pt>
                <c:pt idx="1">
                  <c:v>1.1253834888840306</c:v>
                </c:pt>
                <c:pt idx="2">
                  <c:v>5.3638197903329576</c:v>
                </c:pt>
                <c:pt idx="3">
                  <c:v>7.2108364547011945</c:v>
                </c:pt>
                <c:pt idx="4">
                  <c:v>8.1894183168948356</c:v>
                </c:pt>
                <c:pt idx="5">
                  <c:v>8.8222879901045292</c:v>
                </c:pt>
                <c:pt idx="6">
                  <c:v>9.2651424229823363</c:v>
                </c:pt>
                <c:pt idx="7">
                  <c:v>9.5923879582325409</c:v>
                </c:pt>
                <c:pt idx="8">
                  <c:v>9.8440680796504711</c:v>
                </c:pt>
                <c:pt idx="9">
                  <c:v>10.043647266588826</c:v>
                </c:pt>
                <c:pt idx="10">
                  <c:v>10.205786349459361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AF-470C-9E28-AD12690B6730}"/>
            </c:ext>
          </c:extLst>
        </c:ser>
        <c:ser>
          <c:idx val="2"/>
          <c:order val="1"/>
          <c:tx>
            <c:v>240ppm</c:v>
          </c:tx>
          <c:spPr>
            <a:ln w="19050" cap="rnd">
              <a:noFill/>
              <a:round/>
            </a:ln>
            <a:effectLst/>
          </c:spPr>
          <c:errBars>
            <c:errDir val="y"/>
            <c:errBarType val="both"/>
            <c:errValType val="stdErr"/>
            <c:noEndCap val="0"/>
          </c:errBars>
          <c:xVal>
            <c:numRef>
              <c:f>'240ppm'!$A$2:$A$12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'240ppm'!$H$2:$H$12</c:f>
              <c:numCache>
                <c:formatCode>0.00</c:formatCode>
                <c:ptCount val="11"/>
                <c:pt idx="0">
                  <c:v>-3.6655890476059496</c:v>
                </c:pt>
                <c:pt idx="1">
                  <c:v>4.9955006643880404</c:v>
                </c:pt>
                <c:pt idx="2">
                  <c:v>13.923133365869058</c:v>
                </c:pt>
                <c:pt idx="3">
                  <c:v>17.317730031368406</c:v>
                </c:pt>
                <c:pt idx="4">
                  <c:v>19.255809490902084</c:v>
                </c:pt>
                <c:pt idx="5">
                  <c:v>20.509206637932785</c:v>
                </c:pt>
                <c:pt idx="6">
                  <c:v>21.386278974017102</c:v>
                </c:pt>
                <c:pt idx="7">
                  <c:v>22.034388115004862</c:v>
                </c:pt>
                <c:pt idx="8">
                  <c:v>22.532840102046201</c:v>
                </c:pt>
                <c:pt idx="9">
                  <c:v>22.928106290496281</c:v>
                </c:pt>
                <c:pt idx="10">
                  <c:v>23.249222426242554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AF-470C-9E28-AD12690B6730}"/>
            </c:ext>
          </c:extLst>
        </c:ser>
        <c:ser>
          <c:idx val="3"/>
          <c:order val="2"/>
          <c:tx>
            <c:v>300ppm</c:v>
          </c:tx>
          <c:spPr>
            <a:ln w="19050" cap="rnd">
              <a:noFill/>
              <a:round/>
            </a:ln>
            <a:effectLst/>
          </c:spPr>
          <c:errBars>
            <c:errDir val="y"/>
            <c:errBarType val="both"/>
            <c:errValType val="stdErr"/>
            <c:noEndCap val="0"/>
          </c:errBars>
          <c:xVal>
            <c:numRef>
              <c:f>'300ppm'!$A$2:$A$12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'300ppm'!$H$2:$H$12</c:f>
              <c:numCache>
                <c:formatCode>0.00</c:formatCode>
                <c:ptCount val="11"/>
                <c:pt idx="0">
                  <c:v>-4.1467665622524397</c:v>
                </c:pt>
                <c:pt idx="1">
                  <c:v>-1.5754994173374115E-3</c:v>
                </c:pt>
                <c:pt idx="2">
                  <c:v>4.7544094437739899</c:v>
                </c:pt>
                <c:pt idx="3">
                  <c:v>6.4574806544731418</c:v>
                </c:pt>
                <c:pt idx="4">
                  <c:v>7.4298162975041393</c:v>
                </c:pt>
                <c:pt idx="5">
                  <c:v>8.0586464081253784</c:v>
                </c:pt>
                <c:pt idx="6">
                  <c:v>8.4986741323222148</c:v>
                </c:pt>
                <c:pt idx="7">
                  <c:v>8.8238308823494993</c:v>
                </c:pt>
                <c:pt idx="8">
                  <c:v>9.0739045472633855</c:v>
                </c:pt>
                <c:pt idx="9">
                  <c:v>9.2722098342960919</c:v>
                </c:pt>
                <c:pt idx="10">
                  <c:v>9.4333139948105451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AF-470C-9E28-AD12690B6730}"/>
            </c:ext>
          </c:extLst>
        </c:ser>
        <c:ser>
          <c:idx val="0"/>
          <c:order val="3"/>
          <c:tx>
            <c:strRef>
              <c:f>'400ppm'!$G$1</c:f>
              <c:strCache>
                <c:ptCount val="1"/>
                <c:pt idx="0">
                  <c:v>400ppm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'400ppm'!$A$2:$A$12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'400ppm'!$G$2:$G$12</c:f>
              <c:numCache>
                <c:formatCode>0.00</c:formatCode>
                <c:ptCount val="11"/>
                <c:pt idx="0">
                  <c:v>-5.7816213913848484</c:v>
                </c:pt>
                <c:pt idx="1">
                  <c:v>-1.6872203308195359</c:v>
                </c:pt>
                <c:pt idx="2">
                  <c:v>3.2233897450919322</c:v>
                </c:pt>
                <c:pt idx="3">
                  <c:v>4.9401436813044475</c:v>
                </c:pt>
                <c:pt idx="4">
                  <c:v>5.9202912124273048</c:v>
                </c:pt>
                <c:pt idx="5">
                  <c:v>6.5541734369848941</c:v>
                </c:pt>
                <c:pt idx="6">
                  <c:v>6.9977364088746201</c:v>
                </c:pt>
                <c:pt idx="7">
                  <c:v>7.3255055162311153</c:v>
                </c:pt>
                <c:pt idx="8">
                  <c:v>7.5775883098846846</c:v>
                </c:pt>
                <c:pt idx="9">
                  <c:v>7.7774868108671482</c:v>
                </c:pt>
                <c:pt idx="10">
                  <c:v>7.9398853059893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AF-470C-9E28-AD12690B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2472"/>
        <c:axId val="498794272"/>
      </c:scatterChart>
      <c:valAx>
        <c:axId val="49880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4272"/>
        <c:crosses val="autoZero"/>
        <c:crossBetween val="midCat"/>
      </c:valAx>
      <c:valAx>
        <c:axId val="4987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24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240ppm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'240ppm'!$H$1</c:f>
              <c:strCache>
                <c:ptCount val="1"/>
                <c:pt idx="0">
                  <c:v>average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'240ppm'!$A$2:$A$12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'240ppm'!$H$2:$H$12</c:f>
              <c:numCache>
                <c:formatCode>0.00</c:formatCode>
                <c:ptCount val="11"/>
                <c:pt idx="0">
                  <c:v>-3.6655890476059496</c:v>
                </c:pt>
                <c:pt idx="1">
                  <c:v>4.9955006643880404</c:v>
                </c:pt>
                <c:pt idx="2">
                  <c:v>13.923133365869058</c:v>
                </c:pt>
                <c:pt idx="3">
                  <c:v>17.317730031368406</c:v>
                </c:pt>
                <c:pt idx="4">
                  <c:v>19.255809490902084</c:v>
                </c:pt>
                <c:pt idx="5">
                  <c:v>20.509206637932785</c:v>
                </c:pt>
                <c:pt idx="6">
                  <c:v>21.386278974017102</c:v>
                </c:pt>
                <c:pt idx="7">
                  <c:v>22.034388115004862</c:v>
                </c:pt>
                <c:pt idx="8">
                  <c:v>22.532840102046201</c:v>
                </c:pt>
                <c:pt idx="9">
                  <c:v>22.928106290496281</c:v>
                </c:pt>
                <c:pt idx="10">
                  <c:v>23.249222426242554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E-4736-8D9A-5C5D4844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57752"/>
        <c:axId val="503062016"/>
      </c:scatterChart>
      <c:valAx>
        <c:axId val="50305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62016"/>
        <c:crosses val="autoZero"/>
        <c:crossBetween val="midCat"/>
      </c:valAx>
      <c:valAx>
        <c:axId val="5030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5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'300ppm'!$H$1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'300ppm'!$A$2:$A$12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'300ppm'!$H$2:$H$12</c:f>
              <c:numCache>
                <c:formatCode>0.00</c:formatCode>
                <c:ptCount val="11"/>
                <c:pt idx="0">
                  <c:v>-4.1467665622524397</c:v>
                </c:pt>
                <c:pt idx="1">
                  <c:v>-1.5754994173374115E-3</c:v>
                </c:pt>
                <c:pt idx="2">
                  <c:v>4.7544094437739899</c:v>
                </c:pt>
                <c:pt idx="3">
                  <c:v>6.4574806544731418</c:v>
                </c:pt>
                <c:pt idx="4">
                  <c:v>7.4298162975041393</c:v>
                </c:pt>
                <c:pt idx="5">
                  <c:v>8.0586464081253784</c:v>
                </c:pt>
                <c:pt idx="6">
                  <c:v>8.4986741323222148</c:v>
                </c:pt>
                <c:pt idx="7">
                  <c:v>8.8238308823494993</c:v>
                </c:pt>
                <c:pt idx="8">
                  <c:v>9.0739045472633855</c:v>
                </c:pt>
                <c:pt idx="9">
                  <c:v>9.2722098342960919</c:v>
                </c:pt>
                <c:pt idx="10">
                  <c:v>9.4333139948105451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F-4DFC-962D-AD6B13A9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17864"/>
        <c:axId val="682013600"/>
      </c:scatterChart>
      <c:valAx>
        <c:axId val="68201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13600"/>
        <c:crosses val="autoZero"/>
        <c:crossBetween val="midCat"/>
      </c:valAx>
      <c:valAx>
        <c:axId val="6820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1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'400ppm'!$G$1</c:f>
              <c:strCache>
                <c:ptCount val="1"/>
                <c:pt idx="0">
                  <c:v>400ppm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'400ppm'!$A$2:$A$12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'400ppm'!$G$2:$G$12</c:f>
              <c:numCache>
                <c:formatCode>0.00</c:formatCode>
                <c:ptCount val="11"/>
                <c:pt idx="0">
                  <c:v>-5.7816213913848484</c:v>
                </c:pt>
                <c:pt idx="1">
                  <c:v>-1.6872203308195359</c:v>
                </c:pt>
                <c:pt idx="2">
                  <c:v>3.2233897450919322</c:v>
                </c:pt>
                <c:pt idx="3">
                  <c:v>4.9401436813044475</c:v>
                </c:pt>
                <c:pt idx="4">
                  <c:v>5.9202912124273048</c:v>
                </c:pt>
                <c:pt idx="5">
                  <c:v>6.5541734369848941</c:v>
                </c:pt>
                <c:pt idx="6">
                  <c:v>6.9977364088746201</c:v>
                </c:pt>
                <c:pt idx="7">
                  <c:v>7.3255055162311153</c:v>
                </c:pt>
                <c:pt idx="8">
                  <c:v>7.5775883098846846</c:v>
                </c:pt>
                <c:pt idx="9">
                  <c:v>7.7774868108671482</c:v>
                </c:pt>
                <c:pt idx="10">
                  <c:v>7.9398853059893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7-4115-84EB-430A1BC1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2472"/>
        <c:axId val="498794272"/>
      </c:scatterChart>
      <c:valAx>
        <c:axId val="49880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4272"/>
        <c:crosses val="autoZero"/>
        <c:crossBetween val="midCat"/>
      </c:valAx>
      <c:valAx>
        <c:axId val="4987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0</xdr:row>
      <xdr:rowOff>19050</xdr:rowOff>
    </xdr:from>
    <xdr:to>
      <xdr:col>15</xdr:col>
      <xdr:colOff>419100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6B5D2-CC85-40DD-A4FE-06F6BE98A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48247-C904-47F3-8C47-9EAD6A2E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F3B9B-2459-4685-A17E-58CF494CE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F4BBE-E963-48E9-BCBA-E26B5634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5/05.09.2017.pes-caprae5_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3/08.08.2017.pes-caprae3_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7/11.09.2017.pes-caprae7_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1/12.09.2017.pes-caprae11_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5/11.09.2017.pes-caprae15_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9/11.09.2017.p3s-caprae19_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8/13.09.2017.pes-caprae8_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6/13.09.2017.pes-caprae16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9/13.09.2017.pes-caprae9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3/13.09.2017.pes-caprae13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7/07.09.2017.pes-caprae17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2/08.08.2017.pes-caprae2_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6/05.09.2017.pes-caprae6_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0/07.08.2017.pes-caprae10_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4/07.09.2017.pes-caprae14_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8/07.08.2017.pes-caprae18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.09.2017.pes-caprae5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-7.5765456928468815</v>
          </cell>
        </row>
        <row r="28">
          <cell r="V28">
            <v>-4.7056362429896446</v>
          </cell>
        </row>
        <row r="29">
          <cell r="V29">
            <v>-0.26072153078816385</v>
          </cell>
        </row>
        <row r="30">
          <cell r="V30">
            <v>1.723948154803697</v>
          </cell>
        </row>
        <row r="31">
          <cell r="V31">
            <v>2.5533103735871592</v>
          </cell>
        </row>
        <row r="32">
          <cell r="V32">
            <v>3.0896765343060615</v>
          </cell>
        </row>
        <row r="33">
          <cell r="V33">
            <v>3.4650020428192683</v>
          </cell>
        </row>
        <row r="34">
          <cell r="V34">
            <v>3.7423473459436245</v>
          </cell>
        </row>
        <row r="35">
          <cell r="V35">
            <v>3.9556498727807323</v>
          </cell>
        </row>
        <row r="36">
          <cell r="V36">
            <v>4.1247961074464214</v>
          </cell>
        </row>
        <row r="37">
          <cell r="V37">
            <v>4.2622113148155663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08.2017.pes-caprae3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V27">
            <v>0.95616827739607779</v>
          </cell>
        </row>
        <row r="28">
          <cell r="V28">
            <v>6.6700435327474459</v>
          </cell>
        </row>
        <row r="29">
          <cell r="V29">
            <v>12.689640938212174</v>
          </cell>
        </row>
        <row r="30">
          <cell r="V30">
            <v>14.950194100764802</v>
          </cell>
        </row>
        <row r="31">
          <cell r="V31">
            <v>16.240813306296456</v>
          </cell>
        </row>
        <row r="32">
          <cell r="V32">
            <v>17.075484156430548</v>
          </cell>
        </row>
        <row r="33">
          <cell r="V33">
            <v>17.659550199761551</v>
          </cell>
        </row>
        <row r="34">
          <cell r="V34">
            <v>18.091143497200807</v>
          </cell>
        </row>
        <row r="35">
          <cell r="V35">
            <v>18.42307607320868</v>
          </cell>
        </row>
        <row r="36">
          <cell r="V36">
            <v>18.686294452414714</v>
          </cell>
        </row>
        <row r="37">
          <cell r="V37">
            <v>18.900134318454036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9.2017.pes-caprae7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A27">
            <v>50</v>
          </cell>
          <cell r="V27">
            <v>-1.1746581055214589</v>
          </cell>
        </row>
        <row r="28">
          <cell r="V28">
            <v>3.7045079203577878</v>
          </cell>
        </row>
        <row r="29">
          <cell r="V29">
            <v>8.399880785430355</v>
          </cell>
        </row>
        <row r="30">
          <cell r="V30">
            <v>10.25800938581316</v>
          </cell>
        </row>
        <row r="31">
          <cell r="V31">
            <v>11.318872053291283</v>
          </cell>
        </row>
        <row r="32">
          <cell r="V32">
            <v>12.004954470742007</v>
          </cell>
        </row>
        <row r="33">
          <cell r="V33">
            <v>12.48504484755945</v>
          </cell>
        </row>
        <row r="34">
          <cell r="V34">
            <v>12.839805736615396</v>
          </cell>
        </row>
        <row r="35">
          <cell r="V35">
            <v>13.112647545025911</v>
          </cell>
        </row>
        <row r="36">
          <cell r="V36">
            <v>13.329007684947083</v>
          </cell>
        </row>
        <row r="37">
          <cell r="V37">
            <v>13.504779694016321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09.2017.pes-caprae11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V27">
            <v>-6.1557818502335362</v>
          </cell>
        </row>
        <row r="28">
          <cell r="V28">
            <v>-2.9966928532942232</v>
          </cell>
        </row>
        <row r="29">
          <cell r="V29">
            <v>1.0117770838386297</v>
          </cell>
        </row>
        <row r="30">
          <cell r="V30">
            <v>2.3720025755600576</v>
          </cell>
        </row>
        <row r="31">
          <cell r="V31">
            <v>3.1485970713457911</v>
          </cell>
        </row>
        <row r="32">
          <cell r="V32">
            <v>3.6508372249315437</v>
          </cell>
        </row>
        <row r="33">
          <cell r="V33">
            <v>4.0022828507847263</v>
          </cell>
        </row>
        <row r="34">
          <cell r="V34">
            <v>4.2619822088701893</v>
          </cell>
        </row>
        <row r="35">
          <cell r="V35">
            <v>4.4617134777021201</v>
          </cell>
        </row>
        <row r="36">
          <cell r="V36">
            <v>4.620097874590777</v>
          </cell>
        </row>
        <row r="37">
          <cell r="V37">
            <v>4.7487701136477574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9.2017.pes-caprae15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V27">
            <v>-10.039989664088461</v>
          </cell>
        </row>
        <row r="28">
          <cell r="V28">
            <v>-5.3307998553013505</v>
          </cell>
        </row>
        <row r="29">
          <cell r="V29">
            <v>0.98798556661754233</v>
          </cell>
        </row>
        <row r="30">
          <cell r="V30">
            <v>3.0713808961993134</v>
          </cell>
        </row>
        <row r="31">
          <cell r="V31">
            <v>4.2608552556684298</v>
          </cell>
        </row>
        <row r="32">
          <cell r="V32">
            <v>5.0301135857595458</v>
          </cell>
        </row>
        <row r="33">
          <cell r="V33">
            <v>5.5684068172573813</v>
          </cell>
        </row>
        <row r="34">
          <cell r="V34">
            <v>5.966176476055578</v>
          </cell>
        </row>
        <row r="35">
          <cell r="V35">
            <v>6.2720957484030375</v>
          </cell>
        </row>
        <row r="36">
          <cell r="V36">
            <v>6.5146859033183464</v>
          </cell>
        </row>
        <row r="37">
          <cell r="V37">
            <v>6.7117673016083312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9.2017.p3s-caprae19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V27">
            <v>-4.3195714688148161</v>
          </cell>
        </row>
        <row r="28">
          <cell r="V28">
            <v>-2.054936241596347</v>
          </cell>
        </row>
        <row r="29">
          <cell r="V29">
            <v>0.68276284477124971</v>
          </cell>
        </row>
        <row r="30">
          <cell r="V30">
            <v>1.6358163140283777</v>
          </cell>
        </row>
        <row r="31">
          <cell r="V31">
            <v>2.1799438009187373</v>
          </cell>
        </row>
        <row r="32">
          <cell r="V32">
            <v>2.531842602763251</v>
          </cell>
        </row>
        <row r="33">
          <cell r="V33">
            <v>2.7780859462479608</v>
          </cell>
        </row>
        <row r="34">
          <cell r="V34">
            <v>2.9600464930055201</v>
          </cell>
        </row>
        <row r="35">
          <cell r="V35">
            <v>3.0999898919771836</v>
          </cell>
        </row>
        <row r="36">
          <cell r="V36">
            <v>3.2109632562095358</v>
          </cell>
        </row>
        <row r="37">
          <cell r="V37">
            <v>3.30111854632628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09.2017.pes-caprae8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-14.337532133015927</v>
          </cell>
        </row>
        <row r="28">
          <cell r="V28">
            <v>-7.4364805757351178</v>
          </cell>
        </row>
        <row r="29">
          <cell r="V29">
            <v>1.0617287281816274</v>
          </cell>
        </row>
        <row r="30">
          <cell r="V30">
            <v>3.9912293985176852</v>
          </cell>
        </row>
        <row r="31">
          <cell r="V31">
            <v>5.6637712747211957</v>
          </cell>
        </row>
        <row r="32">
          <cell r="V32">
            <v>6.7454396271773263</v>
          </cell>
        </row>
        <row r="33">
          <cell r="V33">
            <v>7.5023436866804438</v>
          </cell>
        </row>
        <row r="34">
          <cell r="V34">
            <v>8.0616549539868636</v>
          </cell>
        </row>
        <row r="35">
          <cell r="V35">
            <v>8.4918136956744092</v>
          </cell>
        </row>
        <row r="36">
          <cell r="V36">
            <v>8.832924195132037</v>
          </cell>
        </row>
        <row r="37">
          <cell r="V37">
            <v>9.11004399097855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09.2017.pes-caprae16_"/>
      <sheetName val="Sheet2"/>
      <sheetName val="Sheet3"/>
      <sheetName val="Sheet1"/>
    </sheetNames>
    <sheetDataSet>
      <sheetData sheetId="0" refreshError="1"/>
      <sheetData sheetId="1" refreshError="1"/>
      <sheetData sheetId="2" refreshError="1">
        <row r="27">
          <cell r="V27">
            <v>-2.0869871004235012</v>
          </cell>
        </row>
        <row r="28">
          <cell r="V28">
            <v>-0.76266407769354871</v>
          </cell>
        </row>
        <row r="29">
          <cell r="V29">
            <v>1.2558633452851966</v>
          </cell>
        </row>
        <row r="30">
          <cell r="V30">
            <v>1.8809578402207254</v>
          </cell>
        </row>
        <row r="31">
          <cell r="V31">
            <v>2.2378434794528959</v>
          </cell>
        </row>
        <row r="32">
          <cell r="V32">
            <v>2.4686490018113343</v>
          </cell>
        </row>
        <row r="33">
          <cell r="V33">
            <v>2.6301565807583902</v>
          </cell>
        </row>
        <row r="34">
          <cell r="V34">
            <v>2.7495019687587794</v>
          </cell>
        </row>
        <row r="35">
          <cell r="V35">
            <v>2.8412888948039035</v>
          </cell>
        </row>
        <row r="36">
          <cell r="V36">
            <v>2.9140747786013668</v>
          </cell>
        </row>
        <row r="37">
          <cell r="V37">
            <v>2.9732063775715911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09.2017.pes-caprae9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-1.1746581055214589</v>
          </cell>
        </row>
        <row r="28">
          <cell r="V28">
            <v>3.7045079203577878</v>
          </cell>
        </row>
        <row r="29">
          <cell r="V29">
            <v>8.399880785430355</v>
          </cell>
        </row>
        <row r="30">
          <cell r="V30">
            <v>10.25800938581316</v>
          </cell>
        </row>
        <row r="31">
          <cell r="V31">
            <v>11.318872053291283</v>
          </cell>
        </row>
        <row r="32">
          <cell r="V32">
            <v>12.004954470742007</v>
          </cell>
        </row>
        <row r="33">
          <cell r="V33">
            <v>12.48504484755945</v>
          </cell>
        </row>
        <row r="34">
          <cell r="V34">
            <v>12.839805736615396</v>
          </cell>
        </row>
        <row r="35">
          <cell r="V35">
            <v>13.112647545025911</v>
          </cell>
        </row>
        <row r="36">
          <cell r="V36">
            <v>13.329007684947083</v>
          </cell>
        </row>
        <row r="37">
          <cell r="V37">
            <v>13.504779694016321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09.2017.pes-caprae13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-2.0171644896533518</v>
          </cell>
        </row>
        <row r="28">
          <cell r="V28">
            <v>4.0591429354498709</v>
          </cell>
        </row>
        <row r="29">
          <cell r="V29">
            <v>8.7915088891437669</v>
          </cell>
        </row>
        <row r="30">
          <cell r="V30">
            <v>10.938766625173834</v>
          </cell>
        </row>
        <row r="31">
          <cell r="V31">
            <v>12.164701993231027</v>
          </cell>
        </row>
        <row r="32">
          <cell r="V32">
            <v>12.957540431927775</v>
          </cell>
        </row>
        <row r="33">
          <cell r="V33">
            <v>13.512333988952012</v>
          </cell>
        </row>
        <row r="34">
          <cell r="V34">
            <v>13.92229649817196</v>
          </cell>
        </row>
        <row r="35">
          <cell r="V35">
            <v>14.237593127103466</v>
          </cell>
        </row>
        <row r="36">
          <cell r="V36">
            <v>14.487619408448349</v>
          </cell>
        </row>
        <row r="37">
          <cell r="V37">
            <v>14.690741951298026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.09.2017.pes-caprae17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V27">
            <v>-2.5211201114671282</v>
          </cell>
        </row>
        <row r="28">
          <cell r="V28">
            <v>1.4435193427181083</v>
          </cell>
        </row>
        <row r="29">
          <cell r="V29">
            <v>4.5246110175458725</v>
          </cell>
        </row>
        <row r="30">
          <cell r="V30">
            <v>5.9226216530140867</v>
          </cell>
        </row>
        <row r="31">
          <cell r="V31">
            <v>6.7207888474698709</v>
          </cell>
        </row>
        <row r="32">
          <cell r="V32">
            <v>7.2369805234422753</v>
          </cell>
        </row>
        <row r="33">
          <cell r="V33">
            <v>7.598188812598611</v>
          </cell>
        </row>
        <row r="34">
          <cell r="V34">
            <v>7.8651022521991827</v>
          </cell>
        </row>
        <row r="35">
          <cell r="V35">
            <v>8.0703817736917749</v>
          </cell>
        </row>
        <row r="36">
          <cell r="V36">
            <v>8.2331658655134472</v>
          </cell>
        </row>
        <row r="37">
          <cell r="V37">
            <v>8.3654124377075281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08.2017.pes-caprae2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1.9367035931545455</v>
          </cell>
        </row>
        <row r="28">
          <cell r="V28">
            <v>14.55883060862875</v>
          </cell>
        </row>
        <row r="29">
          <cell r="V29">
            <v>25.596189397554785</v>
          </cell>
        </row>
        <row r="30">
          <cell r="V30">
            <v>30.223040978346699</v>
          </cell>
        </row>
        <row r="31">
          <cell r="V31">
            <v>32.864652602543785</v>
          </cell>
        </row>
        <row r="32">
          <cell r="V32">
            <v>34.573038941940013</v>
          </cell>
        </row>
        <row r="33">
          <cell r="V33">
            <v>35.768492754148255</v>
          </cell>
        </row>
        <row r="34">
          <cell r="V34">
            <v>36.651868630281626</v>
          </cell>
        </row>
        <row r="35">
          <cell r="V35">
            <v>37.331261085836232</v>
          </cell>
        </row>
        <row r="36">
          <cell r="V36">
            <v>37.870010801656989</v>
          </cell>
        </row>
        <row r="37">
          <cell r="V37">
            <v>38.307693639030802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.09.2017.pes-caprae6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-3.4468963632876886</v>
          </cell>
        </row>
        <row r="28">
          <cell r="V28">
            <v>1.5513301595865041</v>
          </cell>
        </row>
        <row r="29">
          <cell r="V29">
            <v>8.1782030180872987</v>
          </cell>
        </row>
        <row r="30">
          <cell r="V30">
            <v>10.376530470241098</v>
          </cell>
        </row>
        <row r="31">
          <cell r="V31">
            <v>11.631623107210258</v>
          </cell>
        </row>
        <row r="32">
          <cell r="V32">
            <v>12.443318170948716</v>
          </cell>
        </row>
        <row r="33">
          <cell r="V33">
            <v>13.011306766923839</v>
          </cell>
        </row>
        <row r="34">
          <cell r="V34">
            <v>13.431019698096366</v>
          </cell>
        </row>
        <row r="35">
          <cell r="V35">
            <v>13.753815244863452</v>
          </cell>
        </row>
        <row r="36">
          <cell r="V36">
            <v>14.009788074215825</v>
          </cell>
        </row>
        <row r="37">
          <cell r="V37">
            <v>14.217741621014214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.08.2017.pes-caprae10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-12.494676468299385</v>
          </cell>
        </row>
        <row r="28">
          <cell r="V28">
            <v>1.516575395483013</v>
          </cell>
        </row>
        <row r="29">
          <cell r="V29">
            <v>15.910624348274229</v>
          </cell>
        </row>
        <row r="30">
          <cell r="V30">
            <v>21.39429065912481</v>
          </cell>
        </row>
        <row r="31">
          <cell r="V31">
            <v>24.525084119217073</v>
          </cell>
        </row>
        <row r="32">
          <cell r="V32">
            <v>26.549834741034307</v>
          </cell>
        </row>
        <row r="33">
          <cell r="V33">
            <v>27.966666398958846</v>
          </cell>
        </row>
        <row r="34">
          <cell r="V34">
            <v>29.013628560416731</v>
          </cell>
        </row>
        <row r="35">
          <cell r="V35">
            <v>29.81883301863564</v>
          </cell>
        </row>
        <row r="36">
          <cell r="V36">
            <v>30.457350078247241</v>
          </cell>
        </row>
        <row r="37">
          <cell r="V37">
            <v>30.97608438131159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.09.2017.pes-caprae14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-4.963484233611239</v>
          </cell>
        </row>
        <row r="28">
          <cell r="V28">
            <v>-0.65364853245512222</v>
          </cell>
        </row>
        <row r="29">
          <cell r="V29">
            <v>5.331870653832353</v>
          </cell>
        </row>
        <row r="30">
          <cell r="V30">
            <v>7.2714640090942693</v>
          </cell>
        </row>
        <row r="31">
          <cell r="V31">
            <v>8.3788374063188158</v>
          </cell>
        </row>
        <row r="32">
          <cell r="V32">
            <v>9.0949993004822822</v>
          </cell>
        </row>
        <row r="33">
          <cell r="V33">
            <v>9.5961379754956617</v>
          </cell>
        </row>
        <row r="34">
          <cell r="V34">
            <v>9.9664524214268866</v>
          </cell>
        </row>
        <row r="35">
          <cell r="V35">
            <v>10.251256260365512</v>
          </cell>
        </row>
        <row r="36">
          <cell r="V36">
            <v>10.477102140811134</v>
          </cell>
        </row>
        <row r="37">
          <cell r="V37">
            <v>10.660580410701336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.08.2017.pes-caprae18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V27">
            <v>0.64040823401401825</v>
          </cell>
        </row>
        <row r="28">
          <cell r="V28">
            <v>8.0044156906970585</v>
          </cell>
        </row>
        <row r="29">
          <cell r="V29">
            <v>14.598779411596629</v>
          </cell>
        </row>
        <row r="30">
          <cell r="V30">
            <v>17.323324040035143</v>
          </cell>
        </row>
        <row r="31">
          <cell r="V31">
            <v>18.878850219220489</v>
          </cell>
        </row>
        <row r="32">
          <cell r="V32">
            <v>19.884842035258618</v>
          </cell>
        </row>
        <row r="33">
          <cell r="V33">
            <v>20.588790974558897</v>
          </cell>
        </row>
        <row r="34">
          <cell r="V34">
            <v>21.108971264802708</v>
          </cell>
        </row>
        <row r="35">
          <cell r="V35">
            <v>21.509034900530168</v>
          </cell>
        </row>
        <row r="36">
          <cell r="V36">
            <v>21.8262803575502</v>
          </cell>
        </row>
        <row r="37">
          <cell r="V37">
            <v>22.084012079154821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CBE8-6ADC-4C8F-B7A3-57B4399CFCD2}">
  <dimension ref="A1:G12"/>
  <sheetViews>
    <sheetView workbookViewId="0">
      <selection activeCell="A2" sqref="A2:A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3</v>
      </c>
    </row>
    <row r="2" spans="1:7" x14ac:dyDescent="0.25">
      <c r="A2">
        <v>50</v>
      </c>
      <c r="B2" s="1">
        <f>[1]Sheet3!V27</f>
        <v>-7.5765456928468815</v>
      </c>
      <c r="C2" s="1">
        <f>[2]Sheet3!V27</f>
        <v>-1.1746581055214589</v>
      </c>
      <c r="D2" s="1">
        <f>[3]Sheet3!V27</f>
        <v>-2.0171644896533518</v>
      </c>
      <c r="E2" s="1">
        <f>[4]Sheet3!V27</f>
        <v>-2.5211201114671282</v>
      </c>
      <c r="G2" s="1">
        <f>AVERAGE(B2:E2)</f>
        <v>-3.3223720998722053</v>
      </c>
    </row>
    <row r="3" spans="1:7" x14ac:dyDescent="0.25">
      <c r="A3">
        <v>100</v>
      </c>
      <c r="B3" s="1">
        <f>[1]Sheet3!V28</f>
        <v>-4.7056362429896446</v>
      </c>
      <c r="C3" s="1">
        <f>[2]Sheet3!V28</f>
        <v>3.7045079203577878</v>
      </c>
      <c r="D3" s="1">
        <f>[3]Sheet3!V28</f>
        <v>4.0591429354498709</v>
      </c>
      <c r="E3" s="1">
        <f>[4]Sheet3!V28</f>
        <v>1.4435193427181083</v>
      </c>
      <c r="G3" s="1">
        <f t="shared" ref="G3:G12" si="0">AVERAGE(B3:E3)</f>
        <v>1.1253834888840306</v>
      </c>
    </row>
    <row r="4" spans="1:7" x14ac:dyDescent="0.25">
      <c r="A4">
        <v>200</v>
      </c>
      <c r="B4" s="1">
        <f>[1]Sheet3!V29</f>
        <v>-0.26072153078816385</v>
      </c>
      <c r="C4" s="1">
        <f>[2]Sheet3!V29</f>
        <v>8.399880785430355</v>
      </c>
      <c r="D4" s="1">
        <f>[3]Sheet3!V29</f>
        <v>8.7915088891437669</v>
      </c>
      <c r="E4" s="1">
        <f>[4]Sheet3!V29</f>
        <v>4.5246110175458725</v>
      </c>
      <c r="G4" s="1">
        <f t="shared" si="0"/>
        <v>5.3638197903329576</v>
      </c>
    </row>
    <row r="5" spans="1:7" x14ac:dyDescent="0.25">
      <c r="A5">
        <v>300</v>
      </c>
      <c r="B5" s="1">
        <f>[1]Sheet3!V30</f>
        <v>1.723948154803697</v>
      </c>
      <c r="C5" s="1">
        <f>[2]Sheet3!V30</f>
        <v>10.25800938581316</v>
      </c>
      <c r="D5" s="1">
        <f>[3]Sheet3!V30</f>
        <v>10.938766625173834</v>
      </c>
      <c r="E5" s="1">
        <f>[4]Sheet3!V30</f>
        <v>5.9226216530140867</v>
      </c>
      <c r="G5" s="1">
        <f t="shared" si="0"/>
        <v>7.2108364547011945</v>
      </c>
    </row>
    <row r="6" spans="1:7" x14ac:dyDescent="0.25">
      <c r="A6">
        <v>400</v>
      </c>
      <c r="B6" s="1">
        <f>[1]Sheet3!V31</f>
        <v>2.5533103735871592</v>
      </c>
      <c r="C6" s="1">
        <f>[2]Sheet3!V31</f>
        <v>11.318872053291283</v>
      </c>
      <c r="D6" s="1">
        <f>[3]Sheet3!V31</f>
        <v>12.164701993231027</v>
      </c>
      <c r="E6" s="1">
        <f>[4]Sheet3!V31</f>
        <v>6.7207888474698709</v>
      </c>
      <c r="G6" s="1">
        <f t="shared" si="0"/>
        <v>8.1894183168948356</v>
      </c>
    </row>
    <row r="7" spans="1:7" x14ac:dyDescent="0.25">
      <c r="A7">
        <v>500</v>
      </c>
      <c r="B7" s="1">
        <f>[1]Sheet3!V32</f>
        <v>3.0896765343060615</v>
      </c>
      <c r="C7" s="1">
        <f>[2]Sheet3!V32</f>
        <v>12.004954470742007</v>
      </c>
      <c r="D7" s="1">
        <f>[3]Sheet3!V32</f>
        <v>12.957540431927775</v>
      </c>
      <c r="E7" s="1">
        <f>[4]Sheet3!V32</f>
        <v>7.2369805234422753</v>
      </c>
      <c r="G7" s="1">
        <f t="shared" si="0"/>
        <v>8.8222879901045292</v>
      </c>
    </row>
    <row r="8" spans="1:7" x14ac:dyDescent="0.25">
      <c r="A8">
        <v>600</v>
      </c>
      <c r="B8" s="1">
        <f>[1]Sheet3!V33</f>
        <v>3.4650020428192683</v>
      </c>
      <c r="C8" s="1">
        <f>[2]Sheet3!V33</f>
        <v>12.48504484755945</v>
      </c>
      <c r="D8" s="1">
        <f>[3]Sheet3!V33</f>
        <v>13.512333988952012</v>
      </c>
      <c r="E8" s="1">
        <f>[4]Sheet3!V33</f>
        <v>7.598188812598611</v>
      </c>
      <c r="G8" s="1">
        <f t="shared" si="0"/>
        <v>9.2651424229823363</v>
      </c>
    </row>
    <row r="9" spans="1:7" x14ac:dyDescent="0.25">
      <c r="A9">
        <v>700</v>
      </c>
      <c r="B9" s="1">
        <f>[1]Sheet3!V34</f>
        <v>3.7423473459436245</v>
      </c>
      <c r="C9" s="1">
        <f>[2]Sheet3!V34</f>
        <v>12.839805736615396</v>
      </c>
      <c r="D9" s="1">
        <f>[3]Sheet3!V34</f>
        <v>13.92229649817196</v>
      </c>
      <c r="E9" s="1">
        <f>[4]Sheet3!V34</f>
        <v>7.8651022521991827</v>
      </c>
      <c r="G9" s="1">
        <f t="shared" si="0"/>
        <v>9.5923879582325409</v>
      </c>
    </row>
    <row r="10" spans="1:7" x14ac:dyDescent="0.25">
      <c r="A10">
        <v>800</v>
      </c>
      <c r="B10" s="1">
        <f>[1]Sheet3!V35</f>
        <v>3.9556498727807323</v>
      </c>
      <c r="C10" s="1">
        <f>[2]Sheet3!V35</f>
        <v>13.112647545025911</v>
      </c>
      <c r="D10" s="1">
        <f>[3]Sheet3!V35</f>
        <v>14.237593127103466</v>
      </c>
      <c r="E10" s="1">
        <f>[4]Sheet3!V35</f>
        <v>8.0703817736917749</v>
      </c>
      <c r="G10" s="1">
        <f t="shared" si="0"/>
        <v>9.8440680796504711</v>
      </c>
    </row>
    <row r="11" spans="1:7" x14ac:dyDescent="0.25">
      <c r="A11">
        <v>900</v>
      </c>
      <c r="B11" s="1">
        <f>[1]Sheet3!V36</f>
        <v>4.1247961074464214</v>
      </c>
      <c r="C11" s="1">
        <f>[2]Sheet3!V36</f>
        <v>13.329007684947083</v>
      </c>
      <c r="D11" s="1">
        <f>[3]Sheet3!V36</f>
        <v>14.487619408448349</v>
      </c>
      <c r="E11" s="1">
        <f>[4]Sheet3!V36</f>
        <v>8.2331658655134472</v>
      </c>
      <c r="G11" s="1">
        <f t="shared" si="0"/>
        <v>10.043647266588826</v>
      </c>
    </row>
    <row r="12" spans="1:7" x14ac:dyDescent="0.25">
      <c r="A12">
        <v>1000</v>
      </c>
      <c r="B12" s="1">
        <f>[1]Sheet3!V37</f>
        <v>4.2622113148155663</v>
      </c>
      <c r="C12" s="1">
        <f>[2]Sheet3!V37</f>
        <v>13.504779694016321</v>
      </c>
      <c r="D12" s="1">
        <f>[3]Sheet3!V37</f>
        <v>14.690741951298026</v>
      </c>
      <c r="E12" s="1">
        <f>[4]Sheet3!V37</f>
        <v>8.3654124377075281</v>
      </c>
      <c r="G12" s="1">
        <f t="shared" si="0"/>
        <v>10.205786349459361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A640-BE22-47FB-810C-160F17B63D76}">
  <dimension ref="A1:H12"/>
  <sheetViews>
    <sheetView workbookViewId="0">
      <selection activeCell="A2" sqref="A2:A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H1" t="s">
        <v>2</v>
      </c>
    </row>
    <row r="2" spans="1:8" x14ac:dyDescent="0.25">
      <c r="A2">
        <v>50</v>
      </c>
      <c r="B2" s="1">
        <f>[5]Sheet3!V27</f>
        <v>1.9367035931545455</v>
      </c>
      <c r="C2" s="1">
        <f>[6]Sheet3!V27</f>
        <v>-3.4468963632876886</v>
      </c>
      <c r="D2" s="1">
        <f>[7]Sheet3!V27</f>
        <v>-12.494676468299385</v>
      </c>
      <c r="E2" s="1">
        <f>[8]Sheet3!V27</f>
        <v>-4.963484233611239</v>
      </c>
      <c r="F2" s="1">
        <f>[9]Sheet3!V27</f>
        <v>0.64040823401401825</v>
      </c>
      <c r="H2" s="1">
        <f>AVERAGE(B2:F2)</f>
        <v>-3.6655890476059496</v>
      </c>
    </row>
    <row r="3" spans="1:8" x14ac:dyDescent="0.25">
      <c r="A3">
        <v>100</v>
      </c>
      <c r="B3" s="1">
        <f>[5]Sheet3!V28</f>
        <v>14.55883060862875</v>
      </c>
      <c r="C3" s="1">
        <f>[6]Sheet3!V28</f>
        <v>1.5513301595865041</v>
      </c>
      <c r="D3" s="1">
        <f>[7]Sheet3!V28</f>
        <v>1.516575395483013</v>
      </c>
      <c r="E3" s="1">
        <f>[8]Sheet3!V28</f>
        <v>-0.65364853245512222</v>
      </c>
      <c r="F3" s="1">
        <f>[9]Sheet3!V28</f>
        <v>8.0044156906970585</v>
      </c>
      <c r="H3" s="1">
        <f t="shared" ref="H3:H12" si="0">AVERAGE(B3:F3)</f>
        <v>4.9955006643880404</v>
      </c>
    </row>
    <row r="4" spans="1:8" x14ac:dyDescent="0.25">
      <c r="A4">
        <v>200</v>
      </c>
      <c r="B4" s="1">
        <f>[5]Sheet3!V29</f>
        <v>25.596189397554785</v>
      </c>
      <c r="C4" s="1">
        <f>[6]Sheet3!V29</f>
        <v>8.1782030180872987</v>
      </c>
      <c r="D4" s="1">
        <f>[7]Sheet3!V29</f>
        <v>15.910624348274229</v>
      </c>
      <c r="E4" s="1">
        <f>[8]Sheet3!V29</f>
        <v>5.331870653832353</v>
      </c>
      <c r="F4" s="1">
        <f>[9]Sheet3!V29</f>
        <v>14.598779411596629</v>
      </c>
      <c r="H4" s="1">
        <f t="shared" si="0"/>
        <v>13.923133365869058</v>
      </c>
    </row>
    <row r="5" spans="1:8" x14ac:dyDescent="0.25">
      <c r="A5">
        <v>300</v>
      </c>
      <c r="B5" s="1">
        <f>[5]Sheet3!V30</f>
        <v>30.223040978346699</v>
      </c>
      <c r="C5" s="1">
        <f>[6]Sheet3!V30</f>
        <v>10.376530470241098</v>
      </c>
      <c r="D5" s="1">
        <f>[7]Sheet3!V30</f>
        <v>21.39429065912481</v>
      </c>
      <c r="E5" s="1">
        <f>[8]Sheet3!V30</f>
        <v>7.2714640090942693</v>
      </c>
      <c r="F5" s="1">
        <f>[9]Sheet3!V30</f>
        <v>17.323324040035143</v>
      </c>
      <c r="H5" s="1">
        <f t="shared" si="0"/>
        <v>17.317730031368406</v>
      </c>
    </row>
    <row r="6" spans="1:8" x14ac:dyDescent="0.25">
      <c r="A6">
        <v>400</v>
      </c>
      <c r="B6" s="1">
        <f>[5]Sheet3!V31</f>
        <v>32.864652602543785</v>
      </c>
      <c r="C6" s="1">
        <f>[6]Sheet3!V31</f>
        <v>11.631623107210258</v>
      </c>
      <c r="D6" s="1">
        <f>[7]Sheet3!V31</f>
        <v>24.525084119217073</v>
      </c>
      <c r="E6" s="1">
        <f>[8]Sheet3!V31</f>
        <v>8.3788374063188158</v>
      </c>
      <c r="F6" s="1">
        <f>[9]Sheet3!V31</f>
        <v>18.878850219220489</v>
      </c>
      <c r="H6" s="1">
        <f t="shared" si="0"/>
        <v>19.255809490902084</v>
      </c>
    </row>
    <row r="7" spans="1:8" x14ac:dyDescent="0.25">
      <c r="A7">
        <v>500</v>
      </c>
      <c r="B7" s="1">
        <f>[5]Sheet3!V32</f>
        <v>34.573038941940013</v>
      </c>
      <c r="C7" s="1">
        <f>[6]Sheet3!V32</f>
        <v>12.443318170948716</v>
      </c>
      <c r="D7" s="1">
        <f>[7]Sheet3!V32</f>
        <v>26.549834741034307</v>
      </c>
      <c r="E7" s="1">
        <f>[8]Sheet3!V32</f>
        <v>9.0949993004822822</v>
      </c>
      <c r="F7" s="1">
        <f>[9]Sheet3!V32</f>
        <v>19.884842035258618</v>
      </c>
      <c r="H7" s="1">
        <f t="shared" si="0"/>
        <v>20.509206637932785</v>
      </c>
    </row>
    <row r="8" spans="1:8" x14ac:dyDescent="0.25">
      <c r="A8">
        <v>600</v>
      </c>
      <c r="B8" s="1">
        <f>[5]Sheet3!V33</f>
        <v>35.768492754148255</v>
      </c>
      <c r="C8" s="1">
        <f>[6]Sheet3!V33</f>
        <v>13.011306766923839</v>
      </c>
      <c r="D8" s="1">
        <f>[7]Sheet3!V33</f>
        <v>27.966666398958846</v>
      </c>
      <c r="E8" s="1">
        <f>[8]Sheet3!V33</f>
        <v>9.5961379754956617</v>
      </c>
      <c r="F8" s="1">
        <f>[9]Sheet3!V33</f>
        <v>20.588790974558897</v>
      </c>
      <c r="H8" s="1">
        <f t="shared" si="0"/>
        <v>21.386278974017102</v>
      </c>
    </row>
    <row r="9" spans="1:8" x14ac:dyDescent="0.25">
      <c r="A9">
        <v>700</v>
      </c>
      <c r="B9" s="1">
        <f>[5]Sheet3!V34</f>
        <v>36.651868630281626</v>
      </c>
      <c r="C9" s="1">
        <f>[6]Sheet3!V34</f>
        <v>13.431019698096366</v>
      </c>
      <c r="D9" s="1">
        <f>[7]Sheet3!V34</f>
        <v>29.013628560416731</v>
      </c>
      <c r="E9" s="1">
        <f>[8]Sheet3!V34</f>
        <v>9.9664524214268866</v>
      </c>
      <c r="F9" s="1">
        <f>[9]Sheet3!V34</f>
        <v>21.108971264802708</v>
      </c>
      <c r="H9" s="1">
        <f t="shared" si="0"/>
        <v>22.034388115004862</v>
      </c>
    </row>
    <row r="10" spans="1:8" x14ac:dyDescent="0.25">
      <c r="A10">
        <v>800</v>
      </c>
      <c r="B10" s="1">
        <f>[5]Sheet3!V35</f>
        <v>37.331261085836232</v>
      </c>
      <c r="C10" s="1">
        <f>[6]Sheet3!V35</f>
        <v>13.753815244863452</v>
      </c>
      <c r="D10" s="1">
        <f>[7]Sheet3!V35</f>
        <v>29.81883301863564</v>
      </c>
      <c r="E10" s="1">
        <f>[8]Sheet3!V35</f>
        <v>10.251256260365512</v>
      </c>
      <c r="F10" s="1">
        <f>[9]Sheet3!V35</f>
        <v>21.509034900530168</v>
      </c>
      <c r="H10" s="1">
        <f t="shared" si="0"/>
        <v>22.532840102046201</v>
      </c>
    </row>
    <row r="11" spans="1:8" x14ac:dyDescent="0.25">
      <c r="A11">
        <v>900</v>
      </c>
      <c r="B11" s="1">
        <f>[5]Sheet3!V36</f>
        <v>37.870010801656989</v>
      </c>
      <c r="C11" s="1">
        <f>[6]Sheet3!V36</f>
        <v>14.009788074215825</v>
      </c>
      <c r="D11" s="1">
        <f>[7]Sheet3!V36</f>
        <v>30.457350078247241</v>
      </c>
      <c r="E11" s="1">
        <f>[8]Sheet3!V36</f>
        <v>10.477102140811134</v>
      </c>
      <c r="F11" s="1">
        <f>[9]Sheet3!V36</f>
        <v>21.8262803575502</v>
      </c>
      <c r="H11" s="1">
        <f t="shared" si="0"/>
        <v>22.928106290496281</v>
      </c>
    </row>
    <row r="12" spans="1:8" x14ac:dyDescent="0.25">
      <c r="A12">
        <v>1000</v>
      </c>
      <c r="B12" s="1">
        <f>[5]Sheet3!V37</f>
        <v>38.307693639030802</v>
      </c>
      <c r="C12" s="1">
        <f>[6]Sheet3!V37</f>
        <v>14.217741621014214</v>
      </c>
      <c r="D12" s="1">
        <f>[7]Sheet3!V37</f>
        <v>30.97608438131159</v>
      </c>
      <c r="E12" s="1">
        <f>[8]Sheet3!V37</f>
        <v>10.660580410701336</v>
      </c>
      <c r="F12" s="1">
        <f>[9]Sheet3!V37</f>
        <v>22.084012079154821</v>
      </c>
      <c r="H12" s="1">
        <f t="shared" si="0"/>
        <v>23.249222426242554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0A67-6383-4557-942B-D6DAE6191EB0}">
  <dimension ref="A1:H12"/>
  <sheetViews>
    <sheetView workbookViewId="0">
      <selection activeCell="A2" sqref="A2:A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H1" t="s">
        <v>3</v>
      </c>
    </row>
    <row r="2" spans="1:8" x14ac:dyDescent="0.25">
      <c r="A2">
        <v>50</v>
      </c>
      <c r="B2" s="1">
        <f>[10]Sheet3!V27</f>
        <v>0.95616827739607779</v>
      </c>
      <c r="C2" s="1">
        <f>[11]Sheet3!V27</f>
        <v>-1.1746581055214589</v>
      </c>
      <c r="D2" s="1">
        <f>[12]Sheet3!V27</f>
        <v>-6.1557818502335362</v>
      </c>
      <c r="E2" s="1">
        <f>[13]Sheet3!V27</f>
        <v>-10.039989664088461</v>
      </c>
      <c r="F2" s="1">
        <f>[14]Sheet3!V27</f>
        <v>-4.3195714688148161</v>
      </c>
      <c r="H2" s="1">
        <f>AVERAGE(B2:F2)</f>
        <v>-4.1467665622524397</v>
      </c>
    </row>
    <row r="3" spans="1:8" x14ac:dyDescent="0.25">
      <c r="A3">
        <v>100</v>
      </c>
      <c r="B3" s="1">
        <f>[10]Sheet3!V28</f>
        <v>6.6700435327474459</v>
      </c>
      <c r="C3" s="1">
        <f>[11]Sheet3!V28</f>
        <v>3.7045079203577878</v>
      </c>
      <c r="D3" s="1">
        <f>[12]Sheet3!V28</f>
        <v>-2.9966928532942232</v>
      </c>
      <c r="E3" s="1">
        <f>[13]Sheet3!V28</f>
        <v>-5.3307998553013505</v>
      </c>
      <c r="F3" s="1">
        <f>[14]Sheet3!V28</f>
        <v>-2.054936241596347</v>
      </c>
      <c r="H3" s="1">
        <f t="shared" ref="H3:H12" si="0">AVERAGE(B3:F3)</f>
        <v>-1.5754994173374115E-3</v>
      </c>
    </row>
    <row r="4" spans="1:8" x14ac:dyDescent="0.25">
      <c r="A4">
        <v>200</v>
      </c>
      <c r="B4" s="1">
        <f>[10]Sheet3!V29</f>
        <v>12.689640938212174</v>
      </c>
      <c r="C4" s="1">
        <f>[11]Sheet3!V29</f>
        <v>8.399880785430355</v>
      </c>
      <c r="D4" s="1">
        <f>[12]Sheet3!V29</f>
        <v>1.0117770838386297</v>
      </c>
      <c r="E4" s="1">
        <f>[13]Sheet3!V29</f>
        <v>0.98798556661754233</v>
      </c>
      <c r="F4" s="1">
        <f>[14]Sheet3!V29</f>
        <v>0.68276284477124971</v>
      </c>
      <c r="H4" s="1">
        <f t="shared" si="0"/>
        <v>4.7544094437739899</v>
      </c>
    </row>
    <row r="5" spans="1:8" x14ac:dyDescent="0.25">
      <c r="A5">
        <v>300</v>
      </c>
      <c r="B5" s="1">
        <f>[10]Sheet3!V30</f>
        <v>14.950194100764802</v>
      </c>
      <c r="C5" s="1">
        <f>[11]Sheet3!V30</f>
        <v>10.25800938581316</v>
      </c>
      <c r="D5" s="1">
        <f>[12]Sheet3!V30</f>
        <v>2.3720025755600576</v>
      </c>
      <c r="E5" s="1">
        <f>[13]Sheet3!V30</f>
        <v>3.0713808961993134</v>
      </c>
      <c r="F5" s="1">
        <f>[14]Sheet3!V30</f>
        <v>1.6358163140283777</v>
      </c>
      <c r="H5" s="1">
        <f t="shared" si="0"/>
        <v>6.4574806544731418</v>
      </c>
    </row>
    <row r="6" spans="1:8" x14ac:dyDescent="0.25">
      <c r="A6">
        <v>400</v>
      </c>
      <c r="B6" s="1">
        <f>[10]Sheet3!V31</f>
        <v>16.240813306296456</v>
      </c>
      <c r="C6" s="1">
        <f>[11]Sheet3!V31</f>
        <v>11.318872053291283</v>
      </c>
      <c r="D6" s="1">
        <f>[12]Sheet3!V31</f>
        <v>3.1485970713457911</v>
      </c>
      <c r="E6" s="1">
        <f>[13]Sheet3!V31</f>
        <v>4.2608552556684298</v>
      </c>
      <c r="F6" s="1">
        <f>[14]Sheet3!V31</f>
        <v>2.1799438009187373</v>
      </c>
      <c r="H6" s="1">
        <f t="shared" si="0"/>
        <v>7.4298162975041393</v>
      </c>
    </row>
    <row r="7" spans="1:8" x14ac:dyDescent="0.25">
      <c r="A7">
        <v>500</v>
      </c>
      <c r="B7" s="1">
        <f>[10]Sheet3!V32</f>
        <v>17.075484156430548</v>
      </c>
      <c r="C7" s="1">
        <f>[11]Sheet3!V32</f>
        <v>12.004954470742007</v>
      </c>
      <c r="D7" s="1">
        <f>[12]Sheet3!V32</f>
        <v>3.6508372249315437</v>
      </c>
      <c r="E7" s="1">
        <f>[13]Sheet3!V32</f>
        <v>5.0301135857595458</v>
      </c>
      <c r="F7" s="1">
        <f>[14]Sheet3!V32</f>
        <v>2.531842602763251</v>
      </c>
      <c r="H7" s="1">
        <f t="shared" si="0"/>
        <v>8.0586464081253784</v>
      </c>
    </row>
    <row r="8" spans="1:8" x14ac:dyDescent="0.25">
      <c r="A8">
        <v>600</v>
      </c>
      <c r="B8" s="1">
        <f>[10]Sheet3!V33</f>
        <v>17.659550199761551</v>
      </c>
      <c r="C8" s="1">
        <f>[11]Sheet3!V33</f>
        <v>12.48504484755945</v>
      </c>
      <c r="D8" s="1">
        <f>[12]Sheet3!V33</f>
        <v>4.0022828507847263</v>
      </c>
      <c r="E8" s="1">
        <f>[13]Sheet3!V33</f>
        <v>5.5684068172573813</v>
      </c>
      <c r="F8" s="1">
        <f>[14]Sheet3!V33</f>
        <v>2.7780859462479608</v>
      </c>
      <c r="H8" s="1">
        <f t="shared" si="0"/>
        <v>8.4986741323222148</v>
      </c>
    </row>
    <row r="9" spans="1:8" x14ac:dyDescent="0.25">
      <c r="A9">
        <v>700</v>
      </c>
      <c r="B9" s="1">
        <f>[10]Sheet3!V34</f>
        <v>18.091143497200807</v>
      </c>
      <c r="C9" s="1">
        <f>[11]Sheet3!V34</f>
        <v>12.839805736615396</v>
      </c>
      <c r="D9" s="1">
        <f>[12]Sheet3!V34</f>
        <v>4.2619822088701893</v>
      </c>
      <c r="E9" s="1">
        <f>[13]Sheet3!V34</f>
        <v>5.966176476055578</v>
      </c>
      <c r="F9" s="1">
        <f>[14]Sheet3!V34</f>
        <v>2.9600464930055201</v>
      </c>
      <c r="H9" s="1">
        <f t="shared" si="0"/>
        <v>8.8238308823494993</v>
      </c>
    </row>
    <row r="10" spans="1:8" x14ac:dyDescent="0.25">
      <c r="A10">
        <v>800</v>
      </c>
      <c r="B10" s="1">
        <f>[10]Sheet3!V35</f>
        <v>18.42307607320868</v>
      </c>
      <c r="C10" s="1">
        <f>[11]Sheet3!V35</f>
        <v>13.112647545025911</v>
      </c>
      <c r="D10" s="1">
        <f>[12]Sheet3!V35</f>
        <v>4.4617134777021201</v>
      </c>
      <c r="E10" s="1">
        <f>[13]Sheet3!V35</f>
        <v>6.2720957484030375</v>
      </c>
      <c r="F10" s="1">
        <f>[14]Sheet3!V35</f>
        <v>3.0999898919771836</v>
      </c>
      <c r="H10" s="1">
        <f t="shared" si="0"/>
        <v>9.0739045472633855</v>
      </c>
    </row>
    <row r="11" spans="1:8" x14ac:dyDescent="0.25">
      <c r="A11">
        <v>900</v>
      </c>
      <c r="B11" s="1">
        <f>[10]Sheet3!V36</f>
        <v>18.686294452414714</v>
      </c>
      <c r="C11" s="1">
        <f>[11]Sheet3!V36</f>
        <v>13.329007684947083</v>
      </c>
      <c r="D11" s="1">
        <f>[12]Sheet3!V36</f>
        <v>4.620097874590777</v>
      </c>
      <c r="E11" s="1">
        <f>[13]Sheet3!V36</f>
        <v>6.5146859033183464</v>
      </c>
      <c r="F11" s="1">
        <f>[14]Sheet3!V36</f>
        <v>3.2109632562095358</v>
      </c>
      <c r="H11" s="1">
        <f t="shared" si="0"/>
        <v>9.2722098342960919</v>
      </c>
    </row>
    <row r="12" spans="1:8" x14ac:dyDescent="0.25">
      <c r="A12">
        <v>1000</v>
      </c>
      <c r="B12" s="1">
        <f>[10]Sheet3!V37</f>
        <v>18.900134318454036</v>
      </c>
      <c r="C12" s="1">
        <f>[11]Sheet3!V37</f>
        <v>13.504779694016321</v>
      </c>
      <c r="D12" s="1">
        <f>[12]Sheet3!V37</f>
        <v>4.7487701136477574</v>
      </c>
      <c r="E12" s="1">
        <f>[13]Sheet3!V37</f>
        <v>6.7117673016083312</v>
      </c>
      <c r="F12" s="1">
        <f>[14]Sheet3!V37</f>
        <v>3.30111854632628</v>
      </c>
      <c r="H12" s="1">
        <f t="shared" si="0"/>
        <v>9.4333139948105451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A29C-487B-4B59-87F3-5821EE1E4B80}">
  <dimension ref="A1:G13"/>
  <sheetViews>
    <sheetView tabSelected="1" workbookViewId="0">
      <selection activeCell="G1" activeCellId="1" sqref="A1:A12 G1:G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4</v>
      </c>
    </row>
    <row r="2" spans="1:7" x14ac:dyDescent="0.25">
      <c r="A2">
        <v>50</v>
      </c>
      <c r="B2" s="1">
        <f>[15]Sheet3!V27</f>
        <v>-14.337532133015927</v>
      </c>
      <c r="C2">
        <v>-0.9203449407151163</v>
      </c>
      <c r="D2" s="1">
        <f>[16]Sheet3!V27</f>
        <v>-2.0869871004235012</v>
      </c>
      <c r="G2" s="1">
        <f>AVERAGE(B2:E2)</f>
        <v>-5.7816213913848484</v>
      </c>
    </row>
    <row r="3" spans="1:7" x14ac:dyDescent="0.25">
      <c r="A3">
        <v>100</v>
      </c>
      <c r="B3" s="1">
        <f>[15]Sheet3!V28</f>
        <v>-7.4364805757351178</v>
      </c>
      <c r="C3">
        <v>3.1374836609700592</v>
      </c>
      <c r="D3" s="1">
        <f>[16]Sheet3!V28</f>
        <v>-0.76266407769354871</v>
      </c>
      <c r="G3" s="1">
        <f t="shared" ref="G3:G12" si="0">AVERAGE(B3:E3)</f>
        <v>-1.6872203308195359</v>
      </c>
    </row>
    <row r="4" spans="1:7" x14ac:dyDescent="0.25">
      <c r="A4">
        <v>200</v>
      </c>
      <c r="B4" s="1">
        <f>[15]Sheet3!V29</f>
        <v>1.0617287281816274</v>
      </c>
      <c r="C4">
        <v>7.3525771618089735</v>
      </c>
      <c r="D4" s="1">
        <f>[16]Sheet3!V29</f>
        <v>1.2558633452851966</v>
      </c>
      <c r="G4" s="1">
        <f t="shared" si="0"/>
        <v>3.2233897450919322</v>
      </c>
    </row>
    <row r="5" spans="1:7" x14ac:dyDescent="0.25">
      <c r="A5">
        <v>300</v>
      </c>
      <c r="B5" s="1">
        <f>[15]Sheet3!V30</f>
        <v>3.9912293985176852</v>
      </c>
      <c r="C5">
        <v>8.9482438051749309</v>
      </c>
      <c r="D5" s="1">
        <f>[16]Sheet3!V30</f>
        <v>1.8809578402207254</v>
      </c>
      <c r="G5" s="1">
        <f t="shared" si="0"/>
        <v>4.9401436813044475</v>
      </c>
    </row>
    <row r="6" spans="1:7" x14ac:dyDescent="0.25">
      <c r="A6">
        <v>400</v>
      </c>
      <c r="B6" s="1">
        <f>[15]Sheet3!V31</f>
        <v>5.6637712747211957</v>
      </c>
      <c r="C6">
        <v>9.8592588831078221</v>
      </c>
      <c r="D6" s="1">
        <f>[16]Sheet3!V31</f>
        <v>2.2378434794528959</v>
      </c>
      <c r="G6" s="1">
        <f t="shared" si="0"/>
        <v>5.9202912124273048</v>
      </c>
    </row>
    <row r="7" spans="1:7" x14ac:dyDescent="0.25">
      <c r="A7">
        <v>500</v>
      </c>
      <c r="B7" s="1">
        <f>[15]Sheet3!V32</f>
        <v>6.7454396271773263</v>
      </c>
      <c r="C7">
        <v>10.448431681966019</v>
      </c>
      <c r="D7" s="1">
        <f>[16]Sheet3!V32</f>
        <v>2.4686490018113343</v>
      </c>
      <c r="G7" s="1">
        <f t="shared" si="0"/>
        <v>6.5541734369848941</v>
      </c>
    </row>
    <row r="8" spans="1:7" x14ac:dyDescent="0.25">
      <c r="A8">
        <v>600</v>
      </c>
      <c r="B8" s="1">
        <f>[15]Sheet3!V33</f>
        <v>7.5023436866804438</v>
      </c>
      <c r="C8">
        <v>10.860708959185025</v>
      </c>
      <c r="D8" s="1">
        <f>[16]Sheet3!V33</f>
        <v>2.6301565807583902</v>
      </c>
      <c r="G8" s="1">
        <f t="shared" si="0"/>
        <v>6.9977364088746201</v>
      </c>
    </row>
    <row r="9" spans="1:7" x14ac:dyDescent="0.25">
      <c r="A9">
        <v>700</v>
      </c>
      <c r="B9" s="1">
        <f>[15]Sheet3!V34</f>
        <v>8.0616549539868636</v>
      </c>
      <c r="C9">
        <v>11.165359625947705</v>
      </c>
      <c r="D9" s="1">
        <f>[16]Sheet3!V34</f>
        <v>2.7495019687587794</v>
      </c>
      <c r="G9" s="1">
        <f t="shared" si="0"/>
        <v>7.3255055162311153</v>
      </c>
    </row>
    <row r="10" spans="1:7" x14ac:dyDescent="0.25">
      <c r="A10">
        <v>800</v>
      </c>
      <c r="B10" s="1">
        <f>[15]Sheet3!V35</f>
        <v>8.4918136956744092</v>
      </c>
      <c r="C10">
        <v>11.399662339175741</v>
      </c>
      <c r="D10" s="1">
        <f>[16]Sheet3!V35</f>
        <v>2.8412888948039035</v>
      </c>
      <c r="G10" s="1">
        <f t="shared" si="0"/>
        <v>7.5775883098846846</v>
      </c>
    </row>
    <row r="11" spans="1:7" x14ac:dyDescent="0.25">
      <c r="A11">
        <v>900</v>
      </c>
      <c r="B11" s="1">
        <f>[15]Sheet3!V36</f>
        <v>8.832924195132037</v>
      </c>
      <c r="C11">
        <v>11.585461458868039</v>
      </c>
      <c r="D11" s="1">
        <f>[16]Sheet3!V36</f>
        <v>2.9140747786013668</v>
      </c>
      <c r="G11" s="1">
        <f t="shared" si="0"/>
        <v>7.7774868108671482</v>
      </c>
    </row>
    <row r="12" spans="1:7" x14ac:dyDescent="0.25">
      <c r="A12">
        <v>1000</v>
      </c>
      <c r="B12" s="1">
        <f>[15]Sheet3!V37</f>
        <v>9.11004399097855</v>
      </c>
      <c r="C12">
        <v>11.736405549417757</v>
      </c>
      <c r="D12" s="1">
        <f>[16]Sheet3!V37</f>
        <v>2.9732063775715911</v>
      </c>
      <c r="G12" s="1">
        <f t="shared" si="0"/>
        <v>7.9398853059893</v>
      </c>
    </row>
    <row r="13" spans="1:7" x14ac:dyDescent="0.25">
      <c r="D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180ppm</vt:lpstr>
      <vt:lpstr>240ppm</vt:lpstr>
      <vt:lpstr>300ppm</vt:lpstr>
      <vt:lpstr>400ppm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Zintle</dc:creator>
  <cp:lastModifiedBy>Zintle Faltein</cp:lastModifiedBy>
  <dcterms:created xsi:type="dcterms:W3CDTF">2017-09-18T21:55:55Z</dcterms:created>
  <dcterms:modified xsi:type="dcterms:W3CDTF">2020-09-15T15:20:06Z</dcterms:modified>
</cp:coreProperties>
</file>