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7"/>
  </bookViews>
  <sheets>
    <sheet name="ori_data" sheetId="17" r:id="rId1"/>
    <sheet name="G3-b3lyp-add" sheetId="55" r:id="rId2"/>
    <sheet name="g2-ae" sheetId="46" r:id="rId3"/>
    <sheet name="g3-hof" sheetId="60" r:id="rId4"/>
    <sheet name="p6-ae" sheetId="29" r:id="rId5"/>
    <sheet name="alk19-ae" sheetId="25" r:id="rId6"/>
    <sheet name="g2-ip" sheetId="65" r:id="rId7"/>
    <sheet name="g2-ea" sheetId="68" r:id="rId8"/>
    <sheet name="iso-c" sheetId="38" r:id="rId9"/>
    <sheet name="iso20" sheetId="42" r:id="rId10"/>
    <sheet name="bde42" sheetId="21" r:id="rId11"/>
    <sheet name="bde99" sheetId="34" r:id="rId12"/>
    <sheet name="htbh38" sheetId="9" r:id="rId13"/>
    <sheet name="nhtbh38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0" i="17" l="1"/>
  <c r="E189" i="17"/>
  <c r="M3" i="55" l="1"/>
  <c r="M4" i="55"/>
  <c r="M5" i="55"/>
  <c r="M6" i="55"/>
  <c r="M7" i="55"/>
  <c r="M8" i="55"/>
  <c r="M9" i="55"/>
  <c r="M10" i="55"/>
  <c r="M11" i="55"/>
  <c r="M12" i="55"/>
  <c r="M13" i="55"/>
  <c r="M14" i="55"/>
  <c r="M15" i="55"/>
  <c r="M16" i="55"/>
  <c r="M17" i="55"/>
  <c r="M18" i="55"/>
  <c r="M19" i="55"/>
  <c r="M20" i="55"/>
  <c r="M21" i="55"/>
  <c r="M22" i="55"/>
  <c r="M23" i="55"/>
  <c r="M24" i="55"/>
  <c r="M25" i="55"/>
  <c r="M26" i="55"/>
  <c r="M27" i="55"/>
  <c r="M28" i="55"/>
  <c r="M29" i="55"/>
  <c r="M30" i="55"/>
  <c r="M31" i="55"/>
  <c r="M32" i="55"/>
  <c r="M33" i="55"/>
  <c r="M34" i="55"/>
  <c r="M35" i="55"/>
  <c r="M36" i="55"/>
  <c r="M37" i="55"/>
  <c r="M38" i="55"/>
  <c r="M39" i="55"/>
  <c r="M40" i="55"/>
  <c r="M41" i="55"/>
  <c r="M42" i="55"/>
  <c r="M43" i="55"/>
  <c r="M44" i="55"/>
  <c r="M45" i="55"/>
  <c r="M46" i="55"/>
  <c r="M47" i="55"/>
  <c r="M48" i="55"/>
  <c r="M49" i="55"/>
  <c r="M50" i="55"/>
  <c r="M51" i="55"/>
  <c r="M52" i="55"/>
  <c r="M53" i="55"/>
  <c r="M54" i="55"/>
  <c r="M55" i="55"/>
  <c r="M56" i="55"/>
  <c r="M57" i="55"/>
  <c r="M58" i="55"/>
  <c r="M59" i="55"/>
  <c r="M60" i="55"/>
  <c r="M61" i="55"/>
  <c r="M62" i="55"/>
  <c r="M63" i="55"/>
  <c r="M64" i="55"/>
  <c r="M65" i="55"/>
  <c r="M66" i="55"/>
  <c r="M67" i="55"/>
  <c r="M68" i="55"/>
  <c r="M69" i="55"/>
  <c r="M70" i="55"/>
  <c r="M71" i="55"/>
  <c r="M72" i="55"/>
  <c r="M73" i="55"/>
  <c r="M74" i="55"/>
  <c r="M75" i="55"/>
  <c r="M76" i="55"/>
  <c r="M2" i="55"/>
  <c r="I4" i="68" l="1"/>
  <c r="I5" i="68"/>
  <c r="I6" i="68"/>
  <c r="I7" i="68"/>
  <c r="I8" i="68"/>
  <c r="I9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22" i="68"/>
  <c r="I23" i="68"/>
  <c r="I24" i="68"/>
  <c r="I25" i="68"/>
  <c r="I26" i="68"/>
  <c r="I27" i="68"/>
  <c r="I28" i="68"/>
  <c r="I29" i="68"/>
  <c r="I30" i="68"/>
  <c r="I31" i="68"/>
  <c r="I32" i="68"/>
  <c r="I33" i="68"/>
  <c r="I34" i="68"/>
  <c r="I35" i="68"/>
  <c r="I36" i="68"/>
  <c r="I37" i="68"/>
  <c r="I38" i="68"/>
  <c r="I39" i="68"/>
  <c r="I40" i="68"/>
  <c r="I41" i="68"/>
  <c r="I42" i="68"/>
  <c r="I43" i="68"/>
  <c r="I44" i="68"/>
  <c r="I45" i="68"/>
  <c r="I46" i="68"/>
  <c r="I47" i="68"/>
  <c r="I48" i="68"/>
  <c r="I49" i="68"/>
  <c r="I50" i="68"/>
  <c r="I51" i="68"/>
  <c r="I52" i="68"/>
  <c r="I53" i="68"/>
  <c r="I54" i="68"/>
  <c r="I55" i="68"/>
  <c r="I56" i="68"/>
  <c r="I57" i="68"/>
  <c r="I58" i="68"/>
  <c r="I59" i="68"/>
  <c r="I60" i="68"/>
  <c r="I3" i="68"/>
  <c r="C4" i="68"/>
  <c r="D4" i="68"/>
  <c r="C5" i="68"/>
  <c r="D5" i="68"/>
  <c r="C6" i="68"/>
  <c r="D6" i="68"/>
  <c r="C7" i="68"/>
  <c r="D7" i="68"/>
  <c r="C8" i="68"/>
  <c r="D8" i="68"/>
  <c r="C9" i="68"/>
  <c r="D9" i="68"/>
  <c r="C10" i="68"/>
  <c r="D10" i="68"/>
  <c r="C11" i="68"/>
  <c r="D11" i="68"/>
  <c r="C12" i="68"/>
  <c r="D12" i="68"/>
  <c r="C13" i="68"/>
  <c r="D13" i="68"/>
  <c r="C14" i="68"/>
  <c r="D14" i="68"/>
  <c r="C15" i="68"/>
  <c r="D15" i="68"/>
  <c r="C16" i="68"/>
  <c r="D16" i="68"/>
  <c r="C17" i="68"/>
  <c r="D17" i="68"/>
  <c r="C18" i="68"/>
  <c r="D18" i="68"/>
  <c r="C19" i="68"/>
  <c r="D19" i="68"/>
  <c r="C20" i="68"/>
  <c r="D20" i="68"/>
  <c r="C21" i="68"/>
  <c r="D21" i="68"/>
  <c r="C22" i="68"/>
  <c r="D22" i="68"/>
  <c r="C23" i="68"/>
  <c r="D23" i="68"/>
  <c r="C24" i="68"/>
  <c r="D24" i="68"/>
  <c r="C25" i="68"/>
  <c r="D25" i="68"/>
  <c r="C26" i="68"/>
  <c r="D26" i="68"/>
  <c r="C27" i="68"/>
  <c r="D27" i="68"/>
  <c r="C28" i="68"/>
  <c r="D28" i="68"/>
  <c r="C29" i="68"/>
  <c r="D29" i="68"/>
  <c r="C30" i="68"/>
  <c r="D30" i="68"/>
  <c r="C31" i="68"/>
  <c r="D31" i="68"/>
  <c r="C32" i="68"/>
  <c r="D32" i="68"/>
  <c r="C33" i="68"/>
  <c r="D33" i="68"/>
  <c r="C34" i="68"/>
  <c r="D34" i="68"/>
  <c r="C35" i="68"/>
  <c r="D35" i="68"/>
  <c r="C36" i="68"/>
  <c r="D36" i="68"/>
  <c r="C37" i="68"/>
  <c r="D37" i="68"/>
  <c r="C38" i="68"/>
  <c r="D38" i="68"/>
  <c r="C39" i="68"/>
  <c r="D39" i="68"/>
  <c r="C40" i="68"/>
  <c r="D40" i="68"/>
  <c r="C41" i="68"/>
  <c r="D41" i="68"/>
  <c r="C42" i="68"/>
  <c r="D42" i="68"/>
  <c r="C43" i="68"/>
  <c r="D43" i="68"/>
  <c r="C44" i="68"/>
  <c r="D44" i="68"/>
  <c r="C45" i="68"/>
  <c r="D45" i="68"/>
  <c r="C46" i="68"/>
  <c r="D46" i="68"/>
  <c r="C47" i="68"/>
  <c r="D47" i="68"/>
  <c r="C48" i="68"/>
  <c r="D48" i="68"/>
  <c r="C49" i="68"/>
  <c r="D49" i="68"/>
  <c r="C50" i="68"/>
  <c r="D50" i="68"/>
  <c r="C51" i="68"/>
  <c r="D51" i="68"/>
  <c r="C52" i="68"/>
  <c r="D52" i="68"/>
  <c r="C53" i="68"/>
  <c r="D53" i="68"/>
  <c r="C54" i="68"/>
  <c r="D54" i="68"/>
  <c r="C55" i="68"/>
  <c r="D55" i="68"/>
  <c r="C56" i="68"/>
  <c r="D56" i="68"/>
  <c r="C57" i="68"/>
  <c r="D57" i="68"/>
  <c r="C58" i="68"/>
  <c r="D58" i="68"/>
  <c r="C59" i="68"/>
  <c r="D59" i="68"/>
  <c r="C60" i="68"/>
  <c r="D60" i="68"/>
  <c r="D3" i="68"/>
  <c r="C3" i="68"/>
  <c r="C4" i="65"/>
  <c r="D4" i="65"/>
  <c r="C5" i="65"/>
  <c r="D5" i="65"/>
  <c r="C6" i="65"/>
  <c r="D6" i="65"/>
  <c r="C7" i="65"/>
  <c r="D7" i="65"/>
  <c r="C8" i="65"/>
  <c r="D8" i="65"/>
  <c r="C9" i="65"/>
  <c r="D9" i="65"/>
  <c r="C10" i="65"/>
  <c r="D10" i="65"/>
  <c r="C11" i="65"/>
  <c r="D11" i="65"/>
  <c r="C12" i="65"/>
  <c r="D12" i="65"/>
  <c r="C13" i="65"/>
  <c r="D13" i="65"/>
  <c r="C14" i="65"/>
  <c r="D14" i="65"/>
  <c r="C15" i="65"/>
  <c r="D15" i="65"/>
  <c r="C16" i="65"/>
  <c r="D16" i="65"/>
  <c r="C17" i="65"/>
  <c r="D17" i="65"/>
  <c r="C18" i="65"/>
  <c r="D18" i="65"/>
  <c r="C19" i="65"/>
  <c r="D19" i="65"/>
  <c r="C20" i="65"/>
  <c r="D20" i="65"/>
  <c r="C21" i="65"/>
  <c r="D21" i="65"/>
  <c r="C22" i="65"/>
  <c r="D22" i="65"/>
  <c r="C23" i="65"/>
  <c r="D23" i="65"/>
  <c r="C24" i="65"/>
  <c r="D24" i="65"/>
  <c r="C25" i="65"/>
  <c r="D25" i="65"/>
  <c r="C26" i="65"/>
  <c r="D26" i="65"/>
  <c r="C27" i="65"/>
  <c r="D27" i="65"/>
  <c r="C28" i="65"/>
  <c r="D28" i="65"/>
  <c r="C29" i="65"/>
  <c r="D29" i="65"/>
  <c r="C30" i="65"/>
  <c r="D30" i="65"/>
  <c r="C31" i="65"/>
  <c r="D31" i="65"/>
  <c r="C32" i="65"/>
  <c r="D32" i="65"/>
  <c r="C33" i="65"/>
  <c r="D33" i="65"/>
  <c r="C34" i="65"/>
  <c r="D34" i="65"/>
  <c r="C35" i="65"/>
  <c r="D35" i="65"/>
  <c r="C36" i="65"/>
  <c r="D36" i="65"/>
  <c r="C37" i="65"/>
  <c r="D37" i="65"/>
  <c r="C38" i="65"/>
  <c r="D38" i="65"/>
  <c r="C39" i="65"/>
  <c r="D39" i="65"/>
  <c r="C40" i="65"/>
  <c r="D40" i="65"/>
  <c r="C41" i="65"/>
  <c r="D41" i="65"/>
  <c r="C42" i="65"/>
  <c r="D42" i="65"/>
  <c r="C43" i="65"/>
  <c r="D43" i="65"/>
  <c r="C44" i="65"/>
  <c r="D44" i="65"/>
  <c r="C45" i="65"/>
  <c r="D45" i="65"/>
  <c r="C46" i="65"/>
  <c r="D46" i="65"/>
  <c r="C47" i="65"/>
  <c r="D47" i="65"/>
  <c r="C48" i="65"/>
  <c r="D48" i="65"/>
  <c r="C49" i="65"/>
  <c r="D49" i="65"/>
  <c r="C50" i="65"/>
  <c r="D50" i="65"/>
  <c r="C51" i="65"/>
  <c r="D51" i="65"/>
  <c r="C52" i="65"/>
  <c r="D52" i="65"/>
  <c r="C53" i="65"/>
  <c r="D53" i="65"/>
  <c r="C54" i="65"/>
  <c r="D54" i="65"/>
  <c r="C55" i="65"/>
  <c r="D55" i="65"/>
  <c r="C56" i="65"/>
  <c r="D56" i="65"/>
  <c r="C57" i="65"/>
  <c r="D57" i="65"/>
  <c r="C58" i="65"/>
  <c r="D58" i="65"/>
  <c r="C59" i="65"/>
  <c r="D59" i="65"/>
  <c r="C60" i="65"/>
  <c r="D60" i="65"/>
  <c r="C61" i="65"/>
  <c r="D61" i="65"/>
  <c r="C62" i="65"/>
  <c r="D62" i="65"/>
  <c r="C63" i="65"/>
  <c r="D63" i="65"/>
  <c r="C64" i="65"/>
  <c r="D64" i="65"/>
  <c r="C65" i="65"/>
  <c r="D65" i="65"/>
  <c r="C66" i="65"/>
  <c r="D66" i="65"/>
  <c r="C67" i="65"/>
  <c r="D67" i="65"/>
  <c r="C68" i="65"/>
  <c r="D68" i="65"/>
  <c r="C69" i="65"/>
  <c r="D69" i="65"/>
  <c r="C70" i="65"/>
  <c r="D70" i="65"/>
  <c r="C71" i="65"/>
  <c r="D71" i="65"/>
  <c r="C72" i="65"/>
  <c r="D72" i="65"/>
  <c r="C73" i="65"/>
  <c r="D73" i="65"/>
  <c r="C74" i="65"/>
  <c r="D74" i="65"/>
  <c r="C75" i="65"/>
  <c r="D75" i="65"/>
  <c r="C76" i="65"/>
  <c r="D76" i="65"/>
  <c r="C77" i="65"/>
  <c r="D77" i="65"/>
  <c r="C78" i="65"/>
  <c r="D78" i="65"/>
  <c r="C79" i="65"/>
  <c r="D79" i="65"/>
  <c r="C80" i="65"/>
  <c r="D80" i="65"/>
  <c r="C81" i="65"/>
  <c r="D81" i="65"/>
  <c r="C82" i="65"/>
  <c r="D82" i="65"/>
  <c r="C83" i="65"/>
  <c r="D83" i="65"/>
  <c r="C84" i="65"/>
  <c r="D84" i="65"/>
  <c r="C85" i="65"/>
  <c r="D85" i="65"/>
  <c r="C86" i="65"/>
  <c r="D86" i="65"/>
  <c r="D3" i="65"/>
  <c r="C3" i="65"/>
  <c r="G3" i="65" l="1"/>
  <c r="G84" i="65"/>
  <c r="G81" i="65"/>
  <c r="G78" i="65"/>
  <c r="G75" i="65"/>
  <c r="G72" i="65"/>
  <c r="G69" i="65"/>
  <c r="G66" i="65"/>
  <c r="G63" i="65"/>
  <c r="G60" i="65"/>
  <c r="G57" i="65"/>
  <c r="G54" i="65"/>
  <c r="G51" i="65"/>
  <c r="G48" i="65"/>
  <c r="G45" i="65"/>
  <c r="G42" i="65"/>
  <c r="G39" i="65"/>
  <c r="G36" i="65"/>
  <c r="G33" i="65"/>
  <c r="G30" i="65"/>
  <c r="G27" i="65"/>
  <c r="G24" i="65"/>
  <c r="G21" i="65"/>
  <c r="G18" i="65"/>
  <c r="G15" i="65"/>
  <c r="G12" i="65"/>
  <c r="G9" i="65"/>
  <c r="G6" i="65"/>
  <c r="G86" i="65"/>
  <c r="G83" i="65"/>
  <c r="G80" i="65"/>
  <c r="G77" i="65"/>
  <c r="G74" i="65"/>
  <c r="G71" i="65"/>
  <c r="G68" i="65"/>
  <c r="G65" i="65"/>
  <c r="G62" i="65"/>
  <c r="G59" i="65"/>
  <c r="G56" i="65"/>
  <c r="G53" i="65"/>
  <c r="G50" i="65"/>
  <c r="G47" i="65"/>
  <c r="G44" i="65"/>
  <c r="G41" i="65"/>
  <c r="G38" i="65"/>
  <c r="G35" i="65"/>
  <c r="G32" i="65"/>
  <c r="G29" i="65"/>
  <c r="G26" i="65"/>
  <c r="G23" i="65"/>
  <c r="G20" i="65"/>
  <c r="G17" i="65"/>
  <c r="G14" i="65"/>
  <c r="G11" i="65"/>
  <c r="G8" i="65"/>
  <c r="G5" i="65"/>
  <c r="G85" i="65"/>
  <c r="G82" i="65"/>
  <c r="G79" i="65"/>
  <c r="G76" i="65"/>
  <c r="G73" i="65"/>
  <c r="G70" i="65"/>
  <c r="G67" i="65"/>
  <c r="G64" i="65"/>
  <c r="G61" i="65"/>
  <c r="G58" i="65"/>
  <c r="G55" i="65"/>
  <c r="G52" i="65"/>
  <c r="G49" i="65"/>
  <c r="G46" i="65"/>
  <c r="G43" i="65"/>
  <c r="G40" i="65"/>
  <c r="G37" i="65"/>
  <c r="G34" i="65"/>
  <c r="G31" i="65"/>
  <c r="G28" i="65"/>
  <c r="G25" i="65"/>
  <c r="G22" i="65"/>
  <c r="G19" i="65"/>
  <c r="G16" i="65"/>
  <c r="G13" i="65"/>
  <c r="G10" i="65"/>
  <c r="G7" i="65"/>
  <c r="G4" i="65"/>
  <c r="I63" i="68"/>
  <c r="I86" i="65" l="1"/>
  <c r="I85" i="65"/>
  <c r="I84" i="65"/>
  <c r="I83" i="65"/>
  <c r="I82" i="65"/>
  <c r="I81" i="65"/>
  <c r="I80" i="65"/>
  <c r="I79" i="65"/>
  <c r="I78" i="65"/>
  <c r="I77" i="65"/>
  <c r="I76" i="65"/>
  <c r="I75" i="65"/>
  <c r="I74" i="65"/>
  <c r="I73" i="65"/>
  <c r="I72" i="65"/>
  <c r="I71" i="65"/>
  <c r="I70" i="65"/>
  <c r="I69" i="65"/>
  <c r="I68" i="65"/>
  <c r="I67" i="65"/>
  <c r="I66" i="65"/>
  <c r="I65" i="65"/>
  <c r="I64" i="65"/>
  <c r="I63" i="65"/>
  <c r="I62" i="65"/>
  <c r="I61" i="65"/>
  <c r="I60" i="65"/>
  <c r="I59" i="65"/>
  <c r="I58" i="65"/>
  <c r="I57" i="65"/>
  <c r="I56" i="65"/>
  <c r="I55" i="65"/>
  <c r="I54" i="65"/>
  <c r="I53" i="65"/>
  <c r="I52" i="65"/>
  <c r="I51" i="65"/>
  <c r="I50" i="65"/>
  <c r="I49" i="65"/>
  <c r="I48" i="65"/>
  <c r="I47" i="65"/>
  <c r="I46" i="65"/>
  <c r="I45" i="65"/>
  <c r="I44" i="65"/>
  <c r="I43" i="65"/>
  <c r="I42" i="65"/>
  <c r="I41" i="65"/>
  <c r="I40" i="65"/>
  <c r="I39" i="65"/>
  <c r="I38" i="65"/>
  <c r="I37" i="65"/>
  <c r="I36" i="65"/>
  <c r="I35" i="65"/>
  <c r="I34" i="65"/>
  <c r="I33" i="65"/>
  <c r="I32" i="65"/>
  <c r="I31" i="65"/>
  <c r="I30" i="65"/>
  <c r="I29" i="65"/>
  <c r="I28" i="65"/>
  <c r="I27" i="65"/>
  <c r="I26" i="65"/>
  <c r="I25" i="65"/>
  <c r="I24" i="65"/>
  <c r="I23" i="65"/>
  <c r="I22" i="65"/>
  <c r="I21" i="65"/>
  <c r="I20" i="65"/>
  <c r="I19" i="65"/>
  <c r="I18" i="65"/>
  <c r="I17" i="65"/>
  <c r="I16" i="65"/>
  <c r="I15" i="65"/>
  <c r="I14" i="65"/>
  <c r="I13" i="65"/>
  <c r="I12" i="65"/>
  <c r="I11" i="65"/>
  <c r="I10" i="65"/>
  <c r="I9" i="65"/>
  <c r="I8" i="65"/>
  <c r="I7" i="65"/>
  <c r="I6" i="65"/>
  <c r="I5" i="65"/>
  <c r="I4" i="65"/>
  <c r="I3" i="65"/>
  <c r="I91" i="65" l="1"/>
  <c r="U4" i="60" l="1"/>
  <c r="U5" i="60"/>
  <c r="U6" i="60"/>
  <c r="U7" i="60"/>
  <c r="U8" i="60"/>
  <c r="U9" i="60"/>
  <c r="U10" i="60"/>
  <c r="U11" i="60"/>
  <c r="U12" i="60"/>
  <c r="U13" i="60"/>
  <c r="U14" i="60"/>
  <c r="U15" i="60"/>
  <c r="U16" i="60"/>
  <c r="U17" i="60"/>
  <c r="U18" i="60"/>
  <c r="U19" i="60"/>
  <c r="U20" i="60"/>
  <c r="U21" i="60"/>
  <c r="U22" i="60"/>
  <c r="U23" i="60"/>
  <c r="U24" i="60"/>
  <c r="U25" i="60"/>
  <c r="U26" i="60"/>
  <c r="U27" i="60"/>
  <c r="U28" i="60"/>
  <c r="U29" i="60"/>
  <c r="U30" i="60"/>
  <c r="U31" i="60"/>
  <c r="U32" i="60"/>
  <c r="U33" i="60"/>
  <c r="U34" i="60"/>
  <c r="U35" i="60"/>
  <c r="U36" i="60"/>
  <c r="U37" i="60"/>
  <c r="U38" i="60"/>
  <c r="U39" i="60"/>
  <c r="U40" i="60"/>
  <c r="U41" i="60"/>
  <c r="U42" i="60"/>
  <c r="U43" i="60"/>
  <c r="U44" i="60"/>
  <c r="U45" i="60"/>
  <c r="U46" i="60"/>
  <c r="U47" i="60"/>
  <c r="U48" i="60"/>
  <c r="U49" i="60"/>
  <c r="U50" i="60"/>
  <c r="U51" i="60"/>
  <c r="U52" i="60"/>
  <c r="U53" i="60"/>
  <c r="U54" i="60"/>
  <c r="U55" i="60"/>
  <c r="U56" i="60"/>
  <c r="U57" i="60"/>
  <c r="U58" i="60"/>
  <c r="U59" i="60"/>
  <c r="U60" i="60"/>
  <c r="U61" i="60"/>
  <c r="U62" i="60"/>
  <c r="U63" i="60"/>
  <c r="U64" i="60"/>
  <c r="U65" i="60"/>
  <c r="U66" i="60"/>
  <c r="U67" i="60"/>
  <c r="U68" i="60"/>
  <c r="U69" i="60"/>
  <c r="U70" i="60"/>
  <c r="U71" i="60"/>
  <c r="U72" i="60"/>
  <c r="U73" i="60"/>
  <c r="U74" i="60"/>
  <c r="U75" i="60"/>
  <c r="U76" i="60"/>
  <c r="U77" i="60"/>
  <c r="U3" i="60"/>
  <c r="S77" i="60"/>
  <c r="R77" i="60"/>
  <c r="Q77" i="60"/>
  <c r="P77" i="60"/>
  <c r="O77" i="60"/>
  <c r="N77" i="60"/>
  <c r="M77" i="60"/>
  <c r="L77" i="60"/>
  <c r="K77" i="60"/>
  <c r="S76" i="60"/>
  <c r="R76" i="60"/>
  <c r="Q76" i="60"/>
  <c r="P76" i="60"/>
  <c r="O76" i="60"/>
  <c r="N76" i="60"/>
  <c r="M76" i="60"/>
  <c r="L76" i="60"/>
  <c r="K76" i="60"/>
  <c r="S75" i="60"/>
  <c r="R75" i="60"/>
  <c r="Q75" i="60"/>
  <c r="P75" i="60"/>
  <c r="O75" i="60"/>
  <c r="N75" i="60"/>
  <c r="M75" i="60"/>
  <c r="L75" i="60"/>
  <c r="K75" i="60"/>
  <c r="S74" i="60"/>
  <c r="R74" i="60"/>
  <c r="Q74" i="60"/>
  <c r="P74" i="60"/>
  <c r="O74" i="60"/>
  <c r="N74" i="60"/>
  <c r="M74" i="60"/>
  <c r="L74" i="60"/>
  <c r="K74" i="60"/>
  <c r="S73" i="60"/>
  <c r="R73" i="60"/>
  <c r="Q73" i="60"/>
  <c r="P73" i="60"/>
  <c r="O73" i="60"/>
  <c r="N73" i="60"/>
  <c r="M73" i="60"/>
  <c r="L73" i="60"/>
  <c r="K73" i="60"/>
  <c r="S72" i="60"/>
  <c r="R72" i="60"/>
  <c r="Q72" i="60"/>
  <c r="P72" i="60"/>
  <c r="O72" i="60"/>
  <c r="N72" i="60"/>
  <c r="M72" i="60"/>
  <c r="L72" i="60"/>
  <c r="K72" i="60"/>
  <c r="S71" i="60"/>
  <c r="R71" i="60"/>
  <c r="Q71" i="60"/>
  <c r="P71" i="60"/>
  <c r="O71" i="60"/>
  <c r="N71" i="60"/>
  <c r="M71" i="60"/>
  <c r="L71" i="60"/>
  <c r="K71" i="60"/>
  <c r="S70" i="60"/>
  <c r="R70" i="60"/>
  <c r="Q70" i="60"/>
  <c r="P70" i="60"/>
  <c r="O70" i="60"/>
  <c r="N70" i="60"/>
  <c r="M70" i="60"/>
  <c r="L70" i="60"/>
  <c r="K70" i="60"/>
  <c r="S69" i="60"/>
  <c r="R69" i="60"/>
  <c r="Q69" i="60"/>
  <c r="P69" i="60"/>
  <c r="O69" i="60"/>
  <c r="N69" i="60"/>
  <c r="M69" i="60"/>
  <c r="L69" i="60"/>
  <c r="K69" i="60"/>
  <c r="S68" i="60"/>
  <c r="R68" i="60"/>
  <c r="Q68" i="60"/>
  <c r="P68" i="60"/>
  <c r="O68" i="60"/>
  <c r="N68" i="60"/>
  <c r="M68" i="60"/>
  <c r="L68" i="60"/>
  <c r="K68" i="60"/>
  <c r="S67" i="60"/>
  <c r="R67" i="60"/>
  <c r="Q67" i="60"/>
  <c r="P67" i="60"/>
  <c r="O67" i="60"/>
  <c r="N67" i="60"/>
  <c r="M67" i="60"/>
  <c r="L67" i="60"/>
  <c r="K67" i="60"/>
  <c r="S66" i="60"/>
  <c r="R66" i="60"/>
  <c r="Q66" i="60"/>
  <c r="P66" i="60"/>
  <c r="O66" i="60"/>
  <c r="N66" i="60"/>
  <c r="M66" i="60"/>
  <c r="L66" i="60"/>
  <c r="K66" i="60"/>
  <c r="S65" i="60"/>
  <c r="R65" i="60"/>
  <c r="Q65" i="60"/>
  <c r="P65" i="60"/>
  <c r="O65" i="60"/>
  <c r="N65" i="60"/>
  <c r="M65" i="60"/>
  <c r="L65" i="60"/>
  <c r="K65" i="60"/>
  <c r="S64" i="60"/>
  <c r="R64" i="60"/>
  <c r="Q64" i="60"/>
  <c r="P64" i="60"/>
  <c r="O64" i="60"/>
  <c r="N64" i="60"/>
  <c r="M64" i="60"/>
  <c r="L64" i="60"/>
  <c r="K64" i="60"/>
  <c r="S63" i="60"/>
  <c r="R63" i="60"/>
  <c r="Q63" i="60"/>
  <c r="P63" i="60"/>
  <c r="O63" i="60"/>
  <c r="N63" i="60"/>
  <c r="M63" i="60"/>
  <c r="L63" i="60"/>
  <c r="K63" i="60"/>
  <c r="S62" i="60"/>
  <c r="R62" i="60"/>
  <c r="Q62" i="60"/>
  <c r="P62" i="60"/>
  <c r="O62" i="60"/>
  <c r="N62" i="60"/>
  <c r="M62" i="60"/>
  <c r="L62" i="60"/>
  <c r="K62" i="60"/>
  <c r="S61" i="60"/>
  <c r="R61" i="60"/>
  <c r="Q61" i="60"/>
  <c r="P61" i="60"/>
  <c r="O61" i="60"/>
  <c r="N61" i="60"/>
  <c r="M61" i="60"/>
  <c r="L61" i="60"/>
  <c r="K61" i="60"/>
  <c r="S60" i="60"/>
  <c r="R60" i="60"/>
  <c r="Q60" i="60"/>
  <c r="P60" i="60"/>
  <c r="O60" i="60"/>
  <c r="N60" i="60"/>
  <c r="M60" i="60"/>
  <c r="L60" i="60"/>
  <c r="K60" i="60"/>
  <c r="S59" i="60"/>
  <c r="R59" i="60"/>
  <c r="Q59" i="60"/>
  <c r="P59" i="60"/>
  <c r="O59" i="60"/>
  <c r="N59" i="60"/>
  <c r="M59" i="60"/>
  <c r="L59" i="60"/>
  <c r="K59" i="60"/>
  <c r="S58" i="60"/>
  <c r="R58" i="60"/>
  <c r="Q58" i="60"/>
  <c r="P58" i="60"/>
  <c r="O58" i="60"/>
  <c r="N58" i="60"/>
  <c r="M58" i="60"/>
  <c r="L58" i="60"/>
  <c r="K58" i="60"/>
  <c r="S57" i="60"/>
  <c r="R57" i="60"/>
  <c r="Q57" i="60"/>
  <c r="P57" i="60"/>
  <c r="O57" i="60"/>
  <c r="N57" i="60"/>
  <c r="M57" i="60"/>
  <c r="L57" i="60"/>
  <c r="K57" i="60"/>
  <c r="S56" i="60"/>
  <c r="R56" i="60"/>
  <c r="Q56" i="60"/>
  <c r="P56" i="60"/>
  <c r="O56" i="60"/>
  <c r="N56" i="60"/>
  <c r="M56" i="60"/>
  <c r="L56" i="60"/>
  <c r="K56" i="60"/>
  <c r="S55" i="60"/>
  <c r="R55" i="60"/>
  <c r="Q55" i="60"/>
  <c r="P55" i="60"/>
  <c r="O55" i="60"/>
  <c r="N55" i="60"/>
  <c r="M55" i="60"/>
  <c r="L55" i="60"/>
  <c r="K55" i="60"/>
  <c r="S54" i="60"/>
  <c r="R54" i="60"/>
  <c r="Q54" i="60"/>
  <c r="P54" i="60"/>
  <c r="O54" i="60"/>
  <c r="N54" i="60"/>
  <c r="M54" i="60"/>
  <c r="L54" i="60"/>
  <c r="K54" i="60"/>
  <c r="S53" i="60"/>
  <c r="R53" i="60"/>
  <c r="Q53" i="60"/>
  <c r="P53" i="60"/>
  <c r="O53" i="60"/>
  <c r="N53" i="60"/>
  <c r="M53" i="60"/>
  <c r="L53" i="60"/>
  <c r="K53" i="60"/>
  <c r="S52" i="60"/>
  <c r="R52" i="60"/>
  <c r="Q52" i="60"/>
  <c r="P52" i="60"/>
  <c r="O52" i="60"/>
  <c r="N52" i="60"/>
  <c r="M52" i="60"/>
  <c r="L52" i="60"/>
  <c r="K52" i="60"/>
  <c r="S51" i="60"/>
  <c r="R51" i="60"/>
  <c r="Q51" i="60"/>
  <c r="P51" i="60"/>
  <c r="O51" i="60"/>
  <c r="N51" i="60"/>
  <c r="M51" i="60"/>
  <c r="L51" i="60"/>
  <c r="K51" i="60"/>
  <c r="S50" i="60"/>
  <c r="R50" i="60"/>
  <c r="Q50" i="60"/>
  <c r="P50" i="60"/>
  <c r="O50" i="60"/>
  <c r="N50" i="60"/>
  <c r="M50" i="60"/>
  <c r="L50" i="60"/>
  <c r="K50" i="60"/>
  <c r="S49" i="60"/>
  <c r="R49" i="60"/>
  <c r="Q49" i="60"/>
  <c r="P49" i="60"/>
  <c r="O49" i="60"/>
  <c r="N49" i="60"/>
  <c r="M49" i="60"/>
  <c r="L49" i="60"/>
  <c r="K49" i="60"/>
  <c r="S48" i="60"/>
  <c r="R48" i="60"/>
  <c r="Q48" i="60"/>
  <c r="P48" i="60"/>
  <c r="O48" i="60"/>
  <c r="N48" i="60"/>
  <c r="M48" i="60"/>
  <c r="L48" i="60"/>
  <c r="K48" i="60"/>
  <c r="S47" i="60"/>
  <c r="R47" i="60"/>
  <c r="Q47" i="60"/>
  <c r="P47" i="60"/>
  <c r="O47" i="60"/>
  <c r="N47" i="60"/>
  <c r="M47" i="60"/>
  <c r="L47" i="60"/>
  <c r="K47" i="60"/>
  <c r="S46" i="60"/>
  <c r="R46" i="60"/>
  <c r="Q46" i="60"/>
  <c r="P46" i="60"/>
  <c r="O46" i="60"/>
  <c r="N46" i="60"/>
  <c r="M46" i="60"/>
  <c r="L46" i="60"/>
  <c r="K46" i="60"/>
  <c r="S45" i="60"/>
  <c r="R45" i="60"/>
  <c r="Q45" i="60"/>
  <c r="P45" i="60"/>
  <c r="O45" i="60"/>
  <c r="N45" i="60"/>
  <c r="M45" i="60"/>
  <c r="L45" i="60"/>
  <c r="K45" i="60"/>
  <c r="S44" i="60"/>
  <c r="R44" i="60"/>
  <c r="Q44" i="60"/>
  <c r="P44" i="60"/>
  <c r="O44" i="60"/>
  <c r="N44" i="60"/>
  <c r="M44" i="60"/>
  <c r="L44" i="60"/>
  <c r="K44" i="60"/>
  <c r="S43" i="60"/>
  <c r="R43" i="60"/>
  <c r="Q43" i="60"/>
  <c r="P43" i="60"/>
  <c r="O43" i="60"/>
  <c r="N43" i="60"/>
  <c r="M43" i="60"/>
  <c r="L43" i="60"/>
  <c r="K43" i="60"/>
  <c r="S42" i="60"/>
  <c r="R42" i="60"/>
  <c r="Q42" i="60"/>
  <c r="P42" i="60"/>
  <c r="O42" i="60"/>
  <c r="N42" i="60"/>
  <c r="M42" i="60"/>
  <c r="L42" i="60"/>
  <c r="K42" i="60"/>
  <c r="S41" i="60"/>
  <c r="R41" i="60"/>
  <c r="Q41" i="60"/>
  <c r="P41" i="60"/>
  <c r="O41" i="60"/>
  <c r="N41" i="60"/>
  <c r="M41" i="60"/>
  <c r="L41" i="60"/>
  <c r="K41" i="60"/>
  <c r="S40" i="60"/>
  <c r="R40" i="60"/>
  <c r="Q40" i="60"/>
  <c r="P40" i="60"/>
  <c r="O40" i="60"/>
  <c r="N40" i="60"/>
  <c r="M40" i="60"/>
  <c r="L40" i="60"/>
  <c r="K40" i="60"/>
  <c r="S39" i="60"/>
  <c r="R39" i="60"/>
  <c r="Q39" i="60"/>
  <c r="P39" i="60"/>
  <c r="O39" i="60"/>
  <c r="N39" i="60"/>
  <c r="M39" i="60"/>
  <c r="L39" i="60"/>
  <c r="K39" i="60"/>
  <c r="S38" i="60"/>
  <c r="R38" i="60"/>
  <c r="Q38" i="60"/>
  <c r="P38" i="60"/>
  <c r="O38" i="60"/>
  <c r="N38" i="60"/>
  <c r="M38" i="60"/>
  <c r="L38" i="60"/>
  <c r="K38" i="60"/>
  <c r="S37" i="60"/>
  <c r="R37" i="60"/>
  <c r="Q37" i="60"/>
  <c r="P37" i="60"/>
  <c r="O37" i="60"/>
  <c r="N37" i="60"/>
  <c r="M37" i="60"/>
  <c r="L37" i="60"/>
  <c r="K37" i="60"/>
  <c r="S36" i="60"/>
  <c r="R36" i="60"/>
  <c r="Q36" i="60"/>
  <c r="P36" i="60"/>
  <c r="O36" i="60"/>
  <c r="N36" i="60"/>
  <c r="M36" i="60"/>
  <c r="L36" i="60"/>
  <c r="K36" i="60"/>
  <c r="S35" i="60"/>
  <c r="R35" i="60"/>
  <c r="Q35" i="60"/>
  <c r="P35" i="60"/>
  <c r="O35" i="60"/>
  <c r="N35" i="60"/>
  <c r="M35" i="60"/>
  <c r="L35" i="60"/>
  <c r="K35" i="60"/>
  <c r="S34" i="60"/>
  <c r="R34" i="60"/>
  <c r="Q34" i="60"/>
  <c r="P34" i="60"/>
  <c r="O34" i="60"/>
  <c r="N34" i="60"/>
  <c r="M34" i="60"/>
  <c r="L34" i="60"/>
  <c r="K34" i="60"/>
  <c r="S33" i="60"/>
  <c r="R33" i="60"/>
  <c r="Q33" i="60"/>
  <c r="P33" i="60"/>
  <c r="O33" i="60"/>
  <c r="N33" i="60"/>
  <c r="M33" i="60"/>
  <c r="L33" i="60"/>
  <c r="K33" i="60"/>
  <c r="S32" i="60"/>
  <c r="R32" i="60"/>
  <c r="Q32" i="60"/>
  <c r="P32" i="60"/>
  <c r="O32" i="60"/>
  <c r="N32" i="60"/>
  <c r="M32" i="60"/>
  <c r="L32" i="60"/>
  <c r="K32" i="60"/>
  <c r="S31" i="60"/>
  <c r="R31" i="60"/>
  <c r="Q31" i="60"/>
  <c r="P31" i="60"/>
  <c r="O31" i="60"/>
  <c r="N31" i="60"/>
  <c r="M31" i="60"/>
  <c r="L31" i="60"/>
  <c r="K31" i="60"/>
  <c r="S30" i="60"/>
  <c r="R30" i="60"/>
  <c r="Q30" i="60"/>
  <c r="P30" i="60"/>
  <c r="O30" i="60"/>
  <c r="N30" i="60"/>
  <c r="M30" i="60"/>
  <c r="L30" i="60"/>
  <c r="K30" i="60"/>
  <c r="S29" i="60"/>
  <c r="R29" i="60"/>
  <c r="Q29" i="60"/>
  <c r="P29" i="60"/>
  <c r="O29" i="60"/>
  <c r="N29" i="60"/>
  <c r="M29" i="60"/>
  <c r="L29" i="60"/>
  <c r="K29" i="60"/>
  <c r="S28" i="60"/>
  <c r="R28" i="60"/>
  <c r="Q28" i="60"/>
  <c r="P28" i="60"/>
  <c r="O28" i="60"/>
  <c r="N28" i="60"/>
  <c r="M28" i="60"/>
  <c r="L28" i="60"/>
  <c r="K28" i="60"/>
  <c r="S27" i="60"/>
  <c r="R27" i="60"/>
  <c r="Q27" i="60"/>
  <c r="P27" i="60"/>
  <c r="O27" i="60"/>
  <c r="N27" i="60"/>
  <c r="M27" i="60"/>
  <c r="L27" i="60"/>
  <c r="K27" i="60"/>
  <c r="S26" i="60"/>
  <c r="R26" i="60"/>
  <c r="Q26" i="60"/>
  <c r="P26" i="60"/>
  <c r="O26" i="60"/>
  <c r="N26" i="60"/>
  <c r="M26" i="60"/>
  <c r="L26" i="60"/>
  <c r="K26" i="60"/>
  <c r="S25" i="60"/>
  <c r="R25" i="60"/>
  <c r="Q25" i="60"/>
  <c r="P25" i="60"/>
  <c r="O25" i="60"/>
  <c r="N25" i="60"/>
  <c r="M25" i="60"/>
  <c r="L25" i="60"/>
  <c r="K25" i="60"/>
  <c r="S24" i="60"/>
  <c r="R24" i="60"/>
  <c r="Q24" i="60"/>
  <c r="P24" i="60"/>
  <c r="O24" i="60"/>
  <c r="N24" i="60"/>
  <c r="M24" i="60"/>
  <c r="L24" i="60"/>
  <c r="K24" i="60"/>
  <c r="S23" i="60"/>
  <c r="R23" i="60"/>
  <c r="Q23" i="60"/>
  <c r="P23" i="60"/>
  <c r="O23" i="60"/>
  <c r="N23" i="60"/>
  <c r="M23" i="60"/>
  <c r="L23" i="60"/>
  <c r="K23" i="60"/>
  <c r="S22" i="60"/>
  <c r="R22" i="60"/>
  <c r="Q22" i="60"/>
  <c r="P22" i="60"/>
  <c r="O22" i="60"/>
  <c r="N22" i="60"/>
  <c r="M22" i="60"/>
  <c r="L22" i="60"/>
  <c r="K22" i="60"/>
  <c r="S21" i="60"/>
  <c r="R21" i="60"/>
  <c r="Q21" i="60"/>
  <c r="P21" i="60"/>
  <c r="O21" i="60"/>
  <c r="N21" i="60"/>
  <c r="M21" i="60"/>
  <c r="L21" i="60"/>
  <c r="K21" i="60"/>
  <c r="S20" i="60"/>
  <c r="R20" i="60"/>
  <c r="Q20" i="60"/>
  <c r="P20" i="60"/>
  <c r="O20" i="60"/>
  <c r="N20" i="60"/>
  <c r="M20" i="60"/>
  <c r="L20" i="60"/>
  <c r="K20" i="60"/>
  <c r="S19" i="60"/>
  <c r="R19" i="60"/>
  <c r="Q19" i="60"/>
  <c r="P19" i="60"/>
  <c r="O19" i="60"/>
  <c r="N19" i="60"/>
  <c r="M19" i="60"/>
  <c r="L19" i="60"/>
  <c r="K19" i="60"/>
  <c r="S18" i="60"/>
  <c r="R18" i="60"/>
  <c r="Q18" i="60"/>
  <c r="P18" i="60"/>
  <c r="O18" i="60"/>
  <c r="N18" i="60"/>
  <c r="M18" i="60"/>
  <c r="L18" i="60"/>
  <c r="K18" i="60"/>
  <c r="S17" i="60"/>
  <c r="R17" i="60"/>
  <c r="Q17" i="60"/>
  <c r="P17" i="60"/>
  <c r="O17" i="60"/>
  <c r="N17" i="60"/>
  <c r="M17" i="60"/>
  <c r="L17" i="60"/>
  <c r="K17" i="60"/>
  <c r="S16" i="60"/>
  <c r="R16" i="60"/>
  <c r="Q16" i="60"/>
  <c r="P16" i="60"/>
  <c r="O16" i="60"/>
  <c r="N16" i="60"/>
  <c r="M16" i="60"/>
  <c r="L16" i="60"/>
  <c r="K16" i="60"/>
  <c r="S15" i="60"/>
  <c r="R15" i="60"/>
  <c r="Q15" i="60"/>
  <c r="P15" i="60"/>
  <c r="O15" i="60"/>
  <c r="N15" i="60"/>
  <c r="M15" i="60"/>
  <c r="L15" i="60"/>
  <c r="K15" i="60"/>
  <c r="S14" i="60"/>
  <c r="R14" i="60"/>
  <c r="Q14" i="60"/>
  <c r="P14" i="60"/>
  <c r="O14" i="60"/>
  <c r="N14" i="60"/>
  <c r="M14" i="60"/>
  <c r="L14" i="60"/>
  <c r="K14" i="60"/>
  <c r="S13" i="60"/>
  <c r="R13" i="60"/>
  <c r="Q13" i="60"/>
  <c r="P13" i="60"/>
  <c r="O13" i="60"/>
  <c r="N13" i="60"/>
  <c r="M13" i="60"/>
  <c r="L13" i="60"/>
  <c r="K13" i="60"/>
  <c r="S12" i="60"/>
  <c r="R12" i="60"/>
  <c r="Q12" i="60"/>
  <c r="P12" i="60"/>
  <c r="O12" i="60"/>
  <c r="N12" i="60"/>
  <c r="M12" i="60"/>
  <c r="L12" i="60"/>
  <c r="K12" i="60"/>
  <c r="S11" i="60"/>
  <c r="R11" i="60"/>
  <c r="Q11" i="60"/>
  <c r="P11" i="60"/>
  <c r="O11" i="60"/>
  <c r="N11" i="60"/>
  <c r="M11" i="60"/>
  <c r="L11" i="60"/>
  <c r="K11" i="60"/>
  <c r="S10" i="60"/>
  <c r="R10" i="60"/>
  <c r="Q10" i="60"/>
  <c r="P10" i="60"/>
  <c r="O10" i="60"/>
  <c r="N10" i="60"/>
  <c r="M10" i="60"/>
  <c r="L10" i="60"/>
  <c r="K10" i="60"/>
  <c r="S9" i="60"/>
  <c r="R9" i="60"/>
  <c r="Q9" i="60"/>
  <c r="P9" i="60"/>
  <c r="O9" i="60"/>
  <c r="N9" i="60"/>
  <c r="M9" i="60"/>
  <c r="L9" i="60"/>
  <c r="K9" i="60"/>
  <c r="S8" i="60"/>
  <c r="R8" i="60"/>
  <c r="Q8" i="60"/>
  <c r="P8" i="60"/>
  <c r="O8" i="60"/>
  <c r="N8" i="60"/>
  <c r="M8" i="60"/>
  <c r="L8" i="60"/>
  <c r="K8" i="60"/>
  <c r="S7" i="60"/>
  <c r="R7" i="60"/>
  <c r="Q7" i="60"/>
  <c r="P7" i="60"/>
  <c r="O7" i="60"/>
  <c r="N7" i="60"/>
  <c r="M7" i="60"/>
  <c r="L7" i="60"/>
  <c r="K7" i="60"/>
  <c r="S6" i="60"/>
  <c r="R6" i="60"/>
  <c r="Q6" i="60"/>
  <c r="P6" i="60"/>
  <c r="O6" i="60"/>
  <c r="N6" i="60"/>
  <c r="M6" i="60"/>
  <c r="L6" i="60"/>
  <c r="K6" i="60"/>
  <c r="S5" i="60"/>
  <c r="R5" i="60"/>
  <c r="Q5" i="60"/>
  <c r="P5" i="60"/>
  <c r="O5" i="60"/>
  <c r="N5" i="60"/>
  <c r="M5" i="60"/>
  <c r="L5" i="60"/>
  <c r="K5" i="60"/>
  <c r="S4" i="60"/>
  <c r="R4" i="60"/>
  <c r="Q4" i="60"/>
  <c r="P4" i="60"/>
  <c r="O4" i="60"/>
  <c r="N4" i="60"/>
  <c r="M4" i="60"/>
  <c r="L4" i="60"/>
  <c r="K4" i="60"/>
  <c r="S3" i="60"/>
  <c r="R3" i="60"/>
  <c r="Q3" i="60"/>
  <c r="P3" i="60"/>
  <c r="O3" i="60"/>
  <c r="N3" i="60"/>
  <c r="M3" i="60"/>
  <c r="L3" i="60"/>
  <c r="K3" i="60"/>
  <c r="V34" i="60" l="1"/>
  <c r="V70" i="60"/>
  <c r="V29" i="60"/>
  <c r="V65" i="60"/>
  <c r="V18" i="60"/>
  <c r="V66" i="60"/>
  <c r="V31" i="60"/>
  <c r="V67" i="60"/>
  <c r="V32" i="60"/>
  <c r="V68" i="60"/>
  <c r="V21" i="60"/>
  <c r="V57" i="60"/>
  <c r="V3" i="60"/>
  <c r="V4" i="60"/>
  <c r="V40" i="60"/>
  <c r="V76" i="60"/>
  <c r="V35" i="60"/>
  <c r="V71" i="60"/>
  <c r="V24" i="60"/>
  <c r="V37" i="60"/>
  <c r="V73" i="60"/>
  <c r="V38" i="60"/>
  <c r="V74" i="60"/>
  <c r="V27" i="60"/>
  <c r="V63" i="60"/>
  <c r="V10" i="60"/>
  <c r="V46" i="60"/>
  <c r="V5" i="60"/>
  <c r="V41" i="60"/>
  <c r="V77" i="60"/>
  <c r="V30" i="60"/>
  <c r="V7" i="60"/>
  <c r="V43" i="60"/>
  <c r="V8" i="60"/>
  <c r="V44" i="60"/>
  <c r="V33" i="60"/>
  <c r="V69" i="60"/>
  <c r="V16" i="60"/>
  <c r="V52" i="60"/>
  <c r="V11" i="60"/>
  <c r="V47" i="60"/>
  <c r="V48" i="60"/>
  <c r="V36" i="60"/>
  <c r="V13" i="60"/>
  <c r="V49" i="60"/>
  <c r="V14" i="60"/>
  <c r="V50" i="60"/>
  <c r="V39" i="60"/>
  <c r="V75" i="60"/>
  <c r="V22" i="60"/>
  <c r="V58" i="60"/>
  <c r="V17" i="60"/>
  <c r="V53" i="60"/>
  <c r="V60" i="60"/>
  <c r="V6" i="60"/>
  <c r="V42" i="60"/>
  <c r="V19" i="60"/>
  <c r="V55" i="60"/>
  <c r="V20" i="60"/>
  <c r="V56" i="60"/>
  <c r="V9" i="60"/>
  <c r="V45" i="60"/>
  <c r="V28" i="60"/>
  <c r="V64" i="60"/>
  <c r="V23" i="60"/>
  <c r="V59" i="60"/>
  <c r="V72" i="60"/>
  <c r="V12" i="60"/>
  <c r="V54" i="60"/>
  <c r="V25" i="60"/>
  <c r="V61" i="60"/>
  <c r="V26" i="60"/>
  <c r="V62" i="60"/>
  <c r="V15" i="60"/>
  <c r="V51" i="60"/>
  <c r="X22" i="60" l="1"/>
  <c r="X26" i="60"/>
  <c r="X59" i="60"/>
  <c r="X56" i="60"/>
  <c r="X60" i="60"/>
  <c r="X39" i="60"/>
  <c r="X48" i="60"/>
  <c r="X33" i="60"/>
  <c r="X77" i="60"/>
  <c r="X27" i="60"/>
  <c r="X71" i="60"/>
  <c r="X57" i="60"/>
  <c r="X66" i="60"/>
  <c r="X45" i="60"/>
  <c r="X61" i="60"/>
  <c r="X23" i="60"/>
  <c r="X20" i="60"/>
  <c r="X53" i="60"/>
  <c r="X50" i="60"/>
  <c r="X47" i="60"/>
  <c r="X44" i="60"/>
  <c r="X41" i="60"/>
  <c r="X74" i="60"/>
  <c r="X35" i="60"/>
  <c r="X21" i="60"/>
  <c r="X18" i="60"/>
  <c r="X25" i="60"/>
  <c r="X64" i="60"/>
  <c r="X55" i="60"/>
  <c r="X17" i="60"/>
  <c r="X14" i="60"/>
  <c r="X11" i="60"/>
  <c r="X8" i="60"/>
  <c r="X5" i="60"/>
  <c r="X38" i="60"/>
  <c r="X76" i="60"/>
  <c r="X68" i="60"/>
  <c r="X65" i="60"/>
  <c r="X51" i="60"/>
  <c r="X54" i="60"/>
  <c r="X28" i="60"/>
  <c r="X19" i="60"/>
  <c r="X58" i="60"/>
  <c r="X49" i="60"/>
  <c r="X52" i="60"/>
  <c r="X43" i="60"/>
  <c r="X46" i="60"/>
  <c r="X73" i="60"/>
  <c r="X40" i="60"/>
  <c r="X32" i="60"/>
  <c r="X29" i="60"/>
  <c r="X12" i="60"/>
  <c r="X16" i="60"/>
  <c r="X4" i="60"/>
  <c r="X15" i="60"/>
  <c r="X42" i="60"/>
  <c r="X13" i="60"/>
  <c r="X7" i="60"/>
  <c r="X10" i="60"/>
  <c r="X37" i="60"/>
  <c r="X67" i="60"/>
  <c r="X70" i="60"/>
  <c r="X62" i="60"/>
  <c r="X72" i="60"/>
  <c r="X9" i="60"/>
  <c r="X6" i="60"/>
  <c r="X75" i="60"/>
  <c r="X36" i="60"/>
  <c r="X69" i="60"/>
  <c r="X30" i="60"/>
  <c r="X63" i="60"/>
  <c r="X24" i="60"/>
  <c r="X3" i="60"/>
  <c r="X31" i="60"/>
  <c r="X34" i="60"/>
  <c r="C3" i="46"/>
  <c r="E3" i="46" s="1"/>
  <c r="C4" i="46"/>
  <c r="E4" i="46" s="1"/>
  <c r="C5" i="46"/>
  <c r="E5" i="46" s="1"/>
  <c r="C6" i="46"/>
  <c r="E6" i="46" s="1"/>
  <c r="C7" i="46"/>
  <c r="E7" i="46" s="1"/>
  <c r="C8" i="46"/>
  <c r="E8" i="46" s="1"/>
  <c r="C9" i="46"/>
  <c r="E9" i="46" s="1"/>
  <c r="C10" i="46"/>
  <c r="E10" i="46" s="1"/>
  <c r="C11" i="46"/>
  <c r="E11" i="46" s="1"/>
  <c r="C12" i="46"/>
  <c r="E12" i="46" s="1"/>
  <c r="C13" i="46"/>
  <c r="E13" i="46" s="1"/>
  <c r="C14" i="46"/>
  <c r="E14" i="46" s="1"/>
  <c r="C15" i="46"/>
  <c r="E15" i="46" s="1"/>
  <c r="C16" i="46"/>
  <c r="E16" i="46" s="1"/>
  <c r="C17" i="46"/>
  <c r="E17" i="46" s="1"/>
  <c r="C18" i="46"/>
  <c r="E18" i="46" s="1"/>
  <c r="C19" i="46"/>
  <c r="E19" i="46" s="1"/>
  <c r="C20" i="46"/>
  <c r="E20" i="46" s="1"/>
  <c r="C21" i="46"/>
  <c r="E21" i="46" s="1"/>
  <c r="C22" i="46"/>
  <c r="E22" i="46" s="1"/>
  <c r="C23" i="46"/>
  <c r="E23" i="46" s="1"/>
  <c r="C24" i="46"/>
  <c r="E24" i="46" s="1"/>
  <c r="C25" i="46"/>
  <c r="E25" i="46" s="1"/>
  <c r="C26" i="46"/>
  <c r="E26" i="46" s="1"/>
  <c r="C27" i="46"/>
  <c r="E27" i="46" s="1"/>
  <c r="C28" i="46"/>
  <c r="E28" i="46" s="1"/>
  <c r="C29" i="46"/>
  <c r="E29" i="46" s="1"/>
  <c r="C30" i="46"/>
  <c r="E30" i="46" s="1"/>
  <c r="C31" i="46"/>
  <c r="E31" i="46" s="1"/>
  <c r="C32" i="46"/>
  <c r="E32" i="46" s="1"/>
  <c r="C33" i="46"/>
  <c r="E33" i="46" s="1"/>
  <c r="C34" i="46"/>
  <c r="E34" i="46" s="1"/>
  <c r="C35" i="46"/>
  <c r="E35" i="46" s="1"/>
  <c r="C36" i="46"/>
  <c r="E36" i="46" s="1"/>
  <c r="C37" i="46"/>
  <c r="E37" i="46" s="1"/>
  <c r="C38" i="46"/>
  <c r="E38" i="46" s="1"/>
  <c r="C39" i="46"/>
  <c r="E39" i="46" s="1"/>
  <c r="C40" i="46"/>
  <c r="E40" i="46" s="1"/>
  <c r="C41" i="46"/>
  <c r="E41" i="46" s="1"/>
  <c r="C42" i="46"/>
  <c r="E42" i="46" s="1"/>
  <c r="C43" i="46"/>
  <c r="E43" i="46" s="1"/>
  <c r="C44" i="46"/>
  <c r="E44" i="46" s="1"/>
  <c r="C45" i="46"/>
  <c r="E45" i="46" s="1"/>
  <c r="C46" i="46"/>
  <c r="E46" i="46" s="1"/>
  <c r="C47" i="46"/>
  <c r="E47" i="46" s="1"/>
  <c r="C48" i="46"/>
  <c r="E48" i="46" s="1"/>
  <c r="C49" i="46"/>
  <c r="E49" i="46" s="1"/>
  <c r="C50" i="46"/>
  <c r="E50" i="46" s="1"/>
  <c r="C51" i="46"/>
  <c r="E51" i="46" s="1"/>
  <c r="C52" i="46"/>
  <c r="E52" i="46" s="1"/>
  <c r="C53" i="46"/>
  <c r="E53" i="46" s="1"/>
  <c r="C54" i="46"/>
  <c r="E54" i="46" s="1"/>
  <c r="C55" i="46"/>
  <c r="E55" i="46" s="1"/>
  <c r="C56" i="46"/>
  <c r="E56" i="46" s="1"/>
  <c r="C57" i="46"/>
  <c r="E57" i="46" s="1"/>
  <c r="C58" i="46"/>
  <c r="E58" i="46" s="1"/>
  <c r="C59" i="46"/>
  <c r="E59" i="46" s="1"/>
  <c r="C60" i="46"/>
  <c r="E60" i="46" s="1"/>
  <c r="C61" i="46"/>
  <c r="E61" i="46" s="1"/>
  <c r="C62" i="46"/>
  <c r="E62" i="46" s="1"/>
  <c r="C63" i="46"/>
  <c r="E63" i="46" s="1"/>
  <c r="C64" i="46"/>
  <c r="E64" i="46" s="1"/>
  <c r="C65" i="46"/>
  <c r="E65" i="46" s="1"/>
  <c r="C66" i="46"/>
  <c r="E66" i="46" s="1"/>
  <c r="C67" i="46"/>
  <c r="E67" i="46" s="1"/>
  <c r="C68" i="46"/>
  <c r="E68" i="46" s="1"/>
  <c r="C69" i="46"/>
  <c r="E69" i="46" s="1"/>
  <c r="C70" i="46"/>
  <c r="E70" i="46" s="1"/>
  <c r="C71" i="46"/>
  <c r="E71" i="46" s="1"/>
  <c r="C72" i="46"/>
  <c r="E72" i="46" s="1"/>
  <c r="C73" i="46"/>
  <c r="E73" i="46" s="1"/>
  <c r="C74" i="46"/>
  <c r="E74" i="46" s="1"/>
  <c r="C75" i="46"/>
  <c r="E75" i="46" s="1"/>
  <c r="C76" i="46"/>
  <c r="E76" i="46" s="1"/>
  <c r="C77" i="46"/>
  <c r="E77" i="46" s="1"/>
  <c r="C78" i="46"/>
  <c r="E78" i="46" s="1"/>
  <c r="C79" i="46"/>
  <c r="E79" i="46" s="1"/>
  <c r="C80" i="46"/>
  <c r="E80" i="46" s="1"/>
  <c r="C81" i="46"/>
  <c r="E81" i="46" s="1"/>
  <c r="C82" i="46"/>
  <c r="E82" i="46" s="1"/>
  <c r="C83" i="46"/>
  <c r="E83" i="46" s="1"/>
  <c r="C84" i="46"/>
  <c r="E84" i="46" s="1"/>
  <c r="C85" i="46"/>
  <c r="E85" i="46" s="1"/>
  <c r="C86" i="46"/>
  <c r="C87" i="46"/>
  <c r="E87" i="46" s="1"/>
  <c r="C88" i="46"/>
  <c r="E88" i="46" s="1"/>
  <c r="C89" i="46"/>
  <c r="E89" i="46" s="1"/>
  <c r="C90" i="46"/>
  <c r="E90" i="46" s="1"/>
  <c r="C91" i="46"/>
  <c r="E91" i="46" s="1"/>
  <c r="C92" i="46"/>
  <c r="E92" i="46" s="1"/>
  <c r="C93" i="46"/>
  <c r="E93" i="46" s="1"/>
  <c r="C94" i="46"/>
  <c r="E94" i="46" s="1"/>
  <c r="C95" i="46"/>
  <c r="E95" i="46" s="1"/>
  <c r="C96" i="46"/>
  <c r="E96" i="46" s="1"/>
  <c r="C97" i="46"/>
  <c r="E97" i="46" s="1"/>
  <c r="C98" i="46"/>
  <c r="C99" i="46"/>
  <c r="E99" i="46" s="1"/>
  <c r="C100" i="46"/>
  <c r="E100" i="46" s="1"/>
  <c r="C101" i="46"/>
  <c r="E101" i="46" s="1"/>
  <c r="C102" i="46"/>
  <c r="E102" i="46" s="1"/>
  <c r="C103" i="46"/>
  <c r="E103" i="46" s="1"/>
  <c r="C104" i="46"/>
  <c r="E104" i="46" s="1"/>
  <c r="C105" i="46"/>
  <c r="E105" i="46" s="1"/>
  <c r="C106" i="46"/>
  <c r="E106" i="46" s="1"/>
  <c r="C107" i="46"/>
  <c r="E107" i="46" s="1"/>
  <c r="C108" i="46"/>
  <c r="E108" i="46" s="1"/>
  <c r="C109" i="46"/>
  <c r="E109" i="46" s="1"/>
  <c r="C110" i="46"/>
  <c r="E110" i="46" s="1"/>
  <c r="C111" i="46"/>
  <c r="E111" i="46" s="1"/>
  <c r="C112" i="46"/>
  <c r="E112" i="46" s="1"/>
  <c r="C113" i="46"/>
  <c r="E113" i="46" s="1"/>
  <c r="C114" i="46"/>
  <c r="E114" i="46" s="1"/>
  <c r="C115" i="46"/>
  <c r="E115" i="46" s="1"/>
  <c r="C116" i="46"/>
  <c r="E116" i="46" s="1"/>
  <c r="C117" i="46"/>
  <c r="E117" i="46" s="1"/>
  <c r="C118" i="46"/>
  <c r="E118" i="46" s="1"/>
  <c r="C119" i="46"/>
  <c r="E119" i="46" s="1"/>
  <c r="C120" i="46"/>
  <c r="E120" i="46" s="1"/>
  <c r="C121" i="46"/>
  <c r="E121" i="46" s="1"/>
  <c r="C122" i="46"/>
  <c r="E122" i="46" s="1"/>
  <c r="C123" i="46"/>
  <c r="E123" i="46" s="1"/>
  <c r="C124" i="46"/>
  <c r="E124" i="46" s="1"/>
  <c r="C125" i="46"/>
  <c r="E125" i="46" s="1"/>
  <c r="C126" i="46"/>
  <c r="E126" i="46" s="1"/>
  <c r="C127" i="46"/>
  <c r="E127" i="46" s="1"/>
  <c r="C128" i="46"/>
  <c r="E128" i="46" s="1"/>
  <c r="C129" i="46"/>
  <c r="E129" i="46" s="1"/>
  <c r="C130" i="46"/>
  <c r="E130" i="46" s="1"/>
  <c r="C131" i="46"/>
  <c r="E131" i="46" s="1"/>
  <c r="C132" i="46"/>
  <c r="E132" i="46" s="1"/>
  <c r="C133" i="46"/>
  <c r="E133" i="46" s="1"/>
  <c r="C134" i="46"/>
  <c r="E134" i="46" s="1"/>
  <c r="C135" i="46"/>
  <c r="E135" i="46" s="1"/>
  <c r="C136" i="46"/>
  <c r="E136" i="46" s="1"/>
  <c r="C137" i="46"/>
  <c r="E137" i="46" s="1"/>
  <c r="C138" i="46"/>
  <c r="E138" i="46" s="1"/>
  <c r="C139" i="46"/>
  <c r="E139" i="46" s="1"/>
  <c r="C140" i="46"/>
  <c r="E140" i="46" s="1"/>
  <c r="C141" i="46"/>
  <c r="E141" i="46" s="1"/>
  <c r="C142" i="46"/>
  <c r="E142" i="46" s="1"/>
  <c r="C143" i="46"/>
  <c r="E143" i="46" s="1"/>
  <c r="C144" i="46"/>
  <c r="E144" i="46" s="1"/>
  <c r="C145" i="46"/>
  <c r="E145" i="46" s="1"/>
  <c r="C146" i="46"/>
  <c r="E146" i="46" s="1"/>
  <c r="C147" i="46"/>
  <c r="E147" i="46" s="1"/>
  <c r="C148" i="46"/>
  <c r="E148" i="46" s="1"/>
  <c r="C149" i="46"/>
  <c r="E149" i="46" s="1"/>
  <c r="C150" i="46"/>
  <c r="E150" i="46" s="1"/>
  <c r="E98" i="46"/>
  <c r="E86" i="46"/>
  <c r="E3" i="42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D4" i="42"/>
  <c r="H4" i="42" s="1"/>
  <c r="J4" i="42" s="1"/>
  <c r="D5" i="42"/>
  <c r="D6" i="42"/>
  <c r="H6" i="42" s="1"/>
  <c r="J6" i="42" s="1"/>
  <c r="D7" i="42"/>
  <c r="D8" i="42"/>
  <c r="D9" i="42"/>
  <c r="D10" i="42"/>
  <c r="H10" i="42" s="1"/>
  <c r="J10" i="42" s="1"/>
  <c r="D11" i="42"/>
  <c r="D12" i="42"/>
  <c r="D13" i="42"/>
  <c r="D14" i="42"/>
  <c r="D15" i="42"/>
  <c r="D16" i="42"/>
  <c r="H16" i="42" s="1"/>
  <c r="J16" i="42" s="1"/>
  <c r="D17" i="42"/>
  <c r="D18" i="42"/>
  <c r="D19" i="42"/>
  <c r="D20" i="42"/>
  <c r="D21" i="42"/>
  <c r="D22" i="42"/>
  <c r="D3" i="42"/>
  <c r="H3" i="42"/>
  <c r="J3" i="42" s="1"/>
  <c r="E3" i="38"/>
  <c r="E4" i="38"/>
  <c r="E5" i="38"/>
  <c r="E6" i="38"/>
  <c r="E7" i="38"/>
  <c r="E8" i="38"/>
  <c r="D3" i="38"/>
  <c r="D4" i="38"/>
  <c r="D5" i="38"/>
  <c r="H5" i="38" s="1"/>
  <c r="J5" i="38" s="1"/>
  <c r="D6" i="38"/>
  <c r="D7" i="38"/>
  <c r="D8" i="38"/>
  <c r="F3" i="34"/>
  <c r="G3" i="34"/>
  <c r="F4" i="34"/>
  <c r="G4" i="34"/>
  <c r="F5" i="34"/>
  <c r="G5" i="34"/>
  <c r="F6" i="34"/>
  <c r="G6" i="34"/>
  <c r="F7" i="34"/>
  <c r="G7" i="34"/>
  <c r="F8" i="34"/>
  <c r="G8" i="34"/>
  <c r="F9" i="34"/>
  <c r="G9" i="34"/>
  <c r="F10" i="34"/>
  <c r="G10" i="34"/>
  <c r="F11" i="34"/>
  <c r="G11" i="34"/>
  <c r="F12" i="34"/>
  <c r="G12" i="34"/>
  <c r="F13" i="34"/>
  <c r="G13" i="34"/>
  <c r="F14" i="34"/>
  <c r="G14" i="34"/>
  <c r="F15" i="34"/>
  <c r="G15" i="34"/>
  <c r="F16" i="34"/>
  <c r="G16" i="34"/>
  <c r="F17" i="34"/>
  <c r="G17" i="34"/>
  <c r="F18" i="34"/>
  <c r="G18" i="34"/>
  <c r="F19" i="34"/>
  <c r="G19" i="34"/>
  <c r="F20" i="34"/>
  <c r="G20" i="34"/>
  <c r="F21" i="34"/>
  <c r="G21" i="34"/>
  <c r="F22" i="34"/>
  <c r="G22" i="34"/>
  <c r="F23" i="34"/>
  <c r="G23" i="34"/>
  <c r="F24" i="34"/>
  <c r="G24" i="34"/>
  <c r="F25" i="34"/>
  <c r="G25" i="34"/>
  <c r="F26" i="34"/>
  <c r="G26" i="34"/>
  <c r="F27" i="34"/>
  <c r="G27" i="34"/>
  <c r="F28" i="34"/>
  <c r="G28" i="34"/>
  <c r="F29" i="34"/>
  <c r="G29" i="34"/>
  <c r="F30" i="34"/>
  <c r="G30" i="34"/>
  <c r="F31" i="34"/>
  <c r="G31" i="34"/>
  <c r="F32" i="34"/>
  <c r="G32" i="34"/>
  <c r="F33" i="34"/>
  <c r="G33" i="34"/>
  <c r="F34" i="34"/>
  <c r="G34" i="34"/>
  <c r="F35" i="34"/>
  <c r="G35" i="34"/>
  <c r="F36" i="34"/>
  <c r="G36" i="34"/>
  <c r="F37" i="34"/>
  <c r="G37" i="34"/>
  <c r="F38" i="34"/>
  <c r="G38" i="34"/>
  <c r="F39" i="34"/>
  <c r="G39" i="34"/>
  <c r="F40" i="34"/>
  <c r="G40" i="34"/>
  <c r="F41" i="34"/>
  <c r="G41" i="34"/>
  <c r="F42" i="34"/>
  <c r="G42" i="34"/>
  <c r="F43" i="34"/>
  <c r="G43" i="34"/>
  <c r="F44" i="34"/>
  <c r="G44" i="34"/>
  <c r="F45" i="34"/>
  <c r="G45" i="34"/>
  <c r="F46" i="34"/>
  <c r="G46" i="34"/>
  <c r="F47" i="34"/>
  <c r="G47" i="34"/>
  <c r="F48" i="34"/>
  <c r="G48" i="34"/>
  <c r="F49" i="34"/>
  <c r="G49" i="34"/>
  <c r="F50" i="34"/>
  <c r="G50" i="34"/>
  <c r="F51" i="34"/>
  <c r="G51" i="34"/>
  <c r="F52" i="34"/>
  <c r="G52" i="34"/>
  <c r="F53" i="34"/>
  <c r="G53" i="34"/>
  <c r="F54" i="34"/>
  <c r="G54" i="34"/>
  <c r="F55" i="34"/>
  <c r="G55" i="34"/>
  <c r="F56" i="34"/>
  <c r="G56" i="34"/>
  <c r="F57" i="34"/>
  <c r="G57" i="34"/>
  <c r="F58" i="34"/>
  <c r="G58" i="34"/>
  <c r="F59" i="34"/>
  <c r="G59" i="34"/>
  <c r="F60" i="34"/>
  <c r="G60" i="34"/>
  <c r="F61" i="34"/>
  <c r="G61" i="34"/>
  <c r="F62" i="34"/>
  <c r="G62" i="34"/>
  <c r="F63" i="34"/>
  <c r="G63" i="34"/>
  <c r="F64" i="34"/>
  <c r="G64" i="34"/>
  <c r="F65" i="34"/>
  <c r="G65" i="34"/>
  <c r="F66" i="34"/>
  <c r="G66" i="34"/>
  <c r="F67" i="34"/>
  <c r="G67" i="34"/>
  <c r="F68" i="34"/>
  <c r="G68" i="34"/>
  <c r="F69" i="34"/>
  <c r="G69" i="34"/>
  <c r="F70" i="34"/>
  <c r="G70" i="34"/>
  <c r="F71" i="34"/>
  <c r="G71" i="34"/>
  <c r="F72" i="34"/>
  <c r="G72" i="34"/>
  <c r="F73" i="34"/>
  <c r="G73" i="34"/>
  <c r="F74" i="34"/>
  <c r="G74" i="34"/>
  <c r="F75" i="34"/>
  <c r="G75" i="34"/>
  <c r="F76" i="34"/>
  <c r="G76" i="34"/>
  <c r="F77" i="34"/>
  <c r="G77" i="34"/>
  <c r="F78" i="34"/>
  <c r="G78" i="34"/>
  <c r="F79" i="34"/>
  <c r="G79" i="34"/>
  <c r="F80" i="34"/>
  <c r="G80" i="34"/>
  <c r="F81" i="34"/>
  <c r="G81" i="34"/>
  <c r="F82" i="34"/>
  <c r="G82" i="34"/>
  <c r="F83" i="34"/>
  <c r="G83" i="34"/>
  <c r="F84" i="34"/>
  <c r="G84" i="34"/>
  <c r="F85" i="34"/>
  <c r="G85" i="34"/>
  <c r="F86" i="34"/>
  <c r="G86" i="34"/>
  <c r="F87" i="34"/>
  <c r="G87" i="34"/>
  <c r="F88" i="34"/>
  <c r="G88" i="34"/>
  <c r="F89" i="34"/>
  <c r="G89" i="34"/>
  <c r="F90" i="34"/>
  <c r="G90" i="34"/>
  <c r="F91" i="34"/>
  <c r="G91" i="34"/>
  <c r="F92" i="34"/>
  <c r="G92" i="34"/>
  <c r="F93" i="34"/>
  <c r="G93" i="34"/>
  <c r="F94" i="34"/>
  <c r="G94" i="34"/>
  <c r="F95" i="34"/>
  <c r="G95" i="34"/>
  <c r="F96" i="34"/>
  <c r="G96" i="34"/>
  <c r="F97" i="34"/>
  <c r="G97" i="34"/>
  <c r="F98" i="34"/>
  <c r="G98" i="34"/>
  <c r="F99" i="34"/>
  <c r="G99" i="34"/>
  <c r="F100" i="34"/>
  <c r="G100" i="34"/>
  <c r="F101" i="34"/>
  <c r="G101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70" i="34"/>
  <c r="E71" i="34"/>
  <c r="E72" i="34"/>
  <c r="E73" i="34"/>
  <c r="E74" i="34"/>
  <c r="E75" i="34"/>
  <c r="E76" i="34"/>
  <c r="E77" i="34"/>
  <c r="E78" i="34"/>
  <c r="E79" i="34"/>
  <c r="E80" i="34"/>
  <c r="E81" i="34"/>
  <c r="E82" i="34"/>
  <c r="E83" i="34"/>
  <c r="E84" i="34"/>
  <c r="E85" i="34"/>
  <c r="E86" i="34"/>
  <c r="E87" i="34"/>
  <c r="E88" i="34"/>
  <c r="E89" i="34"/>
  <c r="E90" i="34"/>
  <c r="E91" i="34"/>
  <c r="E92" i="34"/>
  <c r="E93" i="34"/>
  <c r="E94" i="34"/>
  <c r="E95" i="34"/>
  <c r="E96" i="34"/>
  <c r="E97" i="34"/>
  <c r="E98" i="34"/>
  <c r="E99" i="34"/>
  <c r="E100" i="34"/>
  <c r="E101" i="34"/>
  <c r="E3" i="34"/>
  <c r="E4" i="34"/>
  <c r="C4" i="29"/>
  <c r="E4" i="29" s="1"/>
  <c r="C5" i="29"/>
  <c r="E5" i="29" s="1"/>
  <c r="C6" i="29"/>
  <c r="E6" i="29" s="1"/>
  <c r="C7" i="29"/>
  <c r="E7" i="29" s="1"/>
  <c r="C8" i="29"/>
  <c r="E8" i="29" s="1"/>
  <c r="C3" i="29"/>
  <c r="E3" i="29" s="1"/>
  <c r="C4" i="25"/>
  <c r="E4" i="25" s="1"/>
  <c r="C5" i="25"/>
  <c r="E5" i="25" s="1"/>
  <c r="C6" i="25"/>
  <c r="E6" i="25" s="1"/>
  <c r="C7" i="25"/>
  <c r="E7" i="25" s="1"/>
  <c r="C8" i="25"/>
  <c r="E8" i="25" s="1"/>
  <c r="C9" i="25"/>
  <c r="E9" i="25" s="1"/>
  <c r="C10" i="25"/>
  <c r="E10" i="25" s="1"/>
  <c r="C11" i="25"/>
  <c r="E11" i="25" s="1"/>
  <c r="C12" i="25"/>
  <c r="E12" i="25" s="1"/>
  <c r="C13" i="25"/>
  <c r="E13" i="25" s="1"/>
  <c r="C14" i="25"/>
  <c r="E14" i="25" s="1"/>
  <c r="C15" i="25"/>
  <c r="C16" i="25"/>
  <c r="E16" i="25" s="1"/>
  <c r="C17" i="25"/>
  <c r="E17" i="25" s="1"/>
  <c r="C18" i="25"/>
  <c r="E18" i="25" s="1"/>
  <c r="C19" i="25"/>
  <c r="E19" i="25" s="1"/>
  <c r="C20" i="25"/>
  <c r="E20" i="25" s="1"/>
  <c r="C21" i="25"/>
  <c r="E21" i="25" s="1"/>
  <c r="C3" i="25"/>
  <c r="E3" i="25" s="1"/>
  <c r="E15" i="25"/>
  <c r="H5" i="42" l="1"/>
  <c r="J5" i="42" s="1"/>
  <c r="J101" i="34"/>
  <c r="J98" i="34"/>
  <c r="J95" i="34"/>
  <c r="J92" i="34"/>
  <c r="J89" i="34"/>
  <c r="L89" i="34" s="1"/>
  <c r="J86" i="34"/>
  <c r="J83" i="34"/>
  <c r="J80" i="34"/>
  <c r="J77" i="34"/>
  <c r="J74" i="34"/>
  <c r="J71" i="34"/>
  <c r="L71" i="34" s="1"/>
  <c r="J68" i="34"/>
  <c r="J65" i="34"/>
  <c r="J62" i="34"/>
  <c r="J59" i="34"/>
  <c r="J56" i="34"/>
  <c r="J53" i="34"/>
  <c r="L53" i="34" s="1"/>
  <c r="J50" i="34"/>
  <c r="J47" i="34"/>
  <c r="J44" i="34"/>
  <c r="J41" i="34"/>
  <c r="J38" i="34"/>
  <c r="J35" i="34"/>
  <c r="L35" i="34" s="1"/>
  <c r="J32" i="34"/>
  <c r="J29" i="34"/>
  <c r="J26" i="34"/>
  <c r="J23" i="34"/>
  <c r="J20" i="34"/>
  <c r="J17" i="34"/>
  <c r="L17" i="34" s="1"/>
  <c r="J14" i="34"/>
  <c r="L14" i="34" s="1"/>
  <c r="J11" i="34"/>
  <c r="J8" i="34"/>
  <c r="L8" i="34" s="1"/>
  <c r="J5" i="34"/>
  <c r="H22" i="42"/>
  <c r="J22" i="42" s="1"/>
  <c r="J94" i="34"/>
  <c r="L94" i="34" s="1"/>
  <c r="J88" i="34"/>
  <c r="J82" i="34"/>
  <c r="J76" i="34"/>
  <c r="J70" i="34"/>
  <c r="J64" i="34"/>
  <c r="J58" i="34"/>
  <c r="L58" i="34" s="1"/>
  <c r="J52" i="34"/>
  <c r="J46" i="34"/>
  <c r="J40" i="34"/>
  <c r="L40" i="34" s="1"/>
  <c r="J34" i="34"/>
  <c r="J28" i="34"/>
  <c r="J22" i="34"/>
  <c r="L22" i="34" s="1"/>
  <c r="J16" i="34"/>
  <c r="J10" i="34"/>
  <c r="J4" i="34"/>
  <c r="L4" i="34" s="1"/>
  <c r="J100" i="34"/>
  <c r="J97" i="34"/>
  <c r="J91" i="34"/>
  <c r="J85" i="34"/>
  <c r="L85" i="34" s="1"/>
  <c r="J79" i="34"/>
  <c r="J73" i="34"/>
  <c r="J67" i="34"/>
  <c r="J61" i="34"/>
  <c r="J55" i="34"/>
  <c r="L55" i="34" s="1"/>
  <c r="J49" i="34"/>
  <c r="J43" i="34"/>
  <c r="J37" i="34"/>
  <c r="J31" i="34"/>
  <c r="J25" i="34"/>
  <c r="J19" i="34"/>
  <c r="J13" i="34"/>
  <c r="J7" i="34"/>
  <c r="H8" i="42"/>
  <c r="J8" i="42" s="1"/>
  <c r="J99" i="34"/>
  <c r="J96" i="34"/>
  <c r="J93" i="34"/>
  <c r="J90" i="34"/>
  <c r="L90" i="34" s="1"/>
  <c r="J87" i="34"/>
  <c r="J84" i="34"/>
  <c r="J81" i="34"/>
  <c r="J78" i="34"/>
  <c r="J75" i="34"/>
  <c r="L75" i="34" s="1"/>
  <c r="J72" i="34"/>
  <c r="L72" i="34" s="1"/>
  <c r="J69" i="34"/>
  <c r="J66" i="34"/>
  <c r="J63" i="34"/>
  <c r="J60" i="34"/>
  <c r="J57" i="34"/>
  <c r="L57" i="34" s="1"/>
  <c r="J54" i="34"/>
  <c r="J51" i="34"/>
  <c r="J48" i="34"/>
  <c r="J45" i="34"/>
  <c r="J42" i="34"/>
  <c r="J39" i="34"/>
  <c r="L39" i="34" s="1"/>
  <c r="J36" i="34"/>
  <c r="J33" i="34"/>
  <c r="J30" i="34"/>
  <c r="L30" i="34" s="1"/>
  <c r="J27" i="34"/>
  <c r="L27" i="34" s="1"/>
  <c r="J24" i="34"/>
  <c r="J21" i="34"/>
  <c r="L21" i="34" s="1"/>
  <c r="J18" i="34"/>
  <c r="L18" i="34" s="1"/>
  <c r="J15" i="34"/>
  <c r="J12" i="34"/>
  <c r="L12" i="34" s="1"/>
  <c r="J9" i="34"/>
  <c r="J6" i="34"/>
  <c r="J3" i="34"/>
  <c r="L3" i="34" s="1"/>
  <c r="H18" i="42"/>
  <c r="J18" i="42" s="1"/>
  <c r="H13" i="42"/>
  <c r="J13" i="42" s="1"/>
  <c r="X80" i="60"/>
  <c r="H4" i="38"/>
  <c r="J4" i="38" s="1"/>
  <c r="H7" i="38"/>
  <c r="J7" i="38" s="1"/>
  <c r="H6" i="38"/>
  <c r="J6" i="38" s="1"/>
  <c r="H8" i="38"/>
  <c r="J8" i="38" s="1"/>
  <c r="H3" i="38"/>
  <c r="J3" i="38" s="1"/>
  <c r="E153" i="46"/>
  <c r="H7" i="42"/>
  <c r="J7" i="42" s="1"/>
  <c r="H17" i="42"/>
  <c r="J17" i="42" s="1"/>
  <c r="H11" i="42"/>
  <c r="J11" i="42" s="1"/>
  <c r="H19" i="42"/>
  <c r="J19" i="42" s="1"/>
  <c r="H9" i="42"/>
  <c r="J9" i="42" s="1"/>
  <c r="H14" i="42"/>
  <c r="J14" i="42" s="1"/>
  <c r="H15" i="42"/>
  <c r="J15" i="42" s="1"/>
  <c r="H20" i="42"/>
  <c r="J20" i="42" s="1"/>
  <c r="H12" i="42"/>
  <c r="J12" i="42" s="1"/>
  <c r="H21" i="42"/>
  <c r="J21" i="42" s="1"/>
  <c r="L86" i="34"/>
  <c r="L98" i="34"/>
  <c r="L100" i="34"/>
  <c r="L19" i="34"/>
  <c r="L47" i="34"/>
  <c r="L49" i="34"/>
  <c r="L62" i="34"/>
  <c r="L11" i="34"/>
  <c r="L13" i="34"/>
  <c r="L16" i="34"/>
  <c r="L50" i="34"/>
  <c r="L99" i="34"/>
  <c r="L52" i="34"/>
  <c r="L56" i="34"/>
  <c r="L76" i="34"/>
  <c r="L83" i="34"/>
  <c r="L88" i="34"/>
  <c r="L92" i="34"/>
  <c r="L63" i="34"/>
  <c r="L91" i="34"/>
  <c r="L20" i="34"/>
  <c r="L32" i="34"/>
  <c r="L36" i="34"/>
  <c r="L38" i="34"/>
  <c r="L44" i="34"/>
  <c r="L26" i="34"/>
  <c r="L66" i="34"/>
  <c r="L68" i="34"/>
  <c r="L74" i="34"/>
  <c r="L80" i="34"/>
  <c r="L9" i="34"/>
  <c r="L45" i="34"/>
  <c r="L81" i="34"/>
  <c r="L6" i="34"/>
  <c r="L15" i="34"/>
  <c r="L23" i="34"/>
  <c r="L25" i="34"/>
  <c r="L28" i="34"/>
  <c r="L42" i="34"/>
  <c r="L51" i="34"/>
  <c r="L59" i="34"/>
  <c r="L61" i="34"/>
  <c r="L64" i="34"/>
  <c r="L78" i="34"/>
  <c r="L87" i="34"/>
  <c r="L95" i="34"/>
  <c r="L97" i="34"/>
  <c r="L29" i="34"/>
  <c r="L31" i="34"/>
  <c r="L34" i="34"/>
  <c r="L48" i="34"/>
  <c r="L65" i="34"/>
  <c r="L67" i="34"/>
  <c r="L70" i="34"/>
  <c r="L84" i="34"/>
  <c r="L93" i="34"/>
  <c r="L101" i="34"/>
  <c r="L37" i="34"/>
  <c r="L54" i="34"/>
  <c r="L73" i="34"/>
  <c r="L5" i="34"/>
  <c r="L7" i="34"/>
  <c r="L10" i="34"/>
  <c r="L24" i="34"/>
  <c r="L33" i="34"/>
  <c r="L41" i="34"/>
  <c r="L43" i="34"/>
  <c r="L46" i="34"/>
  <c r="L60" i="34"/>
  <c r="L69" i="34"/>
  <c r="L77" i="34"/>
  <c r="L79" i="34"/>
  <c r="L82" i="34"/>
  <c r="L96" i="34"/>
  <c r="E11" i="29"/>
  <c r="E24" i="25"/>
  <c r="J11" i="38" l="1"/>
  <c r="J25" i="42"/>
  <c r="L104" i="34"/>
  <c r="F3" i="21" l="1"/>
  <c r="G3" i="21"/>
  <c r="F4" i="21"/>
  <c r="G4" i="21"/>
  <c r="F5" i="21"/>
  <c r="G5" i="21"/>
  <c r="F6" i="21"/>
  <c r="G6" i="21"/>
  <c r="F7" i="21"/>
  <c r="G7" i="21"/>
  <c r="F8" i="21"/>
  <c r="G8" i="21"/>
  <c r="F9" i="21"/>
  <c r="G9" i="21"/>
  <c r="F10" i="21"/>
  <c r="G10" i="21"/>
  <c r="F11" i="21"/>
  <c r="G11" i="21"/>
  <c r="F12" i="21"/>
  <c r="G12" i="21"/>
  <c r="F13" i="21"/>
  <c r="G13" i="21"/>
  <c r="F14" i="21"/>
  <c r="G14" i="21"/>
  <c r="F15" i="21"/>
  <c r="G15" i="21"/>
  <c r="F16" i="21"/>
  <c r="G16" i="21"/>
  <c r="F17" i="21"/>
  <c r="G17" i="21"/>
  <c r="F18" i="21"/>
  <c r="G18" i="21"/>
  <c r="F19" i="21"/>
  <c r="G19" i="21"/>
  <c r="F20" i="21"/>
  <c r="G20" i="21"/>
  <c r="F21" i="21"/>
  <c r="G21" i="21"/>
  <c r="F22" i="21"/>
  <c r="G22" i="21"/>
  <c r="F23" i="21"/>
  <c r="G23" i="21"/>
  <c r="F24" i="21"/>
  <c r="G24" i="21"/>
  <c r="F25" i="21"/>
  <c r="G25" i="21"/>
  <c r="F26" i="21"/>
  <c r="G26" i="21"/>
  <c r="F27" i="21"/>
  <c r="G27" i="21"/>
  <c r="F28" i="21"/>
  <c r="G28" i="21"/>
  <c r="F29" i="21"/>
  <c r="G29" i="21"/>
  <c r="F30" i="21"/>
  <c r="G30" i="21"/>
  <c r="F31" i="21"/>
  <c r="G31" i="21"/>
  <c r="F32" i="21"/>
  <c r="G32" i="21"/>
  <c r="F33" i="21"/>
  <c r="G33" i="21"/>
  <c r="F34" i="21"/>
  <c r="G34" i="21"/>
  <c r="F35" i="21"/>
  <c r="G35" i="21"/>
  <c r="F36" i="21"/>
  <c r="G36" i="21"/>
  <c r="F37" i="21"/>
  <c r="G37" i="21"/>
  <c r="F38" i="21"/>
  <c r="G38" i="21"/>
  <c r="F39" i="21"/>
  <c r="G39" i="21"/>
  <c r="F40" i="21"/>
  <c r="G40" i="21"/>
  <c r="F41" i="21"/>
  <c r="G41" i="21"/>
  <c r="F42" i="21"/>
  <c r="G42" i="21"/>
  <c r="F43" i="21"/>
  <c r="G43" i="21"/>
  <c r="F44" i="21"/>
  <c r="G44" i="21"/>
  <c r="E4" i="21"/>
  <c r="E5" i="21"/>
  <c r="E6" i="21"/>
  <c r="E7" i="21"/>
  <c r="E8" i="21"/>
  <c r="E9" i="21"/>
  <c r="J9" i="21" s="1"/>
  <c r="E10" i="21"/>
  <c r="E11" i="21"/>
  <c r="E12" i="21"/>
  <c r="E13" i="21"/>
  <c r="E14" i="21"/>
  <c r="E15" i="21"/>
  <c r="J15" i="21" s="1"/>
  <c r="E16" i="21"/>
  <c r="E17" i="21"/>
  <c r="E18" i="21"/>
  <c r="E19" i="21"/>
  <c r="E20" i="21"/>
  <c r="E21" i="21"/>
  <c r="J21" i="21" s="1"/>
  <c r="E22" i="21"/>
  <c r="E23" i="21"/>
  <c r="E24" i="21"/>
  <c r="E25" i="21"/>
  <c r="E26" i="21"/>
  <c r="E27" i="21"/>
  <c r="J27" i="21" s="1"/>
  <c r="E28" i="21"/>
  <c r="E29" i="21"/>
  <c r="E30" i="21"/>
  <c r="E31" i="21"/>
  <c r="E32" i="21"/>
  <c r="E33" i="21"/>
  <c r="J33" i="21" s="1"/>
  <c r="E34" i="21"/>
  <c r="E35" i="21"/>
  <c r="E36" i="21"/>
  <c r="E37" i="21"/>
  <c r="E38" i="21"/>
  <c r="E39" i="21"/>
  <c r="J39" i="21" s="1"/>
  <c r="L39" i="21" s="1"/>
  <c r="E40" i="21"/>
  <c r="E41" i="21"/>
  <c r="E42" i="21"/>
  <c r="E43" i="21"/>
  <c r="E44" i="21"/>
  <c r="E3" i="21"/>
  <c r="J3" i="21" s="1"/>
  <c r="J43" i="21" l="1"/>
  <c r="L43" i="21" s="1"/>
  <c r="J37" i="21"/>
  <c r="L37" i="21" s="1"/>
  <c r="J31" i="21"/>
  <c r="J25" i="21"/>
  <c r="J19" i="21"/>
  <c r="L19" i="21" s="1"/>
  <c r="J13" i="21"/>
  <c r="J7" i="21"/>
  <c r="J34" i="21"/>
  <c r="J28" i="21"/>
  <c r="J22" i="21"/>
  <c r="J16" i="21"/>
  <c r="L16" i="21" s="1"/>
  <c r="J10" i="21"/>
  <c r="J4" i="21"/>
  <c r="J40" i="21"/>
  <c r="L40" i="21" s="1"/>
  <c r="J38" i="21"/>
  <c r="L38" i="21" s="1"/>
  <c r="J32" i="21"/>
  <c r="J14" i="21"/>
  <c r="J26" i="21"/>
  <c r="J36" i="21"/>
  <c r="L36" i="21" s="1"/>
  <c r="J30" i="21"/>
  <c r="J24" i="21"/>
  <c r="J18" i="21"/>
  <c r="L18" i="21" s="1"/>
  <c r="J12" i="21"/>
  <c r="J6" i="21"/>
  <c r="J44" i="21"/>
  <c r="L44" i="21" s="1"/>
  <c r="J20" i="21"/>
  <c r="L20" i="21" s="1"/>
  <c r="J8" i="21"/>
  <c r="J42" i="21"/>
  <c r="L42" i="21" s="1"/>
  <c r="J41" i="21"/>
  <c r="L41" i="21" s="1"/>
  <c r="J35" i="21"/>
  <c r="L35" i="21" s="1"/>
  <c r="J29" i="21"/>
  <c r="L29" i="21" s="1"/>
  <c r="J23" i="21"/>
  <c r="L23" i="21" s="1"/>
  <c r="J17" i="21"/>
  <c r="L17" i="21" s="1"/>
  <c r="J11" i="21"/>
  <c r="L11" i="21" s="1"/>
  <c r="J5" i="21"/>
  <c r="L5" i="21" s="1"/>
  <c r="L34" i="21"/>
  <c r="L21" i="21"/>
  <c r="L3" i="21"/>
  <c r="H3" i="9"/>
  <c r="I3" i="9"/>
  <c r="J3" i="9"/>
  <c r="K3" i="9"/>
  <c r="H4" i="9"/>
  <c r="I4" i="9"/>
  <c r="J4" i="9"/>
  <c r="K4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3" i="9"/>
  <c r="H3" i="14"/>
  <c r="I3" i="14"/>
  <c r="J3" i="14"/>
  <c r="K3" i="14"/>
  <c r="H4" i="14"/>
  <c r="I4" i="14"/>
  <c r="J4" i="14"/>
  <c r="K4" i="14"/>
  <c r="H5" i="14"/>
  <c r="I5" i="14"/>
  <c r="J5" i="14"/>
  <c r="K5" i="14"/>
  <c r="H6" i="14"/>
  <c r="I6" i="14"/>
  <c r="J6" i="14"/>
  <c r="K6" i="14"/>
  <c r="H7" i="14"/>
  <c r="I7" i="14"/>
  <c r="J7" i="14"/>
  <c r="K7" i="14"/>
  <c r="H8" i="14"/>
  <c r="I8" i="14"/>
  <c r="J8" i="14"/>
  <c r="K8" i="14"/>
  <c r="H9" i="14"/>
  <c r="I9" i="14"/>
  <c r="J9" i="14"/>
  <c r="K9" i="14"/>
  <c r="H10" i="14"/>
  <c r="I10" i="14"/>
  <c r="J10" i="14"/>
  <c r="K10" i="14"/>
  <c r="H11" i="14"/>
  <c r="I11" i="14"/>
  <c r="J11" i="14"/>
  <c r="K11" i="14"/>
  <c r="H12" i="14"/>
  <c r="I12" i="14"/>
  <c r="J12" i="14"/>
  <c r="K12" i="14"/>
  <c r="H13" i="14"/>
  <c r="I13" i="14"/>
  <c r="J13" i="14"/>
  <c r="K13" i="14"/>
  <c r="H14" i="14"/>
  <c r="I14" i="14"/>
  <c r="J14" i="14"/>
  <c r="K14" i="14"/>
  <c r="H15" i="14"/>
  <c r="I15" i="14"/>
  <c r="J15" i="14"/>
  <c r="K15" i="14"/>
  <c r="H16" i="14"/>
  <c r="I16" i="14"/>
  <c r="J16" i="14"/>
  <c r="K16" i="14"/>
  <c r="H17" i="14"/>
  <c r="I17" i="14"/>
  <c r="J17" i="14"/>
  <c r="K17" i="14"/>
  <c r="H18" i="14"/>
  <c r="I18" i="14"/>
  <c r="J18" i="14"/>
  <c r="K18" i="14"/>
  <c r="H19" i="14"/>
  <c r="I19" i="14"/>
  <c r="J19" i="14"/>
  <c r="K19" i="14"/>
  <c r="H20" i="14"/>
  <c r="I20" i="14"/>
  <c r="J20" i="14"/>
  <c r="K20" i="14"/>
  <c r="H21" i="14"/>
  <c r="I21" i="14"/>
  <c r="J21" i="14"/>
  <c r="K21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3" i="14"/>
  <c r="P12" i="14" l="1"/>
  <c r="P6" i="14"/>
  <c r="S6" i="14" s="1"/>
  <c r="P15" i="9"/>
  <c r="P9" i="9"/>
  <c r="P13" i="14"/>
  <c r="S13" i="14" s="1"/>
  <c r="P16" i="9"/>
  <c r="P10" i="9"/>
  <c r="P4" i="9"/>
  <c r="S4" i="9" s="1"/>
  <c r="P19" i="14"/>
  <c r="S19" i="14" s="1"/>
  <c r="P7" i="14"/>
  <c r="S7" i="14" s="1"/>
  <c r="P7" i="9"/>
  <c r="P8" i="14"/>
  <c r="S8" i="14" s="1"/>
  <c r="P17" i="9"/>
  <c r="P11" i="9"/>
  <c r="P5" i="9"/>
  <c r="P14" i="9"/>
  <c r="P8" i="9"/>
  <c r="Q16" i="9"/>
  <c r="Q19" i="9"/>
  <c r="Q14" i="9"/>
  <c r="Q11" i="9"/>
  <c r="Q21" i="14"/>
  <c r="T21" i="14" s="1"/>
  <c r="Q12" i="14"/>
  <c r="T12" i="14" s="1"/>
  <c r="Q9" i="14"/>
  <c r="T9" i="14" s="1"/>
  <c r="Q6" i="14"/>
  <c r="T6" i="14" s="1"/>
  <c r="Q3" i="14"/>
  <c r="T3" i="14" s="1"/>
  <c r="P18" i="14"/>
  <c r="S18" i="14" s="1"/>
  <c r="P17" i="14"/>
  <c r="P11" i="14"/>
  <c r="S11" i="14" s="1"/>
  <c r="P5" i="14"/>
  <c r="S5" i="14" s="1"/>
  <c r="Q17" i="14"/>
  <c r="T17" i="14" s="1"/>
  <c r="Q14" i="14"/>
  <c r="Q20" i="14"/>
  <c r="T20" i="14" s="1"/>
  <c r="P20" i="14"/>
  <c r="S20" i="14" s="1"/>
  <c r="P14" i="14"/>
  <c r="S14" i="14" s="1"/>
  <c r="Q18" i="14"/>
  <c r="T18" i="14" s="1"/>
  <c r="Q15" i="14"/>
  <c r="T15" i="14" s="1"/>
  <c r="Q20" i="9"/>
  <c r="Q17" i="9"/>
  <c r="Q8" i="9"/>
  <c r="Q5" i="9"/>
  <c r="Q13" i="9"/>
  <c r="Q10" i="9"/>
  <c r="Q7" i="9"/>
  <c r="Q4" i="9"/>
  <c r="P21" i="9"/>
  <c r="Q19" i="14"/>
  <c r="T19" i="14" s="1"/>
  <c r="Q16" i="14"/>
  <c r="T16" i="14" s="1"/>
  <c r="Q13" i="14"/>
  <c r="T13" i="14" s="1"/>
  <c r="Q10" i="14"/>
  <c r="T10" i="14" s="1"/>
  <c r="Q7" i="14"/>
  <c r="T7" i="14" s="1"/>
  <c r="Q4" i="14"/>
  <c r="T4" i="14" s="1"/>
  <c r="P20" i="9"/>
  <c r="P3" i="14"/>
  <c r="S3" i="14" s="1"/>
  <c r="P16" i="14"/>
  <c r="S16" i="14" s="1"/>
  <c r="P10" i="14"/>
  <c r="S10" i="14" s="1"/>
  <c r="P4" i="14"/>
  <c r="S4" i="14" s="1"/>
  <c r="P19" i="9"/>
  <c r="P13" i="9"/>
  <c r="Q21" i="9"/>
  <c r="Q18" i="9"/>
  <c r="Q15" i="9"/>
  <c r="Q12" i="9"/>
  <c r="Q9" i="9"/>
  <c r="Q6" i="9"/>
  <c r="Q3" i="9"/>
  <c r="P15" i="14"/>
  <c r="S15" i="14" s="1"/>
  <c r="Q11" i="14"/>
  <c r="T11" i="14" s="1"/>
  <c r="Q8" i="14"/>
  <c r="T8" i="14" s="1"/>
  <c r="Q5" i="14"/>
  <c r="T5" i="14" s="1"/>
  <c r="P18" i="9"/>
  <c r="P12" i="9"/>
  <c r="P6" i="9"/>
  <c r="P21" i="14"/>
  <c r="S21" i="14" s="1"/>
  <c r="P9" i="14"/>
  <c r="P3" i="9"/>
  <c r="L7" i="21"/>
  <c r="L9" i="21"/>
  <c r="L22" i="21"/>
  <c r="L24" i="21"/>
  <c r="L26" i="21"/>
  <c r="L13" i="21"/>
  <c r="L15" i="21"/>
  <c r="L28" i="21"/>
  <c r="L30" i="21"/>
  <c r="L32" i="21"/>
  <c r="L4" i="21"/>
  <c r="L6" i="21"/>
  <c r="L8" i="21"/>
  <c r="L25" i="21"/>
  <c r="L27" i="21"/>
  <c r="L10" i="21"/>
  <c r="L12" i="21"/>
  <c r="L14" i="21"/>
  <c r="L31" i="21"/>
  <c r="L33" i="21"/>
  <c r="S17" i="14"/>
  <c r="T14" i="14"/>
  <c r="S9" i="14"/>
  <c r="S12" i="14"/>
  <c r="L47" i="21" l="1"/>
  <c r="U25" i="14"/>
  <c r="T25" i="14"/>
  <c r="S25" i="14"/>
  <c r="S7" i="9"/>
  <c r="S14" i="9"/>
  <c r="S21" i="9"/>
  <c r="T18" i="9"/>
  <c r="S9" i="9"/>
  <c r="T3" i="9"/>
  <c r="T19" i="9"/>
  <c r="T7" i="9"/>
  <c r="T4" i="9"/>
  <c r="S16" i="9"/>
  <c r="T15" i="9"/>
  <c r="S13" i="9"/>
  <c r="T12" i="9"/>
  <c r="S10" i="9"/>
  <c r="T9" i="9"/>
  <c r="T6" i="9"/>
  <c r="S3" i="9"/>
  <c r="T21" i="9"/>
  <c r="S20" i="9"/>
  <c r="T17" i="9"/>
  <c r="T14" i="9"/>
  <c r="T13" i="9"/>
  <c r="T11" i="9"/>
  <c r="T10" i="9"/>
  <c r="S8" i="9"/>
  <c r="T5" i="9"/>
  <c r="T8" i="9"/>
  <c r="S11" i="9"/>
  <c r="S5" i="9"/>
  <c r="S19" i="9"/>
  <c r="T16" i="9"/>
  <c r="T20" i="9"/>
  <c r="S17" i="9"/>
  <c r="S15" i="9"/>
  <c r="S6" i="9"/>
  <c r="S18" i="9"/>
  <c r="S12" i="9"/>
  <c r="T25" i="9" l="1"/>
  <c r="S25" i="9"/>
  <c r="U25" i="9"/>
</calcChain>
</file>

<file path=xl/sharedStrings.xml><?xml version="1.0" encoding="utf-8"?>
<sst xmlns="http://schemas.openxmlformats.org/spreadsheetml/2006/main" count="2035" uniqueCount="975">
  <si>
    <t>basic formula: A+B→C+D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</si>
  <si>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</si>
  <si>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</si>
  <si>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</si>
  <si>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</si>
  <si>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H</t>
    <phoneticPr fontId="1" type="noConversion"/>
  </si>
  <si>
    <t>HCl</t>
    <phoneticPr fontId="1" type="noConversion"/>
  </si>
  <si>
    <t>H2</t>
    <phoneticPr fontId="1" type="noConversion"/>
  </si>
  <si>
    <t>Cl</t>
    <phoneticPr fontId="1" type="noConversion"/>
  </si>
  <si>
    <t>TS</t>
    <phoneticPr fontId="1" type="noConversion"/>
  </si>
  <si>
    <t>OH</t>
    <phoneticPr fontId="1" type="noConversion"/>
  </si>
  <si>
    <t>H2</t>
    <phoneticPr fontId="1" type="noConversion"/>
  </si>
  <si>
    <t>H2O</t>
    <phoneticPr fontId="1" type="noConversion"/>
  </si>
  <si>
    <t>CH3</t>
    <phoneticPr fontId="1" type="noConversion"/>
  </si>
  <si>
    <t>H2</t>
    <phoneticPr fontId="1" type="noConversion"/>
  </si>
  <si>
    <t>CH4</t>
    <phoneticPr fontId="1" type="noConversion"/>
  </si>
  <si>
    <t>H2O</t>
    <phoneticPr fontId="1" type="noConversion"/>
  </si>
  <si>
    <t>H</t>
    <phoneticPr fontId="1" type="noConversion"/>
  </si>
  <si>
    <t>OH</t>
    <phoneticPr fontId="1" type="noConversion"/>
  </si>
  <si>
    <t>NH3</t>
    <phoneticPr fontId="1" type="noConversion"/>
  </si>
  <si>
    <t>NH2</t>
    <phoneticPr fontId="1" type="noConversion"/>
  </si>
  <si>
    <t>HCl</t>
    <phoneticPr fontId="1" type="noConversion"/>
  </si>
  <si>
    <t>CH3</t>
    <phoneticPr fontId="1" type="noConversion"/>
  </si>
  <si>
    <t>CH4</t>
    <phoneticPr fontId="1" type="noConversion"/>
  </si>
  <si>
    <t>Cl</t>
    <phoneticPr fontId="1" type="noConversion"/>
  </si>
  <si>
    <t>C2H6</t>
    <phoneticPr fontId="1" type="noConversion"/>
  </si>
  <si>
    <t>C2H5</t>
    <phoneticPr fontId="1" type="noConversion"/>
  </si>
  <si>
    <t>F</t>
    <phoneticPr fontId="1" type="noConversion"/>
  </si>
  <si>
    <t>HF</t>
    <phoneticPr fontId="1" type="noConversion"/>
  </si>
  <si>
    <t>O</t>
    <phoneticPr fontId="1" type="noConversion"/>
  </si>
  <si>
    <t>CH3</t>
    <phoneticPr fontId="1" type="noConversion"/>
  </si>
  <si>
    <t>PH3</t>
    <phoneticPr fontId="1" type="noConversion"/>
  </si>
  <si>
    <t>PH2</t>
    <phoneticPr fontId="1" type="noConversion"/>
  </si>
  <si>
    <t>H</t>
    <phoneticPr fontId="1" type="noConversion"/>
  </si>
  <si>
    <t>OH</t>
    <phoneticPr fontId="1" type="noConversion"/>
  </si>
  <si>
    <t>O</t>
    <phoneticPr fontId="1" type="noConversion"/>
  </si>
  <si>
    <t>H2S</t>
    <phoneticPr fontId="1" type="noConversion"/>
  </si>
  <si>
    <t>HS</t>
    <phoneticPr fontId="1" type="noConversion"/>
  </si>
  <si>
    <t>NH</t>
    <phoneticPr fontId="1" type="noConversion"/>
  </si>
  <si>
    <t>NH2</t>
    <phoneticPr fontId="1" type="noConversion"/>
  </si>
  <si>
    <t>NH3</t>
    <phoneticPr fontId="1" type="noConversion"/>
  </si>
  <si>
    <t>OH</t>
    <phoneticPr fontId="1" type="noConversion"/>
  </si>
  <si>
    <t>V_f</t>
    <phoneticPr fontId="1" type="noConversion"/>
  </si>
  <si>
    <t>V_r</t>
    <phoneticPr fontId="1" type="noConversion"/>
  </si>
  <si>
    <t>CH3</t>
    <phoneticPr fontId="1" type="noConversion"/>
  </si>
  <si>
    <t>NH2</t>
    <phoneticPr fontId="1" type="noConversion"/>
  </si>
  <si>
    <t>C2H5</t>
    <phoneticPr fontId="1" type="noConversion"/>
  </si>
  <si>
    <t>NH</t>
    <phoneticPr fontId="1" type="noConversion"/>
  </si>
  <si>
    <t>C2H6</t>
    <phoneticPr fontId="1" type="noConversion"/>
  </si>
  <si>
    <t>C2H5</t>
    <phoneticPr fontId="1" type="noConversion"/>
  </si>
  <si>
    <t>CH3</t>
    <phoneticPr fontId="1" type="noConversion"/>
  </si>
  <si>
    <t>C5H8</t>
    <phoneticPr fontId="1" type="noConversion"/>
  </si>
  <si>
    <t>MAE</t>
    <phoneticPr fontId="1" type="noConversion"/>
  </si>
  <si>
    <t>abs(V_f)</t>
    <phoneticPr fontId="1" type="noConversion"/>
  </si>
  <si>
    <t>abs(V_r)</t>
    <phoneticPr fontId="1" type="noConversion"/>
  </si>
  <si>
    <t>ref_V_f</t>
    <phoneticPr fontId="1" type="noConversion"/>
  </si>
  <si>
    <t>ref_V_r</t>
    <phoneticPr fontId="1" type="noConversion"/>
  </si>
  <si>
    <t>H</t>
  </si>
  <si>
    <t>N2O</t>
  </si>
  <si>
    <t>N2O</t>
    <phoneticPr fontId="1" type="noConversion"/>
  </si>
  <si>
    <t>OH</t>
  </si>
  <si>
    <t>N2</t>
  </si>
  <si>
    <t>N2</t>
    <phoneticPr fontId="1" type="noConversion"/>
  </si>
  <si>
    <t>HF</t>
  </si>
  <si>
    <t>HF</t>
    <phoneticPr fontId="1" type="noConversion"/>
  </si>
  <si>
    <t>CH3F</t>
  </si>
  <si>
    <t>CH3F</t>
    <phoneticPr fontId="1" type="noConversion"/>
  </si>
  <si>
    <t>CH3</t>
  </si>
  <si>
    <t>F2</t>
  </si>
  <si>
    <t>F2</t>
    <phoneticPr fontId="1" type="noConversion"/>
  </si>
  <si>
    <t>F</t>
  </si>
  <si>
    <t>FCl</t>
  </si>
  <si>
    <t>FCl</t>
    <phoneticPr fontId="1" type="noConversion"/>
  </si>
  <si>
    <t>CH3F</t>
    <phoneticPr fontId="1" type="noConversion"/>
  </si>
  <si>
    <t>Cl</t>
  </si>
  <si>
    <t>F-</t>
  </si>
  <si>
    <t>F-</t>
    <phoneticPr fontId="1" type="noConversion"/>
  </si>
  <si>
    <t>FCH3Fcomp</t>
  </si>
  <si>
    <t>Cl-</t>
  </si>
  <si>
    <t>Cl-</t>
    <phoneticPr fontId="1" type="noConversion"/>
  </si>
  <si>
    <t>CH3Cl</t>
  </si>
  <si>
    <t>CH3Cl</t>
    <phoneticPr fontId="1" type="noConversion"/>
  </si>
  <si>
    <t>CH3Cl</t>
    <phoneticPr fontId="1" type="noConversion"/>
  </si>
  <si>
    <t>Cl-</t>
    <phoneticPr fontId="1" type="noConversion"/>
  </si>
  <si>
    <t>F-</t>
    <phoneticPr fontId="1" type="noConversion"/>
  </si>
  <si>
    <t>Cl-</t>
    <phoneticPr fontId="1" type="noConversion"/>
  </si>
  <si>
    <t>OH-</t>
  </si>
  <si>
    <t>OH-</t>
    <phoneticPr fontId="1" type="noConversion"/>
  </si>
  <si>
    <t>HCl</t>
  </si>
  <si>
    <t>HCl</t>
    <phoneticPr fontId="1" type="noConversion"/>
  </si>
  <si>
    <t>HCl</t>
    <phoneticPr fontId="1" type="noConversion"/>
  </si>
  <si>
    <t>CH3OH</t>
  </si>
  <si>
    <t>CH3OH</t>
    <phoneticPr fontId="1" type="noConversion"/>
  </si>
  <si>
    <t>F-</t>
    <phoneticPr fontId="1" type="noConversion"/>
  </si>
  <si>
    <t>N3</t>
  </si>
  <si>
    <t>HN2</t>
  </si>
  <si>
    <t>HN2</t>
    <phoneticPr fontId="1" type="noConversion"/>
  </si>
  <si>
    <t>CO</t>
  </si>
  <si>
    <t>CO</t>
    <phoneticPr fontId="1" type="noConversion"/>
  </si>
  <si>
    <t>HCO</t>
  </si>
  <si>
    <t>HCO</t>
    <phoneticPr fontId="1" type="noConversion"/>
  </si>
  <si>
    <t>H</t>
    <phoneticPr fontId="1" type="noConversion"/>
  </si>
  <si>
    <t>C2H4</t>
  </si>
  <si>
    <t>C2H4</t>
    <phoneticPr fontId="1" type="noConversion"/>
  </si>
  <si>
    <t>C2H5</t>
  </si>
  <si>
    <t>HCN</t>
  </si>
  <si>
    <t>HCN</t>
    <phoneticPr fontId="1" type="noConversion"/>
  </si>
  <si>
    <t>C2H4</t>
    <phoneticPr fontId="1" type="noConversion"/>
  </si>
  <si>
    <t>HCN</t>
    <phoneticPr fontId="1" type="noConversion"/>
  </si>
  <si>
    <t>HNC</t>
  </si>
  <si>
    <t>HNC</t>
    <phoneticPr fontId="1" type="noConversion"/>
  </si>
  <si>
    <t>CH3CH2CH2</t>
  </si>
  <si>
    <t>CH3CH2CH2</t>
    <phoneticPr fontId="1" type="noConversion"/>
  </si>
  <si>
    <t>CH3CH2</t>
  </si>
  <si>
    <t>CH3CH2</t>
    <phoneticPr fontId="1" type="noConversion"/>
  </si>
  <si>
    <t>HTBH38</t>
    <phoneticPr fontId="1" type="noConversion"/>
  </si>
  <si>
    <t>NHTBH38</t>
    <phoneticPr fontId="1" type="noConversion"/>
  </si>
  <si>
    <t>ClCH3Clcomp</t>
  </si>
  <si>
    <t>FCH3Clcomp1</t>
  </si>
  <si>
    <t>FCH3Clcomp2</t>
  </si>
  <si>
    <t>HOCH3Fcomp1</t>
  </si>
  <si>
    <t>HOCH3Fcomp2</t>
  </si>
  <si>
    <t>TS1</t>
  </si>
  <si>
    <t>TS2</t>
  </si>
  <si>
    <t>TS3</t>
  </si>
  <si>
    <t>TS4</t>
  </si>
  <si>
    <t>TS5</t>
  </si>
  <si>
    <t>TS6</t>
  </si>
  <si>
    <t>TS7</t>
  </si>
  <si>
    <t>TS9</t>
  </si>
  <si>
    <t>TS11</t>
  </si>
  <si>
    <t>TS13</t>
  </si>
  <si>
    <t>TS15</t>
  </si>
  <si>
    <t>TS16</t>
  </si>
  <si>
    <t>TS17</t>
  </si>
  <si>
    <t>TS18</t>
  </si>
  <si>
    <t>TS19</t>
  </si>
  <si>
    <t>FCH3Fcomp</t>
    <phoneticPr fontId="1" type="noConversion"/>
  </si>
  <si>
    <t>ClCH3Clcomp</t>
    <phoneticPr fontId="1" type="noConversion"/>
  </si>
  <si>
    <t>FCH3Clcomp1</t>
    <phoneticPr fontId="1" type="noConversion"/>
  </si>
  <si>
    <t>FCH3Fcomp</t>
    <phoneticPr fontId="1" type="noConversion"/>
  </si>
  <si>
    <t>ClCH3Clcomp</t>
    <phoneticPr fontId="1" type="noConversion"/>
  </si>
  <si>
    <t>FCH3Clcomp2</t>
    <phoneticPr fontId="1" type="noConversion"/>
  </si>
  <si>
    <t>HOCH3Fcomp2</t>
    <phoneticPr fontId="1" type="noConversion"/>
  </si>
  <si>
    <t>HOCH3Fcomp1</t>
    <phoneticPr fontId="1" type="noConversion"/>
  </si>
  <si>
    <t>TS8</t>
  </si>
  <si>
    <t>TS10</t>
  </si>
  <si>
    <t>TS12</t>
  </si>
  <si>
    <t>TS14</t>
  </si>
  <si>
    <t>TS1</t>
    <phoneticPr fontId="1" type="noConversion"/>
  </si>
  <si>
    <t>BDE42</t>
    <phoneticPr fontId="1" type="noConversion"/>
  </si>
  <si>
    <t>basic formula: A+B→C</t>
    <phoneticPr fontId="1" type="noConversion"/>
  </si>
  <si>
    <t>radical1</t>
    <phoneticPr fontId="1" type="noConversion"/>
  </si>
  <si>
    <t>radical2</t>
    <phoneticPr fontId="1" type="noConversion"/>
  </si>
  <si>
    <t>CH3</t>
    <phoneticPr fontId="1" type="noConversion"/>
  </si>
  <si>
    <t>C2H6</t>
  </si>
  <si>
    <t>NO2</t>
  </si>
  <si>
    <t>NO2</t>
    <phoneticPr fontId="1" type="noConversion"/>
  </si>
  <si>
    <t>CH3</t>
    <phoneticPr fontId="1" type="noConversion"/>
  </si>
  <si>
    <t>CH3NO2</t>
  </si>
  <si>
    <t>C5H12O</t>
  </si>
  <si>
    <t>C7H7</t>
  </si>
  <si>
    <t>C2H5O</t>
  </si>
  <si>
    <t>C2H5O</t>
    <phoneticPr fontId="1" type="noConversion"/>
  </si>
  <si>
    <t>Species</t>
    <phoneticPr fontId="1" type="noConversion"/>
  </si>
  <si>
    <t>CH3-NO2</t>
  </si>
  <si>
    <t>CH3-NO2</t>
    <phoneticPr fontId="1" type="noConversion"/>
  </si>
  <si>
    <t>C2H5-OH</t>
  </si>
  <si>
    <t>C2H5-OH</t>
    <phoneticPr fontId="1" type="noConversion"/>
  </si>
  <si>
    <t>CH3-CH3</t>
  </si>
  <si>
    <t>CH3-CH3</t>
    <phoneticPr fontId="1" type="noConversion"/>
  </si>
  <si>
    <t>C2H5O-nC3H7</t>
  </si>
  <si>
    <t>C2H5O-nC3H7</t>
    <phoneticPr fontId="1" type="noConversion"/>
  </si>
  <si>
    <t>CH3-C7H7</t>
  </si>
  <si>
    <t>CH3-C7H7</t>
    <phoneticPr fontId="1" type="noConversion"/>
  </si>
  <si>
    <t>CH3-C2H5</t>
  </si>
  <si>
    <t>CH3-C2H5</t>
    <phoneticPr fontId="1" type="noConversion"/>
  </si>
  <si>
    <t>CH3-nC3H7</t>
  </si>
  <si>
    <t>CH3-nC3H7</t>
    <phoneticPr fontId="1" type="noConversion"/>
  </si>
  <si>
    <t>CH3-C4H9</t>
  </si>
  <si>
    <t>CH3-C4H9</t>
    <phoneticPr fontId="1" type="noConversion"/>
  </si>
  <si>
    <t>CH3-nC3H7</t>
    <phoneticPr fontId="1" type="noConversion"/>
  </si>
  <si>
    <t>CH3-iC3H7</t>
  </si>
  <si>
    <t>CH3-iC3H7</t>
    <phoneticPr fontId="1" type="noConversion"/>
  </si>
  <si>
    <t>CH3-C4H9</t>
    <phoneticPr fontId="1" type="noConversion"/>
  </si>
  <si>
    <t>C2H5-iC3H7</t>
  </si>
  <si>
    <t>C2H5-iC3H7</t>
    <phoneticPr fontId="1" type="noConversion"/>
  </si>
  <si>
    <t>CH3-C2H</t>
  </si>
  <si>
    <t>OH</t>
    <phoneticPr fontId="1" type="noConversion"/>
  </si>
  <si>
    <t>C2H5</t>
    <phoneticPr fontId="1" type="noConversion"/>
  </si>
  <si>
    <t>C2H5</t>
    <phoneticPr fontId="1" type="noConversion"/>
  </si>
  <si>
    <t>OH</t>
    <phoneticPr fontId="1" type="noConversion"/>
  </si>
  <si>
    <t>CH3O</t>
  </si>
  <si>
    <t>CH3O</t>
    <phoneticPr fontId="1" type="noConversion"/>
  </si>
  <si>
    <t>CH3O</t>
    <phoneticPr fontId="1" type="noConversion"/>
  </si>
  <si>
    <t>NO2</t>
    <phoneticPr fontId="1" type="noConversion"/>
  </si>
  <si>
    <t>N3</t>
    <phoneticPr fontId="1" type="noConversion"/>
  </si>
  <si>
    <t>NH2</t>
  </si>
  <si>
    <t>NH2</t>
    <phoneticPr fontId="1" type="noConversion"/>
  </si>
  <si>
    <t>CN</t>
  </si>
  <si>
    <t>CN</t>
    <phoneticPr fontId="1" type="noConversion"/>
  </si>
  <si>
    <t>CN</t>
    <phoneticPr fontId="1" type="noConversion"/>
  </si>
  <si>
    <t>nC3H7</t>
  </si>
  <si>
    <t>nC3H7</t>
    <phoneticPr fontId="1" type="noConversion"/>
  </si>
  <si>
    <t>C7H7</t>
    <phoneticPr fontId="1" type="noConversion"/>
  </si>
  <si>
    <t>nC3H7</t>
    <phoneticPr fontId="1" type="noConversion"/>
  </si>
  <si>
    <t>iC3H7</t>
  </si>
  <si>
    <t>iC3H7</t>
    <phoneticPr fontId="1" type="noConversion"/>
  </si>
  <si>
    <t>iC3H7</t>
    <phoneticPr fontId="1" type="noConversion"/>
  </si>
  <si>
    <t>C2H</t>
  </si>
  <si>
    <t>C2H</t>
    <phoneticPr fontId="1" type="noConversion"/>
  </si>
  <si>
    <t>C2H</t>
    <phoneticPr fontId="1" type="noConversion"/>
  </si>
  <si>
    <t>iC3H7</t>
    <phoneticPr fontId="1" type="noConversion"/>
  </si>
  <si>
    <t>1-iC5H11</t>
  </si>
  <si>
    <t>1-iC5H11</t>
    <phoneticPr fontId="1" type="noConversion"/>
  </si>
  <si>
    <t>C2H5-C2H</t>
  </si>
  <si>
    <t>C2H5-C4H9</t>
  </si>
  <si>
    <t>C2H5-C4H9</t>
    <phoneticPr fontId="1" type="noConversion"/>
  </si>
  <si>
    <t>CH3-C2H</t>
    <phoneticPr fontId="1" type="noConversion"/>
  </si>
  <si>
    <t>CH3-OH</t>
  </si>
  <si>
    <t>CH3-OH</t>
    <phoneticPr fontId="1" type="noConversion"/>
  </si>
  <si>
    <t>nC3H7-OH</t>
  </si>
  <si>
    <t>iC3H7-OH</t>
  </si>
  <si>
    <t>C4H9-OH</t>
  </si>
  <si>
    <t>1-iC5H11-OH</t>
  </si>
  <si>
    <t>nC3H7-OH</t>
    <phoneticPr fontId="1" type="noConversion"/>
  </si>
  <si>
    <t>iC3H7-OH</t>
    <phoneticPr fontId="1" type="noConversion"/>
  </si>
  <si>
    <t>C4H9-OH</t>
    <phoneticPr fontId="1" type="noConversion"/>
  </si>
  <si>
    <t>1-iC5H11-OH</t>
    <phoneticPr fontId="1" type="noConversion"/>
  </si>
  <si>
    <t>CH3O-CH3</t>
  </si>
  <si>
    <t>CH3O-CH3</t>
    <phoneticPr fontId="1" type="noConversion"/>
  </si>
  <si>
    <t>CH3O-C2H5</t>
  </si>
  <si>
    <t>CH3O-C2H5</t>
    <phoneticPr fontId="1" type="noConversion"/>
  </si>
  <si>
    <t>CH3O-nC3H7</t>
  </si>
  <si>
    <t>CH3O-nC3H7</t>
    <phoneticPr fontId="1" type="noConversion"/>
  </si>
  <si>
    <t>CH3O-C4H9</t>
  </si>
  <si>
    <t>CH3O-C4H9</t>
    <phoneticPr fontId="1" type="noConversion"/>
  </si>
  <si>
    <t>C2H5O-C2H5</t>
  </si>
  <si>
    <t>C2H5O-C2H5</t>
    <phoneticPr fontId="1" type="noConversion"/>
  </si>
  <si>
    <t>C2H5O-C2H3</t>
  </si>
  <si>
    <t>C2H5O-C2H3</t>
    <phoneticPr fontId="1" type="noConversion"/>
  </si>
  <si>
    <t>C2H3</t>
  </si>
  <si>
    <t>C2H3</t>
    <phoneticPr fontId="1" type="noConversion"/>
  </si>
  <si>
    <t>NO</t>
  </si>
  <si>
    <t>NO</t>
    <phoneticPr fontId="1" type="noConversion"/>
  </si>
  <si>
    <t>CH3</t>
    <phoneticPr fontId="1" type="noConversion"/>
  </si>
  <si>
    <t>CH3</t>
    <phoneticPr fontId="1" type="noConversion"/>
  </si>
  <si>
    <t>2-nC5H11</t>
  </si>
  <si>
    <t>2-nC5H11</t>
    <phoneticPr fontId="1" type="noConversion"/>
  </si>
  <si>
    <t>iC3H7</t>
    <phoneticPr fontId="1" type="noConversion"/>
  </si>
  <si>
    <t>C2H5</t>
    <phoneticPr fontId="1" type="noConversion"/>
  </si>
  <si>
    <t>2-CH3-iC5H11</t>
  </si>
  <si>
    <t>2-CH3-iC5H11</t>
    <phoneticPr fontId="1" type="noConversion"/>
  </si>
  <si>
    <t>2-CH3-nC5H11</t>
  </si>
  <si>
    <t>2-CH3-nC5H11</t>
    <phoneticPr fontId="1" type="noConversion"/>
  </si>
  <si>
    <t>2-iC4H9</t>
  </si>
  <si>
    <t>2-iC4H9</t>
    <phoneticPr fontId="1" type="noConversion"/>
  </si>
  <si>
    <t>3-CH3-iC5H11</t>
  </si>
  <si>
    <t>3-CH3-iC5H11</t>
    <phoneticPr fontId="1" type="noConversion"/>
  </si>
  <si>
    <t>iC3H7</t>
    <phoneticPr fontId="1" type="noConversion"/>
  </si>
  <si>
    <t>2-CH3-nC6H13</t>
  </si>
  <si>
    <t>2-CH3-nC6H13</t>
    <phoneticPr fontId="1" type="noConversion"/>
  </si>
  <si>
    <t>nC3H7</t>
    <phoneticPr fontId="1" type="noConversion"/>
  </si>
  <si>
    <t>1-iC4H9</t>
  </si>
  <si>
    <t>1-iC4H9</t>
    <phoneticPr fontId="1" type="noConversion"/>
  </si>
  <si>
    <t>3-CH3-nC6H13</t>
  </si>
  <si>
    <t>3-CH3-nC6H13</t>
    <phoneticPr fontId="1" type="noConversion"/>
  </si>
  <si>
    <t>nC3H7</t>
    <phoneticPr fontId="1" type="noConversion"/>
  </si>
  <si>
    <t>1-nC4H9</t>
  </si>
  <si>
    <t>1-nC4H9</t>
    <phoneticPr fontId="1" type="noConversion"/>
  </si>
  <si>
    <t>1-nC4H9</t>
    <phoneticPr fontId="1" type="noConversion"/>
  </si>
  <si>
    <t>CH3-NO</t>
  </si>
  <si>
    <t>CH3-NO</t>
    <phoneticPr fontId="1" type="noConversion"/>
  </si>
  <si>
    <t>CH3-N3</t>
  </si>
  <si>
    <t>CH3-NH2</t>
  </si>
  <si>
    <t>C2H5-NH2</t>
  </si>
  <si>
    <t>CH3-CN</t>
  </si>
  <si>
    <t>NH2-CN</t>
  </si>
  <si>
    <t>CH3-N3</t>
    <phoneticPr fontId="1" type="noConversion"/>
  </si>
  <si>
    <t>CH3-NH2</t>
    <phoneticPr fontId="1" type="noConversion"/>
  </si>
  <si>
    <t>C2H5-NH2</t>
    <phoneticPr fontId="1" type="noConversion"/>
  </si>
  <si>
    <t>CH3-CN</t>
    <phoneticPr fontId="1" type="noConversion"/>
  </si>
  <si>
    <t>NH2-CN</t>
    <phoneticPr fontId="1" type="noConversion"/>
  </si>
  <si>
    <t>2-nC4H9</t>
  </si>
  <si>
    <t>2-nC4H9</t>
    <phoneticPr fontId="1" type="noConversion"/>
  </si>
  <si>
    <t>2-CH3-iC6H13</t>
  </si>
  <si>
    <t>2-iC4H9</t>
    <phoneticPr fontId="1" type="noConversion"/>
  </si>
  <si>
    <t>2-CH3-3-CH3-iC5H11</t>
  </si>
  <si>
    <t>2-CH3-3-CH3-iC5H11</t>
    <phoneticPr fontId="1" type="noConversion"/>
  </si>
  <si>
    <t>3-CH3-iC7H15</t>
  </si>
  <si>
    <t>3-CH3-iC7H15</t>
    <phoneticPr fontId="1" type="noConversion"/>
  </si>
  <si>
    <t>iC3H7</t>
    <phoneticPr fontId="1" type="noConversion"/>
  </si>
  <si>
    <t>2-nC5H11</t>
    <phoneticPr fontId="1" type="noConversion"/>
  </si>
  <si>
    <t>MAE</t>
    <phoneticPr fontId="1" type="noConversion"/>
  </si>
  <si>
    <t>C5H8</t>
  </si>
  <si>
    <t>CH4</t>
  </si>
  <si>
    <t>H2</t>
  </si>
  <si>
    <t>H2O</t>
  </si>
  <si>
    <t>H2S</t>
  </si>
  <si>
    <t>HS</t>
  </si>
  <si>
    <t>NH</t>
  </si>
  <si>
    <t>NH3</t>
  </si>
  <si>
    <t>O</t>
  </si>
  <si>
    <t>PH2</t>
  </si>
  <si>
    <t>PH3</t>
  </si>
  <si>
    <t>CH3O2</t>
  </si>
  <si>
    <t>AE_D</t>
    <phoneticPr fontId="1" type="noConversion"/>
  </si>
  <si>
    <t>AE_A</t>
    <phoneticPr fontId="1" type="noConversion"/>
  </si>
  <si>
    <t>AE_B</t>
    <phoneticPr fontId="1" type="noConversion"/>
  </si>
  <si>
    <t>AE_C</t>
    <phoneticPr fontId="1" type="noConversion"/>
  </si>
  <si>
    <t>AE_TS</t>
    <phoneticPr fontId="1" type="noConversion"/>
  </si>
  <si>
    <t>AlkAtom19-AE</t>
    <phoneticPr fontId="1" type="noConversion"/>
  </si>
  <si>
    <t>P6-AE</t>
    <phoneticPr fontId="1" type="noConversion"/>
  </si>
  <si>
    <t>C4H4</t>
  </si>
  <si>
    <t>C6H6</t>
  </si>
  <si>
    <t>C8H8</t>
  </si>
  <si>
    <t>ISO-C</t>
    <phoneticPr fontId="1" type="noConversion"/>
  </si>
  <si>
    <t>AE</t>
    <phoneticPr fontId="1" type="noConversion"/>
  </si>
  <si>
    <t>Mole</t>
    <phoneticPr fontId="1" type="noConversion"/>
  </si>
  <si>
    <t>ref</t>
    <phoneticPr fontId="1" type="noConversion"/>
  </si>
  <si>
    <t>abs</t>
    <phoneticPr fontId="1" type="noConversion"/>
  </si>
  <si>
    <t>MAE</t>
    <phoneticPr fontId="1" type="noConversion"/>
  </si>
  <si>
    <t>methane</t>
  </si>
  <si>
    <t>ethane</t>
  </si>
  <si>
    <t>propane</t>
  </si>
  <si>
    <t>n-butane</t>
  </si>
  <si>
    <t>pentane</t>
  </si>
  <si>
    <t>hexane</t>
  </si>
  <si>
    <t>heptane</t>
  </si>
  <si>
    <t>octane</t>
  </si>
  <si>
    <t>isobutane</t>
  </si>
  <si>
    <t>isopentane</t>
  </si>
  <si>
    <t>isohexane</t>
  </si>
  <si>
    <t>isoheptane</t>
  </si>
  <si>
    <t>isooctane</t>
  </si>
  <si>
    <t>neopentane</t>
  </si>
  <si>
    <t>neohexane</t>
  </si>
  <si>
    <t>neoheptane</t>
  </si>
  <si>
    <t>diethylmethylmethane</t>
  </si>
  <si>
    <t>diisopropyl</t>
  </si>
  <si>
    <t>hexamethylethane</t>
  </si>
  <si>
    <t>C10H10</t>
  </si>
  <si>
    <t>C12H12</t>
  </si>
  <si>
    <t>C20H20</t>
  </si>
  <si>
    <t>AlkAtom19</t>
    <phoneticPr fontId="1" type="noConversion"/>
  </si>
  <si>
    <t>P6</t>
    <phoneticPr fontId="1" type="noConversion"/>
  </si>
  <si>
    <t>FOOF</t>
  </si>
  <si>
    <t>FOOF</t>
    <phoneticPr fontId="1" type="noConversion"/>
  </si>
  <si>
    <t>F</t>
    <phoneticPr fontId="1" type="noConversion"/>
  </si>
  <si>
    <t>FO2</t>
  </si>
  <si>
    <t>FO2</t>
    <phoneticPr fontId="1" type="noConversion"/>
  </si>
  <si>
    <t>OF</t>
  </si>
  <si>
    <t>OF</t>
    <phoneticPr fontId="1" type="noConversion"/>
  </si>
  <si>
    <t>FOOF</t>
    <phoneticPr fontId="1" type="noConversion"/>
  </si>
  <si>
    <t>OClO</t>
  </si>
  <si>
    <t>OClO</t>
    <phoneticPr fontId="1" type="noConversion"/>
  </si>
  <si>
    <t>OF</t>
    <phoneticPr fontId="1" type="noConversion"/>
  </si>
  <si>
    <t>ClO</t>
  </si>
  <si>
    <t>ClO</t>
    <phoneticPr fontId="1" type="noConversion"/>
  </si>
  <si>
    <t>ClOO</t>
  </si>
  <si>
    <t>ClOO</t>
    <phoneticPr fontId="1" type="noConversion"/>
  </si>
  <si>
    <t>ClOO</t>
    <phoneticPr fontId="1" type="noConversion"/>
  </si>
  <si>
    <t>O2</t>
  </si>
  <si>
    <t>O</t>
    <phoneticPr fontId="1" type="noConversion"/>
  </si>
  <si>
    <t>O2</t>
    <phoneticPr fontId="1" type="noConversion"/>
  </si>
  <si>
    <t>O</t>
    <phoneticPr fontId="1" type="noConversion"/>
  </si>
  <si>
    <t>F</t>
    <phoneticPr fontId="1" type="noConversion"/>
  </si>
  <si>
    <t>Cl2O</t>
  </si>
  <si>
    <t>Cl2O</t>
    <phoneticPr fontId="1" type="noConversion"/>
  </si>
  <si>
    <t>ClO</t>
    <phoneticPr fontId="1" type="noConversion"/>
  </si>
  <si>
    <t>Cl</t>
    <phoneticPr fontId="1" type="noConversion"/>
  </si>
  <si>
    <t>F2O</t>
  </si>
  <si>
    <t>F2O</t>
    <phoneticPr fontId="1" type="noConversion"/>
  </si>
  <si>
    <t>HOCl</t>
  </si>
  <si>
    <t>HOCl</t>
    <phoneticPr fontId="1" type="noConversion"/>
  </si>
  <si>
    <t>ClO</t>
    <phoneticPr fontId="1" type="noConversion"/>
  </si>
  <si>
    <t>HOCl</t>
    <phoneticPr fontId="1" type="noConversion"/>
  </si>
  <si>
    <t>OH</t>
    <phoneticPr fontId="1" type="noConversion"/>
  </si>
  <si>
    <t>HOF</t>
  </si>
  <si>
    <t>HOF</t>
    <phoneticPr fontId="1" type="noConversion"/>
  </si>
  <si>
    <t>OF</t>
    <phoneticPr fontId="1" type="noConversion"/>
  </si>
  <si>
    <t>HOF</t>
    <phoneticPr fontId="1" type="noConversion"/>
  </si>
  <si>
    <t>NO</t>
    <phoneticPr fontId="1" type="noConversion"/>
  </si>
  <si>
    <t>N</t>
    <phoneticPr fontId="1" type="noConversion"/>
  </si>
  <si>
    <t>t-HONO</t>
  </si>
  <si>
    <t>t-HONO</t>
    <phoneticPr fontId="1" type="noConversion"/>
  </si>
  <si>
    <t>t-HONO</t>
    <phoneticPr fontId="1" type="noConversion"/>
  </si>
  <si>
    <t>HNC</t>
    <phoneticPr fontId="1" type="noConversion"/>
  </si>
  <si>
    <t>CN</t>
    <phoneticPr fontId="1" type="noConversion"/>
  </si>
  <si>
    <t>HNC</t>
    <phoneticPr fontId="1" type="noConversion"/>
  </si>
  <si>
    <t>C</t>
    <phoneticPr fontId="1" type="noConversion"/>
  </si>
  <si>
    <t>HONC</t>
  </si>
  <si>
    <t>HONC</t>
    <phoneticPr fontId="1" type="noConversion"/>
  </si>
  <si>
    <t>HNCO</t>
  </si>
  <si>
    <t>HNCO</t>
    <phoneticPr fontId="1" type="noConversion"/>
  </si>
  <si>
    <t>CO</t>
    <phoneticPr fontId="1" type="noConversion"/>
  </si>
  <si>
    <t>HCNO</t>
  </si>
  <si>
    <t>HCNO</t>
    <phoneticPr fontId="1" type="noConversion"/>
  </si>
  <si>
    <t>CH</t>
  </si>
  <si>
    <t>CH</t>
    <phoneticPr fontId="1" type="noConversion"/>
  </si>
  <si>
    <t>NO</t>
    <phoneticPr fontId="1" type="noConversion"/>
  </si>
  <si>
    <t>HNO</t>
  </si>
  <si>
    <t>HNO</t>
    <phoneticPr fontId="1" type="noConversion"/>
  </si>
  <si>
    <t>NO</t>
    <phoneticPr fontId="1" type="noConversion"/>
  </si>
  <si>
    <t>NH</t>
    <phoneticPr fontId="1" type="noConversion"/>
  </si>
  <si>
    <t>methanol</t>
  </si>
  <si>
    <t>methanol</t>
    <phoneticPr fontId="1" type="noConversion"/>
  </si>
  <si>
    <t>t-HCOH</t>
  </si>
  <si>
    <t>t-HCOH</t>
    <phoneticPr fontId="1" type="noConversion"/>
  </si>
  <si>
    <t>t-HCOH</t>
    <phoneticPr fontId="1" type="noConversion"/>
  </si>
  <si>
    <t>HCO</t>
    <phoneticPr fontId="1" type="noConversion"/>
  </si>
  <si>
    <t>formic</t>
  </si>
  <si>
    <t>formic</t>
    <phoneticPr fontId="1" type="noConversion"/>
  </si>
  <si>
    <t>ketene</t>
  </si>
  <si>
    <t>ketene</t>
    <phoneticPr fontId="1" type="noConversion"/>
  </si>
  <si>
    <t>ketene</t>
    <phoneticPr fontId="1" type="noConversion"/>
  </si>
  <si>
    <t>glyoxal</t>
  </si>
  <si>
    <t>glyoxal</t>
    <phoneticPr fontId="1" type="noConversion"/>
  </si>
  <si>
    <t>acetaldehyde</t>
  </si>
  <si>
    <t>acetaldehyde</t>
    <phoneticPr fontId="1" type="noConversion"/>
  </si>
  <si>
    <t>F2CO</t>
  </si>
  <si>
    <t>F2CO</t>
    <phoneticPr fontId="1" type="noConversion"/>
  </si>
  <si>
    <t>CH2C</t>
  </si>
  <si>
    <t>CH2C</t>
    <phoneticPr fontId="1" type="noConversion"/>
  </si>
  <si>
    <t>CH2-trip</t>
  </si>
  <si>
    <t>CH2-trip</t>
    <phoneticPr fontId="1" type="noConversion"/>
  </si>
  <si>
    <t>HCO</t>
    <phoneticPr fontId="1" type="noConversion"/>
  </si>
  <si>
    <t>CF2</t>
  </si>
  <si>
    <t>CF2</t>
    <phoneticPr fontId="1" type="noConversion"/>
  </si>
  <si>
    <t>O</t>
    <phoneticPr fontId="1" type="noConversion"/>
  </si>
  <si>
    <t>HCOF</t>
  </si>
  <si>
    <t>HCOF</t>
    <phoneticPr fontId="1" type="noConversion"/>
  </si>
  <si>
    <t>HCO</t>
    <phoneticPr fontId="1" type="noConversion"/>
  </si>
  <si>
    <t>H2CO</t>
  </si>
  <si>
    <t>H2CO</t>
    <phoneticPr fontId="1" type="noConversion"/>
  </si>
  <si>
    <t>CS2</t>
  </si>
  <si>
    <t>CS2</t>
    <phoneticPr fontId="1" type="noConversion"/>
  </si>
  <si>
    <t>CO2</t>
  </si>
  <si>
    <t>CO2</t>
    <phoneticPr fontId="1" type="noConversion"/>
  </si>
  <si>
    <t>CH2NH2</t>
  </si>
  <si>
    <t>CH2NH2</t>
    <phoneticPr fontId="1" type="noConversion"/>
  </si>
  <si>
    <t>CH2NH2</t>
    <phoneticPr fontId="1" type="noConversion"/>
  </si>
  <si>
    <t>CH3NH</t>
  </si>
  <si>
    <t>CH3NH</t>
    <phoneticPr fontId="1" type="noConversion"/>
  </si>
  <si>
    <t>CH3NH</t>
    <phoneticPr fontId="1" type="noConversion"/>
  </si>
  <si>
    <t>CH3NH2</t>
  </si>
  <si>
    <t>CH3NH2</t>
    <phoneticPr fontId="1" type="noConversion"/>
  </si>
  <si>
    <t>CH3NH2</t>
    <phoneticPr fontId="1" type="noConversion"/>
  </si>
  <si>
    <t>CH2NH</t>
  </si>
  <si>
    <t>CH2NH</t>
    <phoneticPr fontId="1" type="noConversion"/>
  </si>
  <si>
    <t>HCNH</t>
  </si>
  <si>
    <t>HCNH</t>
    <phoneticPr fontId="1" type="noConversion"/>
  </si>
  <si>
    <t>HCNH</t>
    <phoneticPr fontId="1" type="noConversion"/>
  </si>
  <si>
    <t>NCCN</t>
  </si>
  <si>
    <t>NCCN</t>
    <phoneticPr fontId="1" type="noConversion"/>
  </si>
  <si>
    <t>H2S</t>
    <phoneticPr fontId="1" type="noConversion"/>
  </si>
  <si>
    <t>t-HOOO</t>
  </si>
  <si>
    <t>t-HOOO</t>
    <phoneticPr fontId="1" type="noConversion"/>
  </si>
  <si>
    <t>t-HOOO</t>
    <phoneticPr fontId="1" type="noConversion"/>
  </si>
  <si>
    <t>O3</t>
  </si>
  <si>
    <t>O3</t>
    <phoneticPr fontId="1" type="noConversion"/>
  </si>
  <si>
    <t>HOOH</t>
  </si>
  <si>
    <t>HOOH</t>
    <phoneticPr fontId="1" type="noConversion"/>
  </si>
  <si>
    <t>SSH</t>
  </si>
  <si>
    <t>SSH</t>
    <phoneticPr fontId="1" type="noConversion"/>
  </si>
  <si>
    <t>HOO</t>
  </si>
  <si>
    <t>HOO</t>
    <phoneticPr fontId="1" type="noConversion"/>
  </si>
  <si>
    <t>H2O</t>
    <phoneticPr fontId="1" type="noConversion"/>
  </si>
  <si>
    <t>HNNN</t>
  </si>
  <si>
    <t>HNNN</t>
    <phoneticPr fontId="1" type="noConversion"/>
  </si>
  <si>
    <t>N2H4</t>
  </si>
  <si>
    <t>N2H4</t>
    <phoneticPr fontId="1" type="noConversion"/>
  </si>
  <si>
    <t>N2H</t>
  </si>
  <si>
    <t>N2H</t>
    <phoneticPr fontId="1" type="noConversion"/>
  </si>
  <si>
    <t>NH2Cl</t>
  </si>
  <si>
    <t>NH2Cl</t>
    <phoneticPr fontId="1" type="noConversion"/>
  </si>
  <si>
    <t>allene</t>
  </si>
  <si>
    <t>allene</t>
    <phoneticPr fontId="1" type="noConversion"/>
  </si>
  <si>
    <t>propyne</t>
  </si>
  <si>
    <t>propyne</t>
    <phoneticPr fontId="1" type="noConversion"/>
  </si>
  <si>
    <t>propene</t>
  </si>
  <si>
    <t>propene</t>
    <phoneticPr fontId="1" type="noConversion"/>
  </si>
  <si>
    <t>C2H3F</t>
  </si>
  <si>
    <t>C2H3F</t>
    <phoneticPr fontId="1" type="noConversion"/>
  </si>
  <si>
    <t>CH2CH</t>
  </si>
  <si>
    <t>CH2CH</t>
    <phoneticPr fontId="1" type="noConversion"/>
  </si>
  <si>
    <t>CH2CH</t>
    <phoneticPr fontId="1" type="noConversion"/>
  </si>
  <si>
    <t>HCCF</t>
  </si>
  <si>
    <t>HCCF</t>
    <phoneticPr fontId="1" type="noConversion"/>
  </si>
  <si>
    <t>HCCF</t>
    <phoneticPr fontId="1" type="noConversion"/>
  </si>
  <si>
    <t>C2H2</t>
  </si>
  <si>
    <t>C2H2</t>
    <phoneticPr fontId="1" type="noConversion"/>
  </si>
  <si>
    <t>CH4</t>
    <phoneticPr fontId="1" type="noConversion"/>
  </si>
  <si>
    <t>CH2-trip</t>
    <phoneticPr fontId="1" type="noConversion"/>
  </si>
  <si>
    <t>CF2</t>
    <phoneticPr fontId="1" type="noConversion"/>
  </si>
  <si>
    <t>ClCN</t>
  </si>
  <si>
    <t>ClCN</t>
    <phoneticPr fontId="1" type="noConversion"/>
  </si>
  <si>
    <t>B2H6</t>
  </si>
  <si>
    <t>B2H6</t>
    <phoneticPr fontId="1" type="noConversion"/>
  </si>
  <si>
    <t>S2O</t>
  </si>
  <si>
    <t>S2O</t>
    <phoneticPr fontId="1" type="noConversion"/>
  </si>
  <si>
    <t>S2O</t>
    <phoneticPr fontId="1" type="noConversion"/>
  </si>
  <si>
    <t>SO3</t>
  </si>
  <si>
    <t>SO3</t>
    <phoneticPr fontId="1" type="noConversion"/>
  </si>
  <si>
    <t>SO2</t>
  </si>
  <si>
    <t>SO2</t>
    <phoneticPr fontId="1" type="noConversion"/>
  </si>
  <si>
    <t>S4-C2v</t>
  </si>
  <si>
    <t>S4-C2v</t>
    <phoneticPr fontId="1" type="noConversion"/>
  </si>
  <si>
    <t>P4</t>
  </si>
  <si>
    <t>P4</t>
    <phoneticPr fontId="1" type="noConversion"/>
  </si>
  <si>
    <t>P2</t>
  </si>
  <si>
    <t>P2</t>
    <phoneticPr fontId="1" type="noConversion"/>
  </si>
  <si>
    <t>P2</t>
    <phoneticPr fontId="1" type="noConversion"/>
  </si>
  <si>
    <t>CS</t>
  </si>
  <si>
    <t>CH2-trip</t>
    <phoneticPr fontId="1" type="noConversion"/>
  </si>
  <si>
    <t>CS</t>
    <phoneticPr fontId="1" type="noConversion"/>
  </si>
  <si>
    <t>CO</t>
    <phoneticPr fontId="1" type="noConversion"/>
  </si>
  <si>
    <t>NH</t>
    <phoneticPr fontId="1" type="noConversion"/>
  </si>
  <si>
    <t>CN</t>
    <phoneticPr fontId="1" type="noConversion"/>
  </si>
  <si>
    <t>HS</t>
    <phoneticPr fontId="1" type="noConversion"/>
  </si>
  <si>
    <t>HOO</t>
    <phoneticPr fontId="1" type="noConversion"/>
  </si>
  <si>
    <t>H</t>
    <phoneticPr fontId="1" type="noConversion"/>
  </si>
  <si>
    <t>O2</t>
    <phoneticPr fontId="1" type="noConversion"/>
  </si>
  <si>
    <t>OH</t>
    <phoneticPr fontId="1" type="noConversion"/>
  </si>
  <si>
    <t>S2</t>
  </si>
  <si>
    <t>S2</t>
    <phoneticPr fontId="1" type="noConversion"/>
  </si>
  <si>
    <t>HS</t>
    <phoneticPr fontId="1" type="noConversion"/>
  </si>
  <si>
    <t>S2</t>
    <phoneticPr fontId="1" type="noConversion"/>
  </si>
  <si>
    <t>N2</t>
    <phoneticPr fontId="1" type="noConversion"/>
  </si>
  <si>
    <t>NH2</t>
    <phoneticPr fontId="1" type="noConversion"/>
  </si>
  <si>
    <t>t-N2H2</t>
  </si>
  <si>
    <t>t-N2H2</t>
    <phoneticPr fontId="1" type="noConversion"/>
  </si>
  <si>
    <t>NH</t>
    <phoneticPr fontId="1" type="noConversion"/>
  </si>
  <si>
    <t>NH</t>
    <phoneticPr fontId="1" type="noConversion"/>
  </si>
  <si>
    <t>CH2C</t>
    <phoneticPr fontId="1" type="noConversion"/>
  </si>
  <si>
    <t>CCH</t>
  </si>
  <si>
    <t>CCH</t>
    <phoneticPr fontId="1" type="noConversion"/>
  </si>
  <si>
    <t>CH2-trip</t>
    <phoneticPr fontId="1" type="noConversion"/>
  </si>
  <si>
    <t>CCH</t>
    <phoneticPr fontId="1" type="noConversion"/>
  </si>
  <si>
    <t>CF</t>
  </si>
  <si>
    <t>CF</t>
    <phoneticPr fontId="1" type="noConversion"/>
  </si>
  <si>
    <t>BH3</t>
  </si>
  <si>
    <t>BH3</t>
    <phoneticPr fontId="1" type="noConversion"/>
  </si>
  <si>
    <t>S</t>
    <phoneticPr fontId="1" type="noConversion"/>
  </si>
  <si>
    <t>SO</t>
  </si>
  <si>
    <t>SO</t>
    <phoneticPr fontId="1" type="noConversion"/>
  </si>
  <si>
    <t>S3</t>
  </si>
  <si>
    <t>S3</t>
    <phoneticPr fontId="1" type="noConversion"/>
  </si>
  <si>
    <t>S2</t>
    <phoneticPr fontId="1" type="noConversion"/>
  </si>
  <si>
    <t>NH2</t>
    <phoneticPr fontId="1" type="noConversion"/>
  </si>
  <si>
    <t>H</t>
    <phoneticPr fontId="1" type="noConversion"/>
  </si>
  <si>
    <t>CH</t>
    <phoneticPr fontId="1" type="noConversion"/>
  </si>
  <si>
    <t>H</t>
    <phoneticPr fontId="1" type="noConversion"/>
  </si>
  <si>
    <t>O2</t>
    <phoneticPr fontId="1" type="noConversion"/>
  </si>
  <si>
    <t>O3</t>
    <phoneticPr fontId="1" type="noConversion"/>
  </si>
  <si>
    <t>H</t>
    <phoneticPr fontId="1" type="noConversion"/>
  </si>
  <si>
    <t>N</t>
    <phoneticPr fontId="1" type="noConversion"/>
  </si>
  <si>
    <t>H</t>
    <phoneticPr fontId="1" type="noConversion"/>
  </si>
  <si>
    <t>CH3</t>
    <phoneticPr fontId="1" type="noConversion"/>
  </si>
  <si>
    <t>C</t>
    <phoneticPr fontId="1" type="noConversion"/>
  </si>
  <si>
    <t>H</t>
    <phoneticPr fontId="1" type="noConversion"/>
  </si>
  <si>
    <t>BH3</t>
    <phoneticPr fontId="1" type="noConversion"/>
  </si>
  <si>
    <t>SO</t>
    <phoneticPr fontId="1" type="noConversion"/>
  </si>
  <si>
    <t>Atoms</t>
    <phoneticPr fontId="1" type="noConversion"/>
  </si>
  <si>
    <t>H</t>
    <phoneticPr fontId="1" type="noConversion"/>
  </si>
  <si>
    <t>He</t>
    <phoneticPr fontId="1" type="noConversion"/>
  </si>
  <si>
    <t>Li</t>
    <phoneticPr fontId="1" type="noConversion"/>
  </si>
  <si>
    <t>Be</t>
    <phoneticPr fontId="1" type="noConversion"/>
  </si>
  <si>
    <t>B</t>
    <phoneticPr fontId="1" type="noConversion"/>
  </si>
  <si>
    <t>C</t>
    <phoneticPr fontId="1" type="noConversion"/>
  </si>
  <si>
    <t>N</t>
    <phoneticPr fontId="1" type="noConversion"/>
  </si>
  <si>
    <t>O</t>
    <phoneticPr fontId="1" type="noConversion"/>
  </si>
  <si>
    <t>F</t>
    <phoneticPr fontId="1" type="noConversion"/>
  </si>
  <si>
    <t>Ne</t>
    <phoneticPr fontId="1" type="noConversion"/>
  </si>
  <si>
    <t>Na</t>
    <phoneticPr fontId="1" type="noConversion"/>
  </si>
  <si>
    <t>Mg</t>
    <phoneticPr fontId="1" type="noConversion"/>
  </si>
  <si>
    <t>Al</t>
    <phoneticPr fontId="1" type="noConversion"/>
  </si>
  <si>
    <t>Si</t>
    <phoneticPr fontId="1" type="noConversion"/>
  </si>
  <si>
    <t>P</t>
    <phoneticPr fontId="1" type="noConversion"/>
  </si>
  <si>
    <t>S</t>
    <phoneticPr fontId="1" type="noConversion"/>
  </si>
  <si>
    <t>Cl</t>
    <phoneticPr fontId="1" type="noConversion"/>
  </si>
  <si>
    <t>Ar</t>
    <phoneticPr fontId="1" type="noConversion"/>
  </si>
  <si>
    <t>AE</t>
    <phoneticPr fontId="1" type="noConversion"/>
  </si>
  <si>
    <t>BDE99</t>
    <phoneticPr fontId="1" type="noConversion"/>
  </si>
  <si>
    <t>G2-AE</t>
    <phoneticPr fontId="1" type="noConversion"/>
  </si>
  <si>
    <t>Molecules</t>
    <phoneticPr fontId="1" type="noConversion"/>
  </si>
  <si>
    <t>AE</t>
    <phoneticPr fontId="1" type="noConversion"/>
  </si>
  <si>
    <t>G3-HOF</t>
    <phoneticPr fontId="1" type="noConversion"/>
  </si>
  <si>
    <t>G2-IP</t>
    <phoneticPr fontId="1" type="noConversion"/>
  </si>
  <si>
    <t>G2-EA</t>
    <phoneticPr fontId="1" type="noConversion"/>
  </si>
  <si>
    <t>ISO20</t>
    <phoneticPr fontId="1" type="noConversion"/>
  </si>
  <si>
    <t>HOCN</t>
  </si>
  <si>
    <t>A</t>
    <phoneticPr fontId="1" type="noConversion"/>
  </si>
  <si>
    <t>B</t>
    <phoneticPr fontId="1" type="noConversion"/>
  </si>
  <si>
    <t>AE_A</t>
    <phoneticPr fontId="1" type="noConversion"/>
  </si>
  <si>
    <t>AE_B</t>
    <phoneticPr fontId="1" type="noConversion"/>
  </si>
  <si>
    <t>ref</t>
    <phoneticPr fontId="1" type="noConversion"/>
  </si>
  <si>
    <t>C20_Bowl_C5v</t>
    <phoneticPr fontId="1" type="noConversion"/>
  </si>
  <si>
    <t>C20_Cage_D2h</t>
  </si>
  <si>
    <t>C20_Cage_D3h</t>
  </si>
  <si>
    <t>C20_Ring_C10h</t>
  </si>
  <si>
    <t>C24_Cage_Oh</t>
  </si>
  <si>
    <t>C24_Cage_D3d</t>
  </si>
  <si>
    <t>C24_Corona_D6h</t>
  </si>
  <si>
    <t>C24_Ring_C12h</t>
  </si>
  <si>
    <t>result</t>
    <phoneticPr fontId="1" type="noConversion"/>
  </si>
  <si>
    <t>OClO</t>
    <phoneticPr fontId="1" type="noConversion"/>
  </si>
  <si>
    <t>HNCO</t>
    <phoneticPr fontId="1" type="noConversion"/>
  </si>
  <si>
    <t>HOCN</t>
    <phoneticPr fontId="1" type="noConversion"/>
  </si>
  <si>
    <t>HCNO</t>
    <phoneticPr fontId="1" type="noConversion"/>
  </si>
  <si>
    <t>C2H2</t>
    <phoneticPr fontId="1" type="noConversion"/>
  </si>
  <si>
    <t>t-N2H2</t>
    <phoneticPr fontId="1" type="noConversion"/>
  </si>
  <si>
    <t>acetaldehyde</t>
    <phoneticPr fontId="1" type="noConversion"/>
  </si>
  <si>
    <t>H2CN</t>
  </si>
  <si>
    <t>H2CN</t>
    <phoneticPr fontId="1" type="noConversion"/>
  </si>
  <si>
    <t>ClOO</t>
    <phoneticPr fontId="1" type="noConversion"/>
  </si>
  <si>
    <t>c-HONO</t>
  </si>
  <si>
    <t>c-HONO</t>
    <phoneticPr fontId="1" type="noConversion"/>
  </si>
  <si>
    <t>c-HCOH</t>
  </si>
  <si>
    <t>c-HOOO</t>
  </si>
  <si>
    <t>HOCN</t>
    <phoneticPr fontId="1" type="noConversion"/>
  </si>
  <si>
    <t>HONC</t>
    <phoneticPr fontId="1" type="noConversion"/>
  </si>
  <si>
    <t>HCNO</t>
    <phoneticPr fontId="1" type="noConversion"/>
  </si>
  <si>
    <t>HONC</t>
    <phoneticPr fontId="1" type="noConversion"/>
  </si>
  <si>
    <t>t-HCOH</t>
    <phoneticPr fontId="1" type="noConversion"/>
  </si>
  <si>
    <t>c-HCOH</t>
    <phoneticPr fontId="1" type="noConversion"/>
  </si>
  <si>
    <t>c-HOOO</t>
    <phoneticPr fontId="1" type="noConversion"/>
  </si>
  <si>
    <t>c-N2H2</t>
  </si>
  <si>
    <t>c-N2H2</t>
    <phoneticPr fontId="1" type="noConversion"/>
  </si>
  <si>
    <t>allene</t>
    <phoneticPr fontId="1" type="noConversion"/>
  </si>
  <si>
    <t>dioxirane</t>
  </si>
  <si>
    <t>dioxirane</t>
    <phoneticPr fontId="1" type="noConversion"/>
  </si>
  <si>
    <t>oxirene</t>
  </si>
  <si>
    <t>oxirene</t>
    <phoneticPr fontId="1" type="noConversion"/>
  </si>
  <si>
    <t>oxirane</t>
  </si>
  <si>
    <t>oxirane</t>
    <phoneticPr fontId="1" type="noConversion"/>
  </si>
  <si>
    <t>HCNH</t>
    <phoneticPr fontId="1" type="noConversion"/>
  </si>
  <si>
    <t>LiH</t>
    <phoneticPr fontId="1" type="noConversion"/>
  </si>
  <si>
    <t>BeH</t>
  </si>
  <si>
    <t>CH</t>
    <phoneticPr fontId="1" type="noConversion"/>
  </si>
  <si>
    <t>CH3</t>
    <phoneticPr fontId="1" type="noConversion"/>
  </si>
  <si>
    <t>SiH3</t>
    <phoneticPr fontId="1" type="noConversion"/>
  </si>
  <si>
    <t>SiH4</t>
  </si>
  <si>
    <t>Li2</t>
  </si>
  <si>
    <t>LiF</t>
  </si>
  <si>
    <t>Na2</t>
  </si>
  <si>
    <t>Si2</t>
  </si>
  <si>
    <t>Cl2</t>
  </si>
  <si>
    <t>NaCl</t>
  </si>
  <si>
    <t>SiO</t>
  </si>
  <si>
    <t>Si2H6</t>
  </si>
  <si>
    <t>BF3</t>
  </si>
  <si>
    <t>BCl3</t>
  </si>
  <si>
    <t>AlF3</t>
  </si>
  <si>
    <t>AlCl3</t>
  </si>
  <si>
    <t>CF4</t>
  </si>
  <si>
    <t>CCl4</t>
  </si>
  <si>
    <t>COS</t>
  </si>
  <si>
    <t>SiF4</t>
  </si>
  <si>
    <t>SiCl4</t>
  </si>
  <si>
    <t>NF3</t>
  </si>
  <si>
    <t>PF3</t>
  </si>
  <si>
    <t>ClF3</t>
  </si>
  <si>
    <t>C2F4</t>
  </si>
  <si>
    <t>C2Cl4</t>
  </si>
  <si>
    <t>CF3CN</t>
  </si>
  <si>
    <t>CH2F2</t>
  </si>
  <si>
    <t>CHF3</t>
  </si>
  <si>
    <t>CH2Cl2</t>
  </si>
  <si>
    <t>CHCl3</t>
  </si>
  <si>
    <t>CH3CN</t>
  </si>
  <si>
    <t>CH3ONO</t>
  </si>
  <si>
    <t>CH3SiH3</t>
  </si>
  <si>
    <t>HCOOH</t>
  </si>
  <si>
    <t>HCOOCH3</t>
  </si>
  <si>
    <t>CH3CONH2</t>
  </si>
  <si>
    <t>CH3CH2NH2</t>
  </si>
  <si>
    <t>CH3CHO</t>
  </si>
  <si>
    <t>C2H5OH</t>
  </si>
  <si>
    <t>CH2CHF</t>
  </si>
  <si>
    <t>CH2CHCN</t>
  </si>
  <si>
    <t>CH3COCH3</t>
  </si>
  <si>
    <t>CH3COOH</t>
  </si>
  <si>
    <t>CH3COF</t>
  </si>
  <si>
    <t>CH3COCl</t>
  </si>
  <si>
    <t>C3H7Cl</t>
  </si>
  <si>
    <t>C2H5OCH3</t>
  </si>
  <si>
    <t>C4H4O</t>
  </si>
  <si>
    <t>CH3CO</t>
  </si>
  <si>
    <t>CH3S</t>
  </si>
  <si>
    <t>CH2-sing</t>
    <phoneticPr fontId="1" type="noConversion"/>
  </si>
  <si>
    <t>SiH2-sing</t>
    <phoneticPr fontId="1" type="noConversion"/>
  </si>
  <si>
    <t>SiH2-trip</t>
    <phoneticPr fontId="1" type="noConversion"/>
  </si>
  <si>
    <t>2-iC4H9</t>
    <phoneticPr fontId="1" type="noConversion"/>
  </si>
  <si>
    <t>iC3H7</t>
    <phoneticPr fontId="1" type="noConversion"/>
  </si>
  <si>
    <t>C4H6</t>
  </si>
  <si>
    <t>C5H10</t>
  </si>
  <si>
    <t>C5H12-1</t>
  </si>
  <si>
    <t>C5H12-2</t>
  </si>
  <si>
    <t>C6H8-1</t>
  </si>
  <si>
    <t>C6H8-2</t>
  </si>
  <si>
    <t>C6H12</t>
  </si>
  <si>
    <t>C6H14-1</t>
  </si>
  <si>
    <t>C6H14-2</t>
  </si>
  <si>
    <t>C7H8</t>
  </si>
  <si>
    <t>C7H16</t>
  </si>
  <si>
    <t>C8H18</t>
  </si>
  <si>
    <t>C10H8-1</t>
  </si>
  <si>
    <t>C10H8-2</t>
  </si>
  <si>
    <t>C3H6O2</t>
  </si>
  <si>
    <t>C6H7N</t>
  </si>
  <si>
    <t>C6H6O</t>
  </si>
  <si>
    <t>C5H8O</t>
  </si>
  <si>
    <t>C6H4O2</t>
  </si>
  <si>
    <t>C2H6O2S</t>
  </si>
  <si>
    <t>C6H5Cl</t>
  </si>
  <si>
    <t>C4H4N2-1</t>
  </si>
  <si>
    <t>C4H4N2-2</t>
  </si>
  <si>
    <t>C4H4N2-3</t>
  </si>
  <si>
    <t>C4H6O-1</t>
  </si>
  <si>
    <t>C4H6O-2</t>
  </si>
  <si>
    <t>C4H6O3</t>
  </si>
  <si>
    <t>C4H6S</t>
  </si>
  <si>
    <t>C4H7N</t>
  </si>
  <si>
    <t>C4H8O-1</t>
  </si>
  <si>
    <t>C4H8O-2</t>
  </si>
  <si>
    <t>C4H8O-3</t>
  </si>
  <si>
    <t>C4H8O2</t>
  </si>
  <si>
    <t>C4H8S</t>
  </si>
  <si>
    <t>C4H9Cl-1</t>
  </si>
  <si>
    <t>C4H9Cl-2</t>
  </si>
  <si>
    <t>C4H9N</t>
  </si>
  <si>
    <t>C4H9NO2</t>
  </si>
  <si>
    <t>C4H10O-2</t>
  </si>
  <si>
    <t>C4H10O-1</t>
  </si>
  <si>
    <t>C4H10O2</t>
  </si>
  <si>
    <t>C4H10S</t>
  </si>
  <si>
    <t>C4H10S2</t>
  </si>
  <si>
    <t>C4H11N</t>
  </si>
  <si>
    <t>C4H12Si</t>
  </si>
  <si>
    <t>C5H6S</t>
  </si>
  <si>
    <t>C5H7N</t>
  </si>
  <si>
    <t>C5H10O-2</t>
  </si>
  <si>
    <t>C5H10O-1</t>
  </si>
  <si>
    <t>C5H10O2</t>
  </si>
  <si>
    <t>C5H10S</t>
  </si>
  <si>
    <t>C5H11N</t>
  </si>
  <si>
    <t>C6H4F2-1</t>
  </si>
  <si>
    <t>C6H4F2-2</t>
  </si>
  <si>
    <t>C6H5F</t>
  </si>
  <si>
    <t>C6H14O</t>
  </si>
  <si>
    <t>PF5</t>
  </si>
  <si>
    <t>SF6</t>
  </si>
  <si>
    <t>SCl2</t>
  </si>
  <si>
    <t>POCl3</t>
  </si>
  <si>
    <t>PCl5</t>
  </si>
  <si>
    <t>Cl2O2S</t>
  </si>
  <si>
    <t>PCl3</t>
  </si>
  <si>
    <t>Cl2S2</t>
  </si>
  <si>
    <t>SiCl2</t>
  </si>
  <si>
    <t>CF3Cl</t>
  </si>
  <si>
    <t>C2F6</t>
  </si>
  <si>
    <t>CF3</t>
  </si>
  <si>
    <t>C6H5</t>
  </si>
  <si>
    <t>LiH</t>
  </si>
  <si>
    <t>SiH3</t>
  </si>
  <si>
    <t>G2</t>
    <phoneticPr fontId="1" type="noConversion"/>
  </si>
  <si>
    <t>G3-HOF</t>
    <phoneticPr fontId="1" type="noConversion"/>
  </si>
  <si>
    <t>molecule</t>
    <phoneticPr fontId="1" type="noConversion"/>
  </si>
  <si>
    <t>AE_mol</t>
    <phoneticPr fontId="1" type="noConversion"/>
  </si>
  <si>
    <t>AE_ani</t>
    <phoneticPr fontId="1" type="noConversion"/>
  </si>
  <si>
    <t>B2F4</t>
  </si>
  <si>
    <t>C2</t>
  </si>
  <si>
    <t>C2O</t>
  </si>
  <si>
    <t>HCF</t>
  </si>
  <si>
    <t>CH2CHO</t>
  </si>
  <si>
    <t>HO2</t>
  </si>
  <si>
    <t>C20_Bowl_C5v</t>
    <phoneticPr fontId="1" type="noConversion"/>
  </si>
  <si>
    <t>C20_Cage_D2h</t>
    <phoneticPr fontId="1" type="noConversion"/>
  </si>
  <si>
    <t>C20_Cage_D3h</t>
    <phoneticPr fontId="1" type="noConversion"/>
  </si>
  <si>
    <t>C20_Ring_C10h</t>
    <phoneticPr fontId="1" type="noConversion"/>
  </si>
  <si>
    <t>C24_Cage_Oh</t>
    <phoneticPr fontId="1" type="noConversion"/>
  </si>
  <si>
    <t>C24_Cage_D3d</t>
    <phoneticPr fontId="1" type="noConversion"/>
  </si>
  <si>
    <t>C24_Corona_D6h</t>
    <phoneticPr fontId="1" type="noConversion"/>
  </si>
  <si>
    <t>C24_Ring_C12h</t>
    <phoneticPr fontId="1" type="noConversion"/>
  </si>
  <si>
    <t>atom</t>
    <phoneticPr fontId="1" type="noConversion"/>
  </si>
  <si>
    <t>element HOF</t>
    <phoneticPr fontId="1" type="noConversion"/>
  </si>
  <si>
    <t>He</t>
  </si>
  <si>
    <t>Li</t>
  </si>
  <si>
    <t>Li</t>
    <phoneticPr fontId="1" type="noConversion"/>
  </si>
  <si>
    <t>Be</t>
  </si>
  <si>
    <t>Be</t>
    <phoneticPr fontId="1" type="noConversion"/>
  </si>
  <si>
    <t>B</t>
  </si>
  <si>
    <t>C</t>
  </si>
  <si>
    <t>C</t>
    <phoneticPr fontId="1" type="noConversion"/>
  </si>
  <si>
    <t>N</t>
  </si>
  <si>
    <t>N</t>
    <phoneticPr fontId="1" type="noConversion"/>
  </si>
  <si>
    <t>Ne</t>
  </si>
  <si>
    <t>Na</t>
  </si>
  <si>
    <t>Na</t>
    <phoneticPr fontId="1" type="noConversion"/>
  </si>
  <si>
    <t>Mg</t>
  </si>
  <si>
    <t>Mg</t>
    <phoneticPr fontId="1" type="noConversion"/>
  </si>
  <si>
    <t>Al</t>
  </si>
  <si>
    <t>Al</t>
    <phoneticPr fontId="1" type="noConversion"/>
  </si>
  <si>
    <t>Si</t>
  </si>
  <si>
    <t>Si</t>
    <phoneticPr fontId="1" type="noConversion"/>
  </si>
  <si>
    <t>P</t>
  </si>
  <si>
    <t>P</t>
    <phoneticPr fontId="1" type="noConversion"/>
  </si>
  <si>
    <t>S</t>
  </si>
  <si>
    <t>S</t>
    <phoneticPr fontId="1" type="noConversion"/>
  </si>
  <si>
    <t>Cl</t>
    <phoneticPr fontId="1" type="noConversion"/>
  </si>
  <si>
    <t>Ar</t>
  </si>
  <si>
    <t>thermal correction
(from 0K to 298K)</t>
    <phoneticPr fontId="1" type="noConversion"/>
  </si>
  <si>
    <t>scaled number</t>
    <phoneticPr fontId="1" type="noConversion"/>
  </si>
  <si>
    <t>molecule</t>
    <phoneticPr fontId="1" type="noConversion"/>
  </si>
  <si>
    <t>Thermal correction to Enthalpy</t>
  </si>
  <si>
    <t>Zero-point correction</t>
  </si>
  <si>
    <t>HOF</t>
    <phoneticPr fontId="1" type="noConversion"/>
  </si>
  <si>
    <t>num_H</t>
    <phoneticPr fontId="1" type="noConversion"/>
  </si>
  <si>
    <t>num_C</t>
    <phoneticPr fontId="1" type="noConversion"/>
  </si>
  <si>
    <t>num_N</t>
    <phoneticPr fontId="1" type="noConversion"/>
  </si>
  <si>
    <t>num_O</t>
    <phoneticPr fontId="1" type="noConversion"/>
  </si>
  <si>
    <t>num_F</t>
    <phoneticPr fontId="1" type="noConversion"/>
  </si>
  <si>
    <t>num_Si</t>
    <phoneticPr fontId="1" type="noConversion"/>
  </si>
  <si>
    <t>num_P</t>
    <phoneticPr fontId="1" type="noConversion"/>
  </si>
  <si>
    <t>num_S</t>
    <phoneticPr fontId="1" type="noConversion"/>
  </si>
  <si>
    <t>num_Cl</t>
    <phoneticPr fontId="1" type="noConversion"/>
  </si>
  <si>
    <t>ther_corr_H</t>
    <phoneticPr fontId="1" type="noConversion"/>
  </si>
  <si>
    <t>ther_corr_C</t>
    <phoneticPr fontId="1" type="noConversion"/>
  </si>
  <si>
    <t>ther_corr_N</t>
    <phoneticPr fontId="1" type="noConversion"/>
  </si>
  <si>
    <t>ther_corr_O</t>
    <phoneticPr fontId="1" type="noConversion"/>
  </si>
  <si>
    <t>ther_corr_F</t>
    <phoneticPr fontId="1" type="noConversion"/>
  </si>
  <si>
    <t>ther_corr_Si</t>
    <phoneticPr fontId="1" type="noConversion"/>
  </si>
  <si>
    <t>ther_corr_P</t>
    <phoneticPr fontId="1" type="noConversion"/>
  </si>
  <si>
    <t>ther_corr_S</t>
    <phoneticPr fontId="1" type="noConversion"/>
  </si>
  <si>
    <t>ther_corr_Cl</t>
    <phoneticPr fontId="1" type="noConversion"/>
  </si>
  <si>
    <t>OH</t>
    <phoneticPr fontId="1" type="noConversion"/>
  </si>
  <si>
    <t>OH2</t>
  </si>
  <si>
    <t>OH2</t>
    <phoneticPr fontId="1" type="noConversion"/>
  </si>
  <si>
    <t>FH</t>
  </si>
  <si>
    <t>FH</t>
    <phoneticPr fontId="1" type="noConversion"/>
  </si>
  <si>
    <t>SH2</t>
  </si>
  <si>
    <t>SH2</t>
    <phoneticPr fontId="1" type="noConversion"/>
  </si>
  <si>
    <t>ClH</t>
  </si>
  <si>
    <t>ClH</t>
    <phoneticPr fontId="1" type="noConversion"/>
  </si>
  <si>
    <t>H3COH</t>
    <phoneticPr fontId="1" type="noConversion"/>
  </si>
  <si>
    <t>H2NNH2</t>
    <phoneticPr fontId="1" type="noConversion"/>
  </si>
  <si>
    <t>HOOH</t>
    <phoneticPr fontId="1" type="noConversion"/>
  </si>
  <si>
    <t>SC</t>
  </si>
  <si>
    <t>SC</t>
    <phoneticPr fontId="1" type="noConversion"/>
  </si>
  <si>
    <t>SO</t>
    <phoneticPr fontId="1" type="noConversion"/>
  </si>
  <si>
    <t>ClO</t>
    <phoneticPr fontId="1" type="noConversion"/>
  </si>
  <si>
    <t>H3CSH</t>
    <phoneticPr fontId="1" type="noConversion"/>
  </si>
  <si>
    <t>HOCl</t>
    <phoneticPr fontId="1" type="noConversion"/>
  </si>
  <si>
    <t>SO2</t>
    <phoneticPr fontId="1" type="noConversion"/>
  </si>
  <si>
    <t>CF2O</t>
    <phoneticPr fontId="1" type="noConversion"/>
  </si>
  <si>
    <t>ClNO</t>
    <phoneticPr fontId="1" type="noConversion"/>
  </si>
  <si>
    <t>F2O</t>
    <phoneticPr fontId="1" type="noConversion"/>
  </si>
  <si>
    <t>CH2CCH2</t>
    <phoneticPr fontId="1" type="noConversion"/>
  </si>
  <si>
    <t>cyclopropene</t>
    <phoneticPr fontId="1" type="noConversion"/>
  </si>
  <si>
    <t>cyclopropane</t>
    <phoneticPr fontId="1" type="noConversion"/>
  </si>
  <si>
    <t>2-butyne</t>
    <phoneticPr fontId="1" type="noConversion"/>
  </si>
  <si>
    <t>methylene-cyclopropane</t>
    <phoneticPr fontId="1" type="noConversion"/>
  </si>
  <si>
    <t>bicyclobutane</t>
    <phoneticPr fontId="1" type="noConversion"/>
  </si>
  <si>
    <t>cyclobutene</t>
    <phoneticPr fontId="1" type="noConversion"/>
  </si>
  <si>
    <t>cyclobutane</t>
    <phoneticPr fontId="1" type="noConversion"/>
  </si>
  <si>
    <t>isobutene</t>
    <phoneticPr fontId="1" type="noConversion"/>
  </si>
  <si>
    <t>trans-butane</t>
    <phoneticPr fontId="1" type="noConversion"/>
  </si>
  <si>
    <t>isobutane</t>
    <phoneticPr fontId="1" type="noConversion"/>
  </si>
  <si>
    <t>spiropentane</t>
    <phoneticPr fontId="1" type="noConversion"/>
  </si>
  <si>
    <t>C2H4NH</t>
    <phoneticPr fontId="1" type="noConversion"/>
  </si>
  <si>
    <t>NCCN</t>
    <phoneticPr fontId="1" type="noConversion"/>
  </si>
  <si>
    <t>dimethylamine</t>
    <phoneticPr fontId="1" type="noConversion"/>
  </si>
  <si>
    <t>oxirane</t>
    <phoneticPr fontId="1" type="noConversion"/>
  </si>
  <si>
    <t>HCOCOH</t>
    <phoneticPr fontId="1" type="noConversion"/>
  </si>
  <si>
    <t>dimethyl-sulfoxide</t>
    <phoneticPr fontId="1" type="noConversion"/>
  </si>
  <si>
    <t>C2H5Cl</t>
    <phoneticPr fontId="1" type="noConversion"/>
  </si>
  <si>
    <t>CH2CHCl</t>
    <phoneticPr fontId="1" type="noConversion"/>
  </si>
  <si>
    <t>isopropanol</t>
    <phoneticPr fontId="1" type="noConversion"/>
  </si>
  <si>
    <t>trimethylamine</t>
    <phoneticPr fontId="1" type="noConversion"/>
  </si>
  <si>
    <t>furan</t>
    <phoneticPr fontId="1" type="noConversion"/>
  </si>
  <si>
    <t>thiophene</t>
    <phoneticPr fontId="1" type="noConversion"/>
  </si>
  <si>
    <t>pyrrole</t>
    <phoneticPr fontId="1" type="noConversion"/>
  </si>
  <si>
    <t>pyridine</t>
    <phoneticPr fontId="1" type="noConversion"/>
  </si>
  <si>
    <t>CH3CCH</t>
    <phoneticPr fontId="1" type="noConversion"/>
  </si>
  <si>
    <t>CH3CHCH2</t>
    <phoneticPr fontId="1" type="noConversion"/>
  </si>
  <si>
    <t>C3H8</t>
    <phoneticPr fontId="1" type="noConversion"/>
  </si>
  <si>
    <t>CH2CHCHCH2</t>
    <phoneticPr fontId="1" type="noConversion"/>
  </si>
  <si>
    <t>C6H6</t>
    <phoneticPr fontId="1" type="noConversion"/>
  </si>
  <si>
    <t>CH2CO</t>
    <phoneticPr fontId="1" type="noConversion"/>
  </si>
  <si>
    <t>C2H5OH</t>
    <phoneticPr fontId="1" type="noConversion"/>
  </si>
  <si>
    <t>CH3OCH3</t>
    <phoneticPr fontId="1" type="noConversion"/>
  </si>
  <si>
    <t>C2H5SH</t>
    <phoneticPr fontId="1" type="noConversion"/>
  </si>
  <si>
    <t>CH3SCH3</t>
    <phoneticPr fontId="1" type="noConversion"/>
  </si>
  <si>
    <t>CCH</t>
    <phoneticPr fontId="1" type="noConversion"/>
  </si>
  <si>
    <t>C2H3</t>
    <phoneticPr fontId="1" type="noConversion"/>
  </si>
  <si>
    <t>H2COH</t>
    <phoneticPr fontId="1" type="noConversion"/>
  </si>
  <si>
    <t>C6H5CH3</t>
  </si>
  <si>
    <t>H3COF</t>
    <phoneticPr fontId="1" type="noConversion"/>
  </si>
  <si>
    <t>thiirane</t>
    <phoneticPr fontId="1" type="noConversion"/>
  </si>
  <si>
    <t>C6H5OH</t>
  </si>
  <si>
    <t>C6H5OH</t>
    <phoneticPr fontId="1" type="noConversion"/>
  </si>
  <si>
    <t>C6H5NH2</t>
  </si>
  <si>
    <t>B2H4</t>
  </si>
  <si>
    <t>Si2H2</t>
  </si>
  <si>
    <t>Si2H4</t>
  </si>
  <si>
    <t>Si2H5</t>
  </si>
  <si>
    <t>SiH</t>
  </si>
  <si>
    <t>PO</t>
  </si>
  <si>
    <t>C2H5O</t>
    <phoneticPr fontId="1" type="noConversion"/>
  </si>
  <si>
    <t>CH2CC</t>
  </si>
  <si>
    <t>CH2CCH</t>
  </si>
  <si>
    <t>CH2CHCH2</t>
  </si>
  <si>
    <t>CHCO</t>
  </si>
  <si>
    <t>C2H5S</t>
    <phoneticPr fontId="1" type="noConversion"/>
  </si>
  <si>
    <t>HO2</t>
    <phoneticPr fontId="1" type="noConversion"/>
  </si>
  <si>
    <t>B2F4</t>
    <phoneticPr fontId="1" type="noConversion"/>
  </si>
  <si>
    <t>H3CF</t>
    <phoneticPr fontId="1" type="noConversion"/>
  </si>
  <si>
    <t>C6H5NH2</t>
    <phoneticPr fontId="1" type="noConversion"/>
  </si>
  <si>
    <t>B2H4</t>
    <phoneticPr fontId="1" type="noConversion"/>
  </si>
  <si>
    <t>N2H2</t>
  </si>
  <si>
    <t>N2H2</t>
    <phoneticPr fontId="1" type="noConversion"/>
  </si>
  <si>
    <t>N2H3</t>
  </si>
  <si>
    <t>Si2H4</t>
    <phoneticPr fontId="1" type="noConversion"/>
  </si>
  <si>
    <t>Si2H5</t>
    <phoneticPr fontId="1" type="noConversion"/>
  </si>
  <si>
    <t>C2O</t>
    <phoneticPr fontId="1" type="noConversion"/>
  </si>
  <si>
    <t>CNO</t>
    <phoneticPr fontId="1" type="noConversion"/>
  </si>
  <si>
    <t>H2CNC</t>
    <phoneticPr fontId="1" type="noConversion"/>
  </si>
  <si>
    <t>CH2CHO</t>
    <phoneticPr fontId="1" type="noConversion"/>
  </si>
  <si>
    <t>H2CSH</t>
    <phoneticPr fontId="1" type="noConversion"/>
  </si>
  <si>
    <t>PH</t>
  </si>
  <si>
    <t>PH</t>
    <phoneticPr fontId="1" type="noConversion"/>
  </si>
  <si>
    <t>SiH</t>
    <phoneticPr fontId="1" type="noConversion"/>
  </si>
  <si>
    <t>SiH2-sing</t>
    <phoneticPr fontId="1" type="noConversion"/>
  </si>
  <si>
    <t>CH2-sing</t>
    <phoneticPr fontId="1" type="noConversion"/>
  </si>
  <si>
    <t>CH2-sing</t>
    <phoneticPr fontId="1" type="noConversion"/>
  </si>
  <si>
    <t>COS</t>
    <phoneticPr fontId="1" type="noConversion"/>
  </si>
  <si>
    <t>FCl</t>
    <phoneticPr fontId="1" type="noConversion"/>
  </si>
  <si>
    <t>iC3H7</t>
    <phoneticPr fontId="1" type="noConversion"/>
  </si>
  <si>
    <t>HCO</t>
    <phoneticPr fontId="1" type="noConversion"/>
  </si>
  <si>
    <t>H2COH</t>
    <phoneticPr fontId="1" type="noConversion"/>
  </si>
  <si>
    <t>H3COH</t>
    <phoneticPr fontId="1" type="noConversion"/>
  </si>
  <si>
    <t>H3CF</t>
    <phoneticPr fontId="1" type="noConversion"/>
  </si>
  <si>
    <t>H2CS</t>
    <phoneticPr fontId="1" type="noConversion"/>
  </si>
  <si>
    <t>H2CSH</t>
    <phoneticPr fontId="1" type="noConversion"/>
  </si>
  <si>
    <t>H3CSH</t>
    <phoneticPr fontId="1" type="noConversion"/>
  </si>
  <si>
    <t>H3COF</t>
    <phoneticPr fontId="1" type="noConversion"/>
  </si>
  <si>
    <t>thiirane</t>
    <phoneticPr fontId="1" type="noConversion"/>
  </si>
  <si>
    <t>furan</t>
    <phoneticPr fontId="1" type="noConversion"/>
  </si>
  <si>
    <t>CNO</t>
    <phoneticPr fontId="1" type="noConversion"/>
  </si>
  <si>
    <t>H2CCN</t>
    <phoneticPr fontId="1" type="noConversion"/>
  </si>
  <si>
    <t>H2CNC</t>
    <phoneticPr fontId="1" type="noConversion"/>
  </si>
  <si>
    <t>C2H5S</t>
    <phoneticPr fontId="1" type="noConversion"/>
  </si>
  <si>
    <t>ISO-C</t>
    <phoneticPr fontId="1" type="noConversion"/>
  </si>
  <si>
    <t>ISO-20</t>
    <phoneticPr fontId="1" type="noConversion"/>
  </si>
  <si>
    <t>Thermal correction to Energy</t>
  </si>
  <si>
    <t>N2_g</t>
    <phoneticPr fontId="1" type="noConversion"/>
  </si>
  <si>
    <t>N2_u</t>
    <phoneticPr fontId="1" type="noConversion"/>
  </si>
  <si>
    <t>CF2</t>
    <phoneticPr fontId="1" type="noConversion"/>
  </si>
  <si>
    <t>C6H5CH3</t>
    <phoneticPr fontId="1" type="noConversion"/>
  </si>
  <si>
    <t>H2CS</t>
    <phoneticPr fontId="1" type="noConversion"/>
  </si>
  <si>
    <t>N2H3</t>
    <phoneticPr fontId="1" type="noConversion"/>
  </si>
  <si>
    <t>HOF</t>
    <phoneticPr fontId="1" type="noConversion"/>
  </si>
  <si>
    <t>Si2H2</t>
    <phoneticPr fontId="1" type="noConversion"/>
  </si>
  <si>
    <t>C2</t>
    <phoneticPr fontId="1" type="noConversion"/>
  </si>
  <si>
    <t>S2O</t>
    <phoneticPr fontId="1" type="noConversion"/>
  </si>
  <si>
    <t>CH2CC</t>
    <phoneticPr fontId="1" type="noConversion"/>
  </si>
  <si>
    <t>CH2CCH</t>
    <phoneticPr fontId="1" type="noConversion"/>
  </si>
  <si>
    <t>CH2CHCH2</t>
    <phoneticPr fontId="1" type="noConversion"/>
  </si>
  <si>
    <t>HCF</t>
    <phoneticPr fontId="1" type="noConversion"/>
  </si>
  <si>
    <t>CHCO</t>
    <phoneticPr fontId="1" type="noConversion"/>
  </si>
  <si>
    <t>PO</t>
    <phoneticPr fontId="1" type="noConversion"/>
  </si>
  <si>
    <t>HS</t>
    <phoneticPr fontId="1" type="noConversion"/>
  </si>
  <si>
    <t>HS</t>
    <phoneticPr fontId="1" type="noConversion"/>
  </si>
  <si>
    <t>G2-add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</si>
</sst>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"/>
    <numFmt numFmtId="177" formatCode="0.0_ "/>
    <numFmt numFmtId="178" formatCode="0.000000_ 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2" fontId="0" fillId="0" borderId="0" xfId="0" applyNumberFormat="1"/>
    <xf numFmtId="177" fontId="0" fillId="0" borderId="0" xfId="0" applyNumberFormat="1" applyFill="1" applyAlignment="1">
      <alignment horizontal="center" vertical="center"/>
    </xf>
    <xf numFmtId="17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76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92"/>
  <sheetViews>
    <sheetView tabSelected="1" topLeftCell="AC4" workbookViewId="0">
      <selection activeCell="AI42" sqref="AI3:AI42"/>
    </sheetView>
  </sheetViews>
  <sheetFormatPr defaultRowHeight="14.25"/>
  <cols>
    <col min="1" max="2" width="10.625" style="2" customWidth="1"/>
    <col min="3" max="3" width="5.625" style="2" customWidth="1"/>
    <col min="4" max="5" width="20.625" style="2" customWidth="1"/>
    <col min="6" max="6" width="5.625" style="2" customWidth="1"/>
    <col min="7" max="8" width="20.625" style="2" customWidth="1"/>
    <col min="9" max="9" width="5.625" style="2" customWidth="1"/>
    <col min="10" max="11" width="20.625" style="2" customWidth="1"/>
    <col min="12" max="12" width="5.625" style="2" customWidth="1"/>
    <col min="13" max="14" width="20.625" style="2" customWidth="1"/>
    <col min="15" max="15" width="5.625" style="2" customWidth="1"/>
    <col min="16" max="17" width="20.625" style="2" customWidth="1"/>
    <col min="18" max="18" width="5.625" style="2" customWidth="1"/>
    <col min="19" max="20" width="20.625" style="2" customWidth="1"/>
    <col min="21" max="21" width="5.625" style="2" customWidth="1"/>
    <col min="22" max="23" width="20.625" style="2" customWidth="1"/>
    <col min="24" max="24" width="5.625" style="2" customWidth="1"/>
    <col min="25" max="26" width="20.625" style="2" customWidth="1"/>
    <col min="27" max="27" width="5.625" style="2" customWidth="1"/>
    <col min="28" max="29" width="20.625" style="2" customWidth="1"/>
    <col min="30" max="30" width="5.625" style="2" customWidth="1"/>
    <col min="31" max="32" width="20.625" style="2" customWidth="1"/>
    <col min="33" max="33" width="5.625" style="2" customWidth="1"/>
    <col min="34" max="35" width="20.625" style="2" customWidth="1"/>
    <col min="36" max="36" width="5.625" style="2" customWidth="1"/>
    <col min="37" max="56" width="20.625" style="2" customWidth="1"/>
  </cols>
  <sheetData>
    <row r="1" spans="1:38">
      <c r="A1" s="21" t="s">
        <v>563</v>
      </c>
      <c r="B1" s="21"/>
      <c r="D1" s="21" t="s">
        <v>584</v>
      </c>
      <c r="E1" s="21"/>
      <c r="G1" s="21" t="s">
        <v>587</v>
      </c>
      <c r="H1" s="21"/>
      <c r="J1" s="21" t="s">
        <v>312</v>
      </c>
      <c r="K1" s="21"/>
      <c r="M1" s="21" t="s">
        <v>311</v>
      </c>
      <c r="N1" s="21"/>
      <c r="P1" s="21" t="s">
        <v>588</v>
      </c>
      <c r="Q1" s="21"/>
      <c r="S1" s="21" t="s">
        <v>589</v>
      </c>
      <c r="T1" s="21"/>
      <c r="V1" s="21" t="s">
        <v>316</v>
      </c>
      <c r="W1" s="21"/>
      <c r="Y1" s="21" t="s">
        <v>590</v>
      </c>
      <c r="Z1" s="21"/>
      <c r="AB1" s="21" t="s">
        <v>150</v>
      </c>
      <c r="AC1" s="21"/>
      <c r="AE1" s="21" t="s">
        <v>583</v>
      </c>
      <c r="AF1" s="21"/>
      <c r="AH1" s="21" t="s">
        <v>115</v>
      </c>
      <c r="AI1" s="21"/>
      <c r="AK1" s="21" t="s">
        <v>116</v>
      </c>
      <c r="AL1" s="21"/>
    </row>
    <row r="2" spans="1:38">
      <c r="A2" s="2" t="s">
        <v>563</v>
      </c>
      <c r="B2" s="2" t="s">
        <v>582</v>
      </c>
      <c r="D2" s="2" t="s">
        <v>585</v>
      </c>
      <c r="E2" s="2" t="s">
        <v>586</v>
      </c>
      <c r="G2" s="2" t="s">
        <v>585</v>
      </c>
      <c r="H2" s="2" t="s">
        <v>586</v>
      </c>
      <c r="J2" s="2" t="s">
        <v>585</v>
      </c>
      <c r="K2" s="2" t="s">
        <v>586</v>
      </c>
      <c r="M2" s="2" t="s">
        <v>585</v>
      </c>
      <c r="N2" s="2" t="s">
        <v>586</v>
      </c>
      <c r="P2" s="2" t="s">
        <v>585</v>
      </c>
      <c r="Q2" s="2" t="s">
        <v>586</v>
      </c>
      <c r="S2" s="2" t="s">
        <v>585</v>
      </c>
      <c r="T2" s="2" t="s">
        <v>586</v>
      </c>
      <c r="V2" s="2" t="s">
        <v>585</v>
      </c>
      <c r="W2" s="2" t="s">
        <v>586</v>
      </c>
      <c r="Y2" s="2" t="s">
        <v>585</v>
      </c>
      <c r="Z2" s="2" t="s">
        <v>586</v>
      </c>
      <c r="AB2" s="2" t="s">
        <v>585</v>
      </c>
      <c r="AC2" s="2" t="s">
        <v>586</v>
      </c>
      <c r="AE2" s="2" t="s">
        <v>585</v>
      </c>
      <c r="AF2" s="2" t="s">
        <v>586</v>
      </c>
      <c r="AH2" s="2" t="s">
        <v>585</v>
      </c>
      <c r="AI2" s="2" t="s">
        <v>586</v>
      </c>
      <c r="AK2" s="2" t="s">
        <v>585</v>
      </c>
      <c r="AL2" s="2" t="s">
        <v>586</v>
      </c>
    </row>
    <row r="3" spans="1:38">
      <c r="A3" s="2" t="s">
        <v>564</v>
      </c>
      <c r="B3" s="2">
        <v>0</v>
      </c>
      <c r="D3" s="7" t="s">
        <v>637</v>
      </c>
      <c r="G3" s="2" t="s">
        <v>695</v>
      </c>
      <c r="H3" s="3"/>
      <c r="J3" s="2" t="s">
        <v>313</v>
      </c>
      <c r="M3" s="2" t="s">
        <v>322</v>
      </c>
      <c r="P3" s="6" t="s">
        <v>788</v>
      </c>
      <c r="Q3" s="15"/>
      <c r="S3" s="6" t="s">
        <v>793</v>
      </c>
      <c r="T3" s="15"/>
      <c r="V3" s="3" t="s">
        <v>777</v>
      </c>
      <c r="W3" s="3"/>
      <c r="Y3" s="2" t="s">
        <v>418</v>
      </c>
      <c r="AB3" s="2" t="s">
        <v>104</v>
      </c>
      <c r="AE3" s="2" t="s">
        <v>418</v>
      </c>
      <c r="AH3" s="2" t="s">
        <v>104</v>
      </c>
      <c r="AK3" s="2" t="s">
        <v>102</v>
      </c>
    </row>
    <row r="4" spans="1:38">
      <c r="A4" s="2" t="s">
        <v>565</v>
      </c>
      <c r="B4" s="2">
        <v>0</v>
      </c>
      <c r="D4" s="7" t="s">
        <v>638</v>
      </c>
      <c r="G4" s="2" t="s">
        <v>294</v>
      </c>
      <c r="H4" s="3"/>
      <c r="J4" s="2" t="s">
        <v>314</v>
      </c>
      <c r="M4" s="2" t="s">
        <v>323</v>
      </c>
      <c r="P4" s="6" t="s">
        <v>790</v>
      </c>
      <c r="Q4" s="15"/>
      <c r="S4" s="6" t="s">
        <v>302</v>
      </c>
      <c r="T4" s="15"/>
      <c r="V4" s="3" t="s">
        <v>778</v>
      </c>
      <c r="W4" s="3"/>
      <c r="Y4" s="2" t="s">
        <v>476</v>
      </c>
      <c r="AB4" s="2" t="s">
        <v>167</v>
      </c>
      <c r="AE4" s="2" t="s">
        <v>476</v>
      </c>
      <c r="AH4" s="2" t="s">
        <v>155</v>
      </c>
      <c r="AK4" s="2" t="s">
        <v>67</v>
      </c>
    </row>
    <row r="5" spans="1:38">
      <c r="A5" s="2" t="s">
        <v>566</v>
      </c>
      <c r="B5" s="2">
        <v>0</v>
      </c>
      <c r="D5" s="7" t="s">
        <v>639</v>
      </c>
      <c r="G5" s="2" t="s">
        <v>696</v>
      </c>
      <c r="H5" s="3"/>
      <c r="J5" s="2" t="s">
        <v>315</v>
      </c>
      <c r="M5" s="2" t="s">
        <v>324</v>
      </c>
      <c r="P5" s="6" t="s">
        <v>792</v>
      </c>
      <c r="Q5" s="15"/>
      <c r="S5" s="6" t="s">
        <v>70</v>
      </c>
      <c r="T5" s="15"/>
      <c r="V5" s="3" t="s">
        <v>779</v>
      </c>
      <c r="W5" s="3"/>
      <c r="Y5" s="2" t="s">
        <v>490</v>
      </c>
      <c r="AB5" s="2" t="s">
        <v>60</v>
      </c>
      <c r="AE5" s="2" t="s">
        <v>497</v>
      </c>
      <c r="AH5" s="2" t="s">
        <v>294</v>
      </c>
      <c r="AK5" s="2" t="s">
        <v>113</v>
      </c>
    </row>
    <row r="6" spans="1:38">
      <c r="A6" s="2" t="s">
        <v>567</v>
      </c>
      <c r="B6" s="2">
        <v>0</v>
      </c>
      <c r="D6" s="7" t="s">
        <v>425</v>
      </c>
      <c r="G6" s="2" t="s">
        <v>697</v>
      </c>
      <c r="H6" s="3"/>
      <c r="J6" s="2" t="s">
        <v>341</v>
      </c>
      <c r="M6" s="2" t="s">
        <v>325</v>
      </c>
      <c r="P6" s="6" t="s">
        <v>793</v>
      </c>
      <c r="Q6" s="15"/>
      <c r="S6" s="6" t="s">
        <v>804</v>
      </c>
      <c r="T6" s="15"/>
      <c r="V6" s="3" t="s">
        <v>780</v>
      </c>
      <c r="W6" s="3"/>
      <c r="Y6" s="2" t="s">
        <v>422</v>
      </c>
      <c r="AB6" s="2" t="s">
        <v>241</v>
      </c>
      <c r="AE6" s="2" t="s">
        <v>541</v>
      </c>
      <c r="AH6" s="2" t="s">
        <v>67</v>
      </c>
      <c r="AK6" s="2" t="s">
        <v>111</v>
      </c>
    </row>
    <row r="7" spans="1:38">
      <c r="A7" s="2" t="s">
        <v>568</v>
      </c>
      <c r="B7" s="2">
        <v>0</v>
      </c>
      <c r="D7" s="7" t="s">
        <v>690</v>
      </c>
      <c r="G7" s="2" t="s">
        <v>698</v>
      </c>
      <c r="H7" s="3"/>
      <c r="J7" s="2" t="s">
        <v>342</v>
      </c>
      <c r="M7" s="2" t="s">
        <v>326</v>
      </c>
      <c r="P7" s="6" t="s">
        <v>795</v>
      </c>
      <c r="Q7" s="15"/>
      <c r="S7" s="6" t="s">
        <v>806</v>
      </c>
      <c r="T7" s="15"/>
      <c r="V7" s="3" t="s">
        <v>781</v>
      </c>
      <c r="W7" s="3"/>
      <c r="Y7" s="2" t="s">
        <v>439</v>
      </c>
      <c r="AB7" s="2" t="s">
        <v>305</v>
      </c>
      <c r="AE7" s="2" t="s">
        <v>490</v>
      </c>
      <c r="AH7" s="2" t="s">
        <v>295</v>
      </c>
      <c r="AK7" s="2" t="s">
        <v>80</v>
      </c>
    </row>
    <row r="8" spans="1:38">
      <c r="A8" s="2" t="s">
        <v>569</v>
      </c>
      <c r="B8" s="2">
        <v>0</v>
      </c>
      <c r="D8" s="7" t="s">
        <v>640</v>
      </c>
      <c r="G8" s="2" t="s">
        <v>699</v>
      </c>
      <c r="H8" s="3"/>
      <c r="J8" s="2" t="s">
        <v>343</v>
      </c>
      <c r="M8" s="2" t="s">
        <v>327</v>
      </c>
      <c r="P8" s="6" t="s">
        <v>302</v>
      </c>
      <c r="Q8" s="15"/>
      <c r="S8" s="6" t="s">
        <v>808</v>
      </c>
      <c r="T8" s="15"/>
      <c r="V8" s="3" t="s">
        <v>782</v>
      </c>
      <c r="W8" s="3"/>
      <c r="Y8" s="2" t="s">
        <v>442</v>
      </c>
      <c r="AB8" s="2" t="s">
        <v>169</v>
      </c>
      <c r="AE8" s="2" t="s">
        <v>482</v>
      </c>
      <c r="AH8" s="2" t="s">
        <v>74</v>
      </c>
      <c r="AK8" s="2" t="s">
        <v>65</v>
      </c>
    </row>
    <row r="9" spans="1:38">
      <c r="A9" s="2" t="s">
        <v>570</v>
      </c>
      <c r="B9" s="2">
        <v>0</v>
      </c>
      <c r="D9" s="7" t="s">
        <v>295</v>
      </c>
      <c r="G9" s="2" t="s">
        <v>700</v>
      </c>
      <c r="H9" s="3"/>
      <c r="M9" s="2" t="s">
        <v>328</v>
      </c>
      <c r="P9" s="6" t="s">
        <v>70</v>
      </c>
      <c r="Q9" s="15"/>
      <c r="S9" s="6" t="s">
        <v>74</v>
      </c>
      <c r="T9" s="15"/>
      <c r="V9" s="3" t="s">
        <v>783</v>
      </c>
      <c r="W9" s="3"/>
      <c r="Y9" s="2" t="s">
        <v>618</v>
      </c>
      <c r="AB9" s="2" t="s">
        <v>67</v>
      </c>
      <c r="AE9" s="2" t="s">
        <v>102</v>
      </c>
      <c r="AH9" s="2" t="s">
        <v>70</v>
      </c>
      <c r="AK9" s="2" t="s">
        <v>91</v>
      </c>
    </row>
    <row r="10" spans="1:38">
      <c r="A10" s="2" t="s">
        <v>571</v>
      </c>
      <c r="B10" s="2">
        <v>0</v>
      </c>
      <c r="D10" s="7" t="s">
        <v>300</v>
      </c>
      <c r="G10" s="2" t="s">
        <v>701</v>
      </c>
      <c r="H10" s="3"/>
      <c r="M10" s="2" t="s">
        <v>329</v>
      </c>
      <c r="P10" s="6" t="s">
        <v>295</v>
      </c>
      <c r="Q10" s="15"/>
      <c r="S10" s="6" t="s">
        <v>398</v>
      </c>
      <c r="T10" s="15"/>
      <c r="V10" s="3" t="s">
        <v>784</v>
      </c>
      <c r="W10" s="3"/>
      <c r="Y10" s="2" t="s">
        <v>616</v>
      </c>
      <c r="AB10" s="2" t="s">
        <v>156</v>
      </c>
      <c r="AE10" s="2" t="s">
        <v>155</v>
      </c>
      <c r="AH10" s="2" t="s">
        <v>57</v>
      </c>
      <c r="AK10" s="2" t="s">
        <v>97</v>
      </c>
    </row>
    <row r="11" spans="1:38">
      <c r="A11" s="2" t="s">
        <v>572</v>
      </c>
      <c r="B11" s="2">
        <v>0</v>
      </c>
      <c r="D11" s="7" t="s">
        <v>197</v>
      </c>
      <c r="G11" s="2" t="s">
        <v>702</v>
      </c>
      <c r="H11" s="3"/>
      <c r="M11" s="2" t="s">
        <v>330</v>
      </c>
      <c r="P11" s="6" t="s">
        <v>301</v>
      </c>
      <c r="Q11" s="15"/>
      <c r="S11" s="6" t="s">
        <v>934</v>
      </c>
      <c r="T11" s="15"/>
      <c r="Y11" s="2" t="s">
        <v>619</v>
      </c>
      <c r="AB11" s="2" t="s">
        <v>165</v>
      </c>
      <c r="AE11" s="2" t="s">
        <v>535</v>
      </c>
      <c r="AH11" s="2" t="s">
        <v>296</v>
      </c>
      <c r="AK11" s="2" t="s">
        <v>74</v>
      </c>
    </row>
    <row r="12" spans="1:38">
      <c r="A12" s="2" t="s">
        <v>573</v>
      </c>
      <c r="B12" s="2">
        <v>0</v>
      </c>
      <c r="D12" s="7" t="s">
        <v>301</v>
      </c>
      <c r="G12" s="2" t="s">
        <v>703</v>
      </c>
      <c r="H12" s="3"/>
      <c r="M12" s="2" t="s">
        <v>331</v>
      </c>
      <c r="P12" s="6" t="s">
        <v>60</v>
      </c>
      <c r="Q12" s="15"/>
      <c r="S12" s="6" t="s">
        <v>67</v>
      </c>
      <c r="T12" s="15"/>
      <c r="Y12" s="2" t="s">
        <v>359</v>
      </c>
      <c r="AB12" s="2" t="s">
        <v>162</v>
      </c>
      <c r="AE12" s="2" t="s">
        <v>427</v>
      </c>
      <c r="AH12" s="2" t="s">
        <v>297</v>
      </c>
      <c r="AK12" s="2" t="s">
        <v>78</v>
      </c>
    </row>
    <row r="13" spans="1:38">
      <c r="A13" s="2" t="s">
        <v>574</v>
      </c>
      <c r="B13" s="2">
        <v>0</v>
      </c>
      <c r="D13" s="7" t="s">
        <v>836</v>
      </c>
      <c r="G13" s="2" t="s">
        <v>704</v>
      </c>
      <c r="H13" s="3"/>
      <c r="M13" s="2" t="s">
        <v>332</v>
      </c>
      <c r="P13" s="6" t="s">
        <v>837</v>
      </c>
      <c r="Q13" s="15"/>
      <c r="S13" s="6" t="s">
        <v>300</v>
      </c>
      <c r="T13" s="15"/>
      <c r="Y13" s="2" t="s">
        <v>627</v>
      </c>
      <c r="AB13" s="2" t="s">
        <v>202</v>
      </c>
      <c r="AE13" s="2" t="s">
        <v>539</v>
      </c>
      <c r="AH13" s="2" t="s">
        <v>298</v>
      </c>
      <c r="AK13" s="2" t="s">
        <v>117</v>
      </c>
    </row>
    <row r="14" spans="1:38">
      <c r="A14" s="2" t="s">
        <v>575</v>
      </c>
      <c r="B14" s="2">
        <v>0</v>
      </c>
      <c r="D14" s="7" t="s">
        <v>838</v>
      </c>
      <c r="G14" s="2" t="s">
        <v>705</v>
      </c>
      <c r="H14" s="3"/>
      <c r="M14" s="2" t="s">
        <v>333</v>
      </c>
      <c r="P14" s="6" t="s">
        <v>839</v>
      </c>
      <c r="Q14" s="15"/>
      <c r="S14" s="6" t="s">
        <v>197</v>
      </c>
      <c r="T14" s="15"/>
      <c r="Y14" s="2" t="s">
        <v>630</v>
      </c>
      <c r="AB14" s="2" t="s">
        <v>171</v>
      </c>
      <c r="AE14" s="2" t="s">
        <v>422</v>
      </c>
      <c r="AH14" s="2" t="s">
        <v>88</v>
      </c>
      <c r="AK14" s="2" t="s">
        <v>70</v>
      </c>
    </row>
    <row r="15" spans="1:38">
      <c r="A15" s="2" t="s">
        <v>576</v>
      </c>
      <c r="B15" s="2">
        <v>0</v>
      </c>
      <c r="D15" s="7" t="s">
        <v>840</v>
      </c>
      <c r="G15" s="2" t="s">
        <v>315</v>
      </c>
      <c r="H15" s="3"/>
      <c r="M15" s="2" t="s">
        <v>334</v>
      </c>
      <c r="P15" s="6" t="s">
        <v>798</v>
      </c>
      <c r="Q15" s="15"/>
      <c r="S15" s="6" t="s">
        <v>60</v>
      </c>
      <c r="T15" s="15"/>
      <c r="Y15" s="2" t="s">
        <v>411</v>
      </c>
      <c r="AB15" s="2" t="s">
        <v>161</v>
      </c>
      <c r="AE15" s="2" t="s">
        <v>484</v>
      </c>
      <c r="AH15" s="2" t="s">
        <v>63</v>
      </c>
      <c r="AK15" s="2" t="s">
        <v>68</v>
      </c>
    </row>
    <row r="16" spans="1:38">
      <c r="A16" s="2" t="s">
        <v>577</v>
      </c>
      <c r="B16" s="2">
        <v>0</v>
      </c>
      <c r="D16" s="7" t="s">
        <v>691</v>
      </c>
      <c r="G16" s="2" t="s">
        <v>706</v>
      </c>
      <c r="H16" s="3"/>
      <c r="M16" s="2" t="s">
        <v>335</v>
      </c>
      <c r="P16" s="6" t="s">
        <v>800</v>
      </c>
      <c r="Q16" s="15"/>
      <c r="S16" s="6" t="s">
        <v>907</v>
      </c>
      <c r="T16" s="15"/>
      <c r="Y16" s="2" t="s">
        <v>613</v>
      </c>
      <c r="AB16" s="2" t="s">
        <v>173</v>
      </c>
      <c r="AE16" s="2" t="s">
        <v>439</v>
      </c>
      <c r="AH16" s="2" t="s">
        <v>299</v>
      </c>
      <c r="AK16" s="2" t="s">
        <v>75</v>
      </c>
    </row>
    <row r="17" spans="1:37">
      <c r="A17" s="2" t="s">
        <v>578</v>
      </c>
      <c r="B17" s="2">
        <v>0</v>
      </c>
      <c r="D17" s="7" t="s">
        <v>692</v>
      </c>
      <c r="G17" s="2" t="s">
        <v>707</v>
      </c>
      <c r="H17" s="3"/>
      <c r="M17" s="2" t="s">
        <v>336</v>
      </c>
      <c r="P17" s="6" t="s">
        <v>802</v>
      </c>
      <c r="Q17" s="15"/>
      <c r="S17" s="6" t="s">
        <v>933</v>
      </c>
      <c r="T17" s="15"/>
      <c r="Y17" s="2" t="s">
        <v>433</v>
      </c>
      <c r="AB17" s="2" t="s">
        <v>175</v>
      </c>
      <c r="AE17" s="2" t="s">
        <v>448</v>
      </c>
      <c r="AH17" s="2" t="s">
        <v>300</v>
      </c>
      <c r="AK17" s="2" t="s">
        <v>118</v>
      </c>
    </row>
    <row r="18" spans="1:37">
      <c r="A18" s="2" t="s">
        <v>579</v>
      </c>
      <c r="B18" s="2">
        <v>0</v>
      </c>
      <c r="D18" s="7" t="s">
        <v>641</v>
      </c>
      <c r="G18" s="2" t="s">
        <v>708</v>
      </c>
      <c r="H18" s="3"/>
      <c r="M18" s="2" t="s">
        <v>337</v>
      </c>
      <c r="P18" s="6" t="s">
        <v>804</v>
      </c>
      <c r="Q18" s="15"/>
      <c r="S18" s="6" t="s">
        <v>765</v>
      </c>
      <c r="T18" s="15"/>
      <c r="Y18" s="2" t="s">
        <v>105</v>
      </c>
      <c r="AB18" s="2" t="s">
        <v>177</v>
      </c>
      <c r="AE18" s="2" t="s">
        <v>424</v>
      </c>
      <c r="AH18" s="2" t="s">
        <v>197</v>
      </c>
      <c r="AK18" s="2" t="s">
        <v>119</v>
      </c>
    </row>
    <row r="19" spans="1:37">
      <c r="A19" s="2" t="s">
        <v>580</v>
      </c>
      <c r="B19" s="2">
        <v>0</v>
      </c>
      <c r="D19" s="7" t="s">
        <v>642</v>
      </c>
      <c r="G19" s="2" t="s">
        <v>709</v>
      </c>
      <c r="H19" s="3"/>
      <c r="M19" s="2" t="s">
        <v>338</v>
      </c>
      <c r="P19" s="6" t="s">
        <v>806</v>
      </c>
      <c r="Q19" s="15"/>
      <c r="S19" s="6" t="s">
        <v>930</v>
      </c>
      <c r="T19" s="15"/>
      <c r="Y19" s="2" t="s">
        <v>450</v>
      </c>
      <c r="AB19" s="2" t="s">
        <v>182</v>
      </c>
      <c r="AE19" s="2" t="s">
        <v>67</v>
      </c>
      <c r="AH19" s="2" t="s">
        <v>301</v>
      </c>
      <c r="AK19" s="2" t="s">
        <v>77</v>
      </c>
    </row>
    <row r="20" spans="1:37">
      <c r="A20" s="2" t="s">
        <v>581</v>
      </c>
      <c r="B20" s="2">
        <v>0</v>
      </c>
      <c r="D20" s="7" t="s">
        <v>303</v>
      </c>
      <c r="G20" s="2" t="s">
        <v>734</v>
      </c>
      <c r="H20" s="3"/>
      <c r="M20" s="2" t="s">
        <v>339</v>
      </c>
      <c r="P20" s="6" t="s">
        <v>808</v>
      </c>
      <c r="Q20" s="15"/>
      <c r="S20" s="6" t="s">
        <v>303</v>
      </c>
      <c r="T20" s="15"/>
      <c r="Y20" s="2" t="s">
        <v>396</v>
      </c>
      <c r="AB20" s="2" t="s">
        <v>206</v>
      </c>
      <c r="AE20" s="2" t="s">
        <v>65</v>
      </c>
      <c r="AH20" s="2" t="s">
        <v>302</v>
      </c>
      <c r="AK20" s="2" t="s">
        <v>71</v>
      </c>
    </row>
    <row r="21" spans="1:37">
      <c r="D21" s="7" t="s">
        <v>304</v>
      </c>
      <c r="G21" s="2" t="s">
        <v>710</v>
      </c>
      <c r="H21" s="3"/>
      <c r="M21" s="2" t="s">
        <v>340</v>
      </c>
      <c r="P21" s="6" t="s">
        <v>74</v>
      </c>
      <c r="Q21" s="15"/>
      <c r="S21" s="6" t="s">
        <v>299</v>
      </c>
      <c r="T21" s="15"/>
      <c r="Y21" s="2" t="s">
        <v>109</v>
      </c>
      <c r="AB21" s="2" t="s">
        <v>268</v>
      </c>
      <c r="AE21" s="2" t="s">
        <v>445</v>
      </c>
      <c r="AH21" s="2" t="s">
        <v>60</v>
      </c>
      <c r="AK21" s="2" t="s">
        <v>57</v>
      </c>
    </row>
    <row r="22" spans="1:37">
      <c r="D22" s="7" t="s">
        <v>842</v>
      </c>
      <c r="G22" s="2" t="s">
        <v>711</v>
      </c>
      <c r="H22" s="3"/>
      <c r="P22" s="6" t="s">
        <v>642</v>
      </c>
      <c r="Q22" s="15"/>
      <c r="S22" s="6" t="s">
        <v>362</v>
      </c>
      <c r="T22" s="15"/>
      <c r="Y22" s="2" t="s">
        <v>393</v>
      </c>
      <c r="AB22" s="2" t="s">
        <v>179</v>
      </c>
      <c r="AE22" s="2" t="s">
        <v>442</v>
      </c>
      <c r="AH22" s="2" t="s">
        <v>303</v>
      </c>
      <c r="AK22" s="2" t="s">
        <v>105</v>
      </c>
    </row>
    <row r="23" spans="1:37">
      <c r="D23" s="7" t="s">
        <v>844</v>
      </c>
      <c r="G23" s="2" t="s">
        <v>719</v>
      </c>
      <c r="H23" s="3"/>
      <c r="P23" s="6" t="s">
        <v>930</v>
      </c>
      <c r="Q23" s="15"/>
      <c r="S23" s="6" t="s">
        <v>243</v>
      </c>
      <c r="T23" s="15"/>
      <c r="Y23" s="2" t="s">
        <v>591</v>
      </c>
      <c r="AB23" s="2" t="s">
        <v>185</v>
      </c>
      <c r="AE23" s="2" t="s">
        <v>295</v>
      </c>
      <c r="AH23" s="2" t="s">
        <v>304</v>
      </c>
      <c r="AK23" s="2" t="s">
        <v>99</v>
      </c>
    </row>
    <row r="24" spans="1:37">
      <c r="D24" s="7" t="s">
        <v>643</v>
      </c>
      <c r="G24" s="2" t="s">
        <v>724</v>
      </c>
      <c r="H24" s="3"/>
      <c r="P24" s="6" t="s">
        <v>303</v>
      </c>
      <c r="Q24" s="15"/>
      <c r="S24" s="6" t="s">
        <v>199</v>
      </c>
      <c r="T24" s="15"/>
      <c r="Y24" s="2" t="s">
        <v>391</v>
      </c>
      <c r="AB24" s="2" t="s">
        <v>216</v>
      </c>
      <c r="AE24" s="2" t="s">
        <v>398</v>
      </c>
      <c r="AH24" s="2" t="s">
        <v>122</v>
      </c>
      <c r="AK24" s="2" t="s">
        <v>88</v>
      </c>
    </row>
    <row r="25" spans="1:37">
      <c r="D25" s="7" t="s">
        <v>644</v>
      </c>
      <c r="G25" s="2" t="s">
        <v>712</v>
      </c>
      <c r="H25" s="3"/>
      <c r="P25" s="6" t="s">
        <v>304</v>
      </c>
      <c r="Q25" s="15"/>
      <c r="S25" s="6" t="s">
        <v>908</v>
      </c>
      <c r="T25" s="15"/>
      <c r="Y25" s="2" t="s">
        <v>413</v>
      </c>
      <c r="AB25" s="2" t="s">
        <v>209</v>
      </c>
      <c r="AE25" s="2" t="s">
        <v>367</v>
      </c>
      <c r="AH25" s="2" t="s">
        <v>123</v>
      </c>
      <c r="AK25" s="2" t="s">
        <v>63</v>
      </c>
    </row>
    <row r="26" spans="1:37">
      <c r="D26" s="7" t="s">
        <v>490</v>
      </c>
      <c r="G26" s="2" t="s">
        <v>713</v>
      </c>
      <c r="H26" s="3"/>
      <c r="P26" s="6" t="s">
        <v>972</v>
      </c>
      <c r="Q26" s="15"/>
      <c r="S26" s="6" t="s">
        <v>524</v>
      </c>
      <c r="T26" s="15"/>
      <c r="Y26" s="2" t="s">
        <v>354</v>
      </c>
      <c r="AB26" s="2" t="s">
        <v>187</v>
      </c>
      <c r="AE26" s="2" t="s">
        <v>495</v>
      </c>
      <c r="AH26" s="2" t="s">
        <v>124</v>
      </c>
      <c r="AK26" s="2" t="s">
        <v>95</v>
      </c>
    </row>
    <row r="27" spans="1:37">
      <c r="D27" s="7" t="s">
        <v>102</v>
      </c>
      <c r="G27" s="2" t="s">
        <v>716</v>
      </c>
      <c r="H27" s="3"/>
      <c r="P27" s="6" t="s">
        <v>841</v>
      </c>
      <c r="Q27" s="15"/>
      <c r="S27" s="6" t="s">
        <v>647</v>
      </c>
      <c r="T27" s="15"/>
      <c r="Y27" s="2" t="s">
        <v>634</v>
      </c>
      <c r="AB27" s="2" t="s">
        <v>215</v>
      </c>
      <c r="AE27" s="2" t="s">
        <v>357</v>
      </c>
      <c r="AH27" s="2" t="s">
        <v>125</v>
      </c>
      <c r="AK27" s="2" t="s">
        <v>109</v>
      </c>
    </row>
    <row r="28" spans="1:37">
      <c r="D28" s="7" t="s">
        <v>155</v>
      </c>
      <c r="G28" s="2" t="s">
        <v>714</v>
      </c>
      <c r="H28" s="3"/>
      <c r="P28" s="6" t="s">
        <v>843</v>
      </c>
      <c r="Q28" s="15"/>
      <c r="S28" s="6" t="s">
        <v>788</v>
      </c>
      <c r="T28" s="15"/>
      <c r="Y28" s="2" t="s">
        <v>632</v>
      </c>
      <c r="AB28" s="2" t="s">
        <v>219</v>
      </c>
      <c r="AE28" s="2" t="s">
        <v>359</v>
      </c>
      <c r="AH28" s="2" t="s">
        <v>126</v>
      </c>
      <c r="AK28" s="2" t="s">
        <v>120</v>
      </c>
    </row>
    <row r="29" spans="1:37">
      <c r="D29" s="7" t="s">
        <v>199</v>
      </c>
      <c r="G29" s="2" t="s">
        <v>715</v>
      </c>
      <c r="H29" s="3"/>
      <c r="P29" s="6" t="s">
        <v>490</v>
      </c>
      <c r="Q29" s="15"/>
      <c r="S29" s="6" t="s">
        <v>792</v>
      </c>
      <c r="T29" s="15"/>
      <c r="Y29" s="2" t="s">
        <v>478</v>
      </c>
      <c r="AB29" s="2" t="s">
        <v>221</v>
      </c>
      <c r="AE29" s="2" t="s">
        <v>199</v>
      </c>
      <c r="AH29" s="2" t="s">
        <v>127</v>
      </c>
      <c r="AK29" s="2" t="s">
        <v>121</v>
      </c>
    </row>
    <row r="30" spans="1:37">
      <c r="D30" s="7" t="s">
        <v>105</v>
      </c>
      <c r="G30" s="2" t="s">
        <v>717</v>
      </c>
      <c r="H30" s="3"/>
      <c r="P30" s="6" t="s">
        <v>102</v>
      </c>
      <c r="Q30" s="15"/>
      <c r="S30" s="6" t="s">
        <v>798</v>
      </c>
      <c r="T30" s="15"/>
      <c r="Y30" s="2" t="s">
        <v>407</v>
      </c>
      <c r="AB30" s="2" t="s">
        <v>222</v>
      </c>
      <c r="AE30" s="2" t="s">
        <v>437</v>
      </c>
      <c r="AH30" s="2" t="s">
        <v>128</v>
      </c>
      <c r="AK30" s="2" t="s">
        <v>61</v>
      </c>
    </row>
    <row r="31" spans="1:37">
      <c r="D31" s="7" t="s">
        <v>97</v>
      </c>
      <c r="G31" s="2" t="s">
        <v>718</v>
      </c>
      <c r="H31" s="3"/>
      <c r="P31" s="6" t="s">
        <v>97</v>
      </c>
      <c r="Q31" s="15"/>
      <c r="S31" s="6" t="s">
        <v>802</v>
      </c>
      <c r="T31" s="15"/>
      <c r="Y31" s="2" t="s">
        <v>384</v>
      </c>
      <c r="AB31" s="2" t="s">
        <v>223</v>
      </c>
      <c r="AE31" s="2" t="s">
        <v>97</v>
      </c>
      <c r="AH31" s="2" t="s">
        <v>145</v>
      </c>
      <c r="AK31" s="2" t="s">
        <v>58</v>
      </c>
    </row>
    <row r="32" spans="1:37">
      <c r="D32" s="7" t="s">
        <v>99</v>
      </c>
      <c r="G32" s="2" t="s">
        <v>687</v>
      </c>
      <c r="H32" s="3"/>
      <c r="P32" s="7" t="s">
        <v>956</v>
      </c>
      <c r="Q32" s="15"/>
      <c r="S32" s="6" t="s">
        <v>772</v>
      </c>
      <c r="T32" s="15"/>
      <c r="Y32" s="2" t="s">
        <v>456</v>
      </c>
      <c r="AB32" s="2" t="s">
        <v>213</v>
      </c>
      <c r="AE32" s="2" t="s">
        <v>435</v>
      </c>
      <c r="AH32" s="2" t="s">
        <v>129</v>
      </c>
      <c r="AK32" s="2" t="s">
        <v>60</v>
      </c>
    </row>
    <row r="33" spans="4:37">
      <c r="D33" s="7" t="s">
        <v>433</v>
      </c>
      <c r="G33" s="2" t="s">
        <v>720</v>
      </c>
      <c r="H33" s="3"/>
      <c r="P33" s="7" t="s">
        <v>957</v>
      </c>
      <c r="Q33" s="15"/>
      <c r="S33" s="6" t="s">
        <v>773</v>
      </c>
      <c r="T33" s="15"/>
      <c r="Y33" s="2" t="s">
        <v>530</v>
      </c>
      <c r="AB33" s="2" t="s">
        <v>224</v>
      </c>
      <c r="AE33" s="2" t="s">
        <v>513</v>
      </c>
      <c r="AH33" s="2" t="s">
        <v>146</v>
      </c>
      <c r="AK33" s="2" t="s">
        <v>86</v>
      </c>
    </row>
    <row r="34" spans="4:37">
      <c r="D34" s="7" t="s">
        <v>845</v>
      </c>
      <c r="G34" s="2" t="s">
        <v>721</v>
      </c>
      <c r="H34" s="3"/>
      <c r="P34" s="6" t="s">
        <v>362</v>
      </c>
      <c r="Q34" s="15"/>
      <c r="S34" s="6" t="s">
        <v>427</v>
      </c>
      <c r="T34" s="15"/>
      <c r="AB34" s="2" t="s">
        <v>229</v>
      </c>
      <c r="AE34" s="2" t="s">
        <v>420</v>
      </c>
      <c r="AH34" s="2" t="s">
        <v>130</v>
      </c>
      <c r="AK34" s="2" t="s">
        <v>122</v>
      </c>
    </row>
    <row r="35" spans="4:37">
      <c r="D35" s="7" t="s">
        <v>61</v>
      </c>
      <c r="G35" s="2" t="s">
        <v>722</v>
      </c>
      <c r="H35" s="3"/>
      <c r="P35" s="6" t="s">
        <v>510</v>
      </c>
      <c r="Q35" s="15"/>
      <c r="S35" s="6" t="s">
        <v>949</v>
      </c>
      <c r="T35" s="15"/>
      <c r="AB35" s="2" t="s">
        <v>192</v>
      </c>
      <c r="AE35" s="2" t="s">
        <v>371</v>
      </c>
      <c r="AH35" s="2" t="s">
        <v>147</v>
      </c>
      <c r="AK35" s="2" t="s">
        <v>123</v>
      </c>
    </row>
    <row r="36" spans="4:37">
      <c r="D36" s="7" t="s">
        <v>846</v>
      </c>
      <c r="G36" s="2" t="s">
        <v>723</v>
      </c>
      <c r="H36" s="3"/>
      <c r="P36" s="6" t="s">
        <v>524</v>
      </c>
      <c r="Q36" s="15"/>
      <c r="S36" s="6" t="s">
        <v>156</v>
      </c>
      <c r="T36" s="15"/>
      <c r="AB36" s="2" t="s">
        <v>231</v>
      </c>
      <c r="AE36" s="2" t="s">
        <v>349</v>
      </c>
      <c r="AH36" s="2" t="s">
        <v>131</v>
      </c>
      <c r="AK36" s="2" t="s">
        <v>124</v>
      </c>
    </row>
    <row r="37" spans="4:37">
      <c r="D37" s="7" t="s">
        <v>243</v>
      </c>
      <c r="G37" s="2" t="s">
        <v>725</v>
      </c>
      <c r="H37" s="3"/>
      <c r="P37" s="6" t="s">
        <v>647</v>
      </c>
      <c r="Q37" s="15"/>
      <c r="S37" s="6" t="s">
        <v>459</v>
      </c>
      <c r="T37" s="15"/>
      <c r="AB37" s="2" t="s">
        <v>233</v>
      </c>
      <c r="AE37" s="2" t="s">
        <v>346</v>
      </c>
      <c r="AH37" s="2" t="s">
        <v>148</v>
      </c>
      <c r="AK37" s="2" t="s">
        <v>125</v>
      </c>
    </row>
    <row r="38" spans="4:37">
      <c r="D38" s="7" t="s">
        <v>362</v>
      </c>
      <c r="G38" s="2" t="s">
        <v>726</v>
      </c>
      <c r="H38" s="3"/>
      <c r="P38" s="6" t="s">
        <v>937</v>
      </c>
      <c r="Q38" s="15"/>
      <c r="S38" s="6" t="s">
        <v>351</v>
      </c>
      <c r="T38" s="15"/>
      <c r="AB38" s="2" t="s">
        <v>235</v>
      </c>
      <c r="AE38" s="2" t="s">
        <v>411</v>
      </c>
      <c r="AH38" s="2" t="s">
        <v>132</v>
      </c>
      <c r="AK38" s="2" t="s">
        <v>126</v>
      </c>
    </row>
    <row r="39" spans="4:37">
      <c r="D39" s="7" t="s">
        <v>847</v>
      </c>
      <c r="G39" s="2" t="s">
        <v>727</v>
      </c>
      <c r="H39" s="3"/>
      <c r="P39" s="6" t="s">
        <v>848</v>
      </c>
      <c r="Q39" s="15"/>
      <c r="S39" s="6" t="s">
        <v>504</v>
      </c>
      <c r="T39" s="15"/>
      <c r="AB39" s="2" t="s">
        <v>237</v>
      </c>
      <c r="AE39" s="2" t="s">
        <v>416</v>
      </c>
      <c r="AH39" s="2" t="s">
        <v>133</v>
      </c>
      <c r="AK39" s="2" t="s">
        <v>127</v>
      </c>
    </row>
    <row r="40" spans="4:37">
      <c r="D40" s="7" t="s">
        <v>68</v>
      </c>
      <c r="G40" s="2" t="s">
        <v>728</v>
      </c>
      <c r="H40" s="3"/>
      <c r="P40" s="6" t="s">
        <v>57</v>
      </c>
      <c r="Q40" s="15"/>
      <c r="S40" s="6" t="s">
        <v>499</v>
      </c>
      <c r="T40" s="15"/>
      <c r="AB40" s="2" t="s">
        <v>241</v>
      </c>
      <c r="AE40" s="2" t="s">
        <v>433</v>
      </c>
      <c r="AH40" s="2" t="s">
        <v>134</v>
      </c>
      <c r="AK40" s="2" t="s">
        <v>128</v>
      </c>
    </row>
    <row r="41" spans="4:37">
      <c r="D41" s="7" t="s">
        <v>437</v>
      </c>
      <c r="G41" s="2" t="s">
        <v>729</v>
      </c>
      <c r="H41" s="3"/>
      <c r="P41" s="6" t="s">
        <v>787</v>
      </c>
      <c r="Q41" s="15"/>
      <c r="S41" s="6" t="s">
        <v>536</v>
      </c>
      <c r="T41" s="15"/>
      <c r="AB41" s="2" t="s">
        <v>239</v>
      </c>
      <c r="AE41" s="2" t="s">
        <v>297</v>
      </c>
      <c r="AH41" s="2" t="s">
        <v>135</v>
      </c>
      <c r="AK41" s="2" t="s">
        <v>129</v>
      </c>
    </row>
    <row r="42" spans="4:37">
      <c r="D42" s="7" t="s">
        <v>645</v>
      </c>
      <c r="G42" s="2" t="s">
        <v>730</v>
      </c>
      <c r="H42" s="3"/>
      <c r="P42" s="6" t="s">
        <v>797</v>
      </c>
      <c r="Q42" s="15"/>
      <c r="S42" s="6" t="s">
        <v>241</v>
      </c>
      <c r="T42" s="15"/>
      <c r="AB42" s="2" t="s">
        <v>271</v>
      </c>
      <c r="AE42" s="2" t="s">
        <v>298</v>
      </c>
      <c r="AH42" s="2" t="s">
        <v>136</v>
      </c>
      <c r="AK42" s="2" t="s">
        <v>130</v>
      </c>
    </row>
    <row r="43" spans="4:37">
      <c r="D43" s="7" t="s">
        <v>646</v>
      </c>
      <c r="G43" s="2" t="s">
        <v>731</v>
      </c>
      <c r="H43" s="3"/>
      <c r="P43" s="6" t="s">
        <v>811</v>
      </c>
      <c r="Q43" s="15"/>
      <c r="S43" s="6" t="s">
        <v>910</v>
      </c>
      <c r="T43" s="15"/>
      <c r="AB43" s="2" t="s">
        <v>243</v>
      </c>
      <c r="AE43" s="2" t="s">
        <v>487</v>
      </c>
      <c r="AK43" s="2" t="s">
        <v>131</v>
      </c>
    </row>
    <row r="44" spans="4:37">
      <c r="D44" s="7" t="s">
        <v>510</v>
      </c>
      <c r="G44" s="2" t="s">
        <v>732</v>
      </c>
      <c r="H44" s="3"/>
      <c r="P44" s="6" t="s">
        <v>651</v>
      </c>
      <c r="Q44" s="15"/>
      <c r="S44" s="6" t="s">
        <v>911</v>
      </c>
      <c r="T44" s="15"/>
      <c r="AB44" s="2" t="s">
        <v>273</v>
      </c>
      <c r="AE44" s="2" t="s">
        <v>105</v>
      </c>
      <c r="AK44" s="2" t="s">
        <v>132</v>
      </c>
    </row>
    <row r="45" spans="4:37">
      <c r="D45" s="7" t="s">
        <v>524</v>
      </c>
      <c r="G45" s="2" t="s">
        <v>733</v>
      </c>
      <c r="H45" s="3"/>
      <c r="P45" s="6" t="s">
        <v>652</v>
      </c>
      <c r="Q45" s="15"/>
      <c r="S45" s="6" t="s">
        <v>912</v>
      </c>
      <c r="T45" s="15"/>
      <c r="AB45" s="2" t="s">
        <v>94</v>
      </c>
      <c r="AE45" s="2" t="s">
        <v>450</v>
      </c>
      <c r="AK45" s="2" t="s">
        <v>133</v>
      </c>
    </row>
    <row r="46" spans="4:37">
      <c r="D46" s="7" t="s">
        <v>647</v>
      </c>
      <c r="G46" s="2" t="s">
        <v>735</v>
      </c>
      <c r="H46" s="3"/>
      <c r="P46" s="6" t="s">
        <v>771</v>
      </c>
      <c r="Q46" s="15"/>
      <c r="S46" s="6" t="s">
        <v>99</v>
      </c>
      <c r="T46" s="15"/>
      <c r="AB46" s="2" t="s">
        <v>274</v>
      </c>
      <c r="AE46" s="2" t="s">
        <v>396</v>
      </c>
      <c r="AK46" s="2" t="s">
        <v>134</v>
      </c>
    </row>
    <row r="47" spans="4:37">
      <c r="D47" s="7" t="s">
        <v>648</v>
      </c>
      <c r="G47" s="2" t="s">
        <v>736</v>
      </c>
      <c r="H47" s="3"/>
      <c r="P47" s="6" t="s">
        <v>437</v>
      </c>
      <c r="Q47" s="15"/>
      <c r="S47" s="6" t="s">
        <v>774</v>
      </c>
      <c r="T47" s="15"/>
      <c r="AB47" s="2" t="s">
        <v>197</v>
      </c>
      <c r="AE47" s="2" t="s">
        <v>99</v>
      </c>
      <c r="AK47" s="2" t="s">
        <v>135</v>
      </c>
    </row>
    <row r="48" spans="4:37">
      <c r="D48" s="7" t="s">
        <v>649</v>
      </c>
      <c r="G48" s="2" t="s">
        <v>737</v>
      </c>
      <c r="H48" s="3"/>
      <c r="P48" s="6" t="s">
        <v>427</v>
      </c>
      <c r="Q48" s="15"/>
      <c r="S48" s="6" t="s">
        <v>192</v>
      </c>
      <c r="T48" s="15"/>
      <c r="AB48" s="2" t="s">
        <v>275</v>
      </c>
      <c r="AE48" s="2" t="s">
        <v>430</v>
      </c>
      <c r="AK48" s="2" t="s">
        <v>136</v>
      </c>
    </row>
    <row r="49" spans="4:31">
      <c r="D49" s="7" t="s">
        <v>849</v>
      </c>
      <c r="G49" s="2" t="s">
        <v>738</v>
      </c>
      <c r="H49" s="3"/>
      <c r="P49" s="6" t="s">
        <v>936</v>
      </c>
      <c r="Q49" s="15"/>
      <c r="S49" s="6" t="s">
        <v>689</v>
      </c>
      <c r="T49" s="15"/>
      <c r="AB49" s="2" t="s">
        <v>276</v>
      </c>
      <c r="AE49" s="2" t="s">
        <v>109</v>
      </c>
    </row>
    <row r="50" spans="4:31">
      <c r="D50" s="7" t="s">
        <v>850</v>
      </c>
      <c r="G50" s="2" t="s">
        <v>739</v>
      </c>
      <c r="H50" s="3"/>
      <c r="P50" s="6" t="s">
        <v>435</v>
      </c>
      <c r="Q50" s="15"/>
      <c r="S50" s="6" t="s">
        <v>943</v>
      </c>
      <c r="T50" s="15"/>
      <c r="AB50" s="2" t="s">
        <v>199</v>
      </c>
      <c r="AE50" s="2" t="s">
        <v>393</v>
      </c>
    </row>
    <row r="51" spans="4:31">
      <c r="D51" s="7" t="s">
        <v>851</v>
      </c>
      <c r="G51" s="2" t="s">
        <v>740</v>
      </c>
      <c r="H51" s="3"/>
      <c r="P51" s="6" t="s">
        <v>935</v>
      </c>
      <c r="Q51" s="15"/>
      <c r="S51" s="6" t="s">
        <v>950</v>
      </c>
      <c r="T51" s="15"/>
      <c r="AB51" s="2" t="s">
        <v>277</v>
      </c>
      <c r="AE51" s="2" t="s">
        <v>468</v>
      </c>
    </row>
    <row r="52" spans="4:31">
      <c r="D52" s="7" t="s">
        <v>71</v>
      </c>
      <c r="G52" s="2" t="s">
        <v>741</v>
      </c>
      <c r="H52" s="3"/>
      <c r="P52" s="6" t="s">
        <v>67</v>
      </c>
      <c r="Q52" s="15"/>
      <c r="S52" s="6" t="s">
        <v>951</v>
      </c>
      <c r="T52" s="15"/>
      <c r="AB52" s="2" t="s">
        <v>247</v>
      </c>
      <c r="AE52" s="2" t="s">
        <v>401</v>
      </c>
    </row>
    <row r="53" spans="4:31">
      <c r="D53" s="7" t="s">
        <v>650</v>
      </c>
      <c r="G53" s="2" t="s">
        <v>743</v>
      </c>
      <c r="H53" s="3"/>
      <c r="P53" s="6" t="s">
        <v>104</v>
      </c>
      <c r="Q53" s="15"/>
      <c r="S53" s="6" t="s">
        <v>913</v>
      </c>
      <c r="T53" s="15"/>
      <c r="AB53" s="2" t="s">
        <v>253</v>
      </c>
      <c r="AE53" s="2" t="s">
        <v>373</v>
      </c>
    </row>
    <row r="54" spans="4:31">
      <c r="D54" s="7" t="s">
        <v>80</v>
      </c>
      <c r="G54" s="2" t="s">
        <v>742</v>
      </c>
      <c r="H54" s="3"/>
      <c r="P54" s="7" t="s">
        <v>859</v>
      </c>
      <c r="Q54" s="15"/>
      <c r="S54" s="6" t="s">
        <v>775</v>
      </c>
      <c r="T54" s="15"/>
      <c r="AB54" s="2" t="s">
        <v>255</v>
      </c>
      <c r="AE54" s="2" t="s">
        <v>591</v>
      </c>
    </row>
    <row r="55" spans="4:31">
      <c r="D55" s="7" t="s">
        <v>852</v>
      </c>
      <c r="G55" s="2" t="s">
        <v>744</v>
      </c>
      <c r="H55" s="3"/>
      <c r="P55" s="6" t="s">
        <v>938</v>
      </c>
      <c r="Q55" s="15"/>
      <c r="S55" s="8" t="s">
        <v>688</v>
      </c>
      <c r="T55" s="15"/>
      <c r="AB55" s="2" t="s">
        <v>251</v>
      </c>
      <c r="AE55" s="2" t="s">
        <v>391</v>
      </c>
    </row>
    <row r="56" spans="4:31">
      <c r="D56" s="7" t="s">
        <v>853</v>
      </c>
      <c r="G56" s="2" t="s">
        <v>745</v>
      </c>
      <c r="H56" s="3"/>
      <c r="P56" s="6" t="s">
        <v>314</v>
      </c>
      <c r="Q56" s="15"/>
      <c r="S56" s="6" t="s">
        <v>909</v>
      </c>
      <c r="T56" s="15"/>
      <c r="AB56" s="2" t="s">
        <v>257</v>
      </c>
      <c r="AE56" s="2" t="s">
        <v>465</v>
      </c>
    </row>
    <row r="57" spans="4:31">
      <c r="D57" s="7" t="s">
        <v>854</v>
      </c>
      <c r="G57" s="2" t="s">
        <v>746</v>
      </c>
      <c r="H57" s="3"/>
      <c r="P57" s="6" t="s">
        <v>897</v>
      </c>
      <c r="Q57" s="15"/>
      <c r="S57" s="6" t="s">
        <v>952</v>
      </c>
      <c r="T57" s="15"/>
      <c r="AB57" s="2" t="s">
        <v>263</v>
      </c>
      <c r="AE57" s="2" t="s">
        <v>461</v>
      </c>
    </row>
    <row r="58" spans="4:31">
      <c r="D58" s="7" t="s">
        <v>651</v>
      </c>
      <c r="G58" s="2" t="s">
        <v>160</v>
      </c>
      <c r="H58" s="3"/>
      <c r="P58" s="6" t="s">
        <v>199</v>
      </c>
      <c r="Q58" s="15"/>
      <c r="S58" s="6" t="s">
        <v>764</v>
      </c>
      <c r="T58" s="15"/>
      <c r="AB58" s="2" t="s">
        <v>260</v>
      </c>
      <c r="AE58" s="2" t="s">
        <v>299</v>
      </c>
    </row>
    <row r="59" spans="4:31">
      <c r="D59" s="7" t="s">
        <v>652</v>
      </c>
      <c r="G59" s="2" t="s">
        <v>747</v>
      </c>
      <c r="H59" s="3"/>
      <c r="P59" s="6" t="s">
        <v>939</v>
      </c>
      <c r="Q59" s="15"/>
      <c r="S59" s="6" t="s">
        <v>401</v>
      </c>
      <c r="T59" s="15"/>
      <c r="AB59" s="2" t="s">
        <v>283</v>
      </c>
      <c r="AE59" s="2" t="s">
        <v>413</v>
      </c>
    </row>
    <row r="60" spans="4:31">
      <c r="D60" s="7" t="s">
        <v>653</v>
      </c>
      <c r="G60" s="2" t="s">
        <v>748</v>
      </c>
      <c r="H60" s="3"/>
      <c r="P60" s="6" t="s">
        <v>940</v>
      </c>
      <c r="Q60" s="15"/>
      <c r="S60" s="6" t="s">
        <v>776</v>
      </c>
      <c r="T60" s="15"/>
      <c r="AB60" s="2" t="s">
        <v>265</v>
      </c>
      <c r="AE60" s="2" t="s">
        <v>405</v>
      </c>
    </row>
    <row r="61" spans="4:31">
      <c r="D61" s="7" t="s">
        <v>654</v>
      </c>
      <c r="G61" s="2" t="s">
        <v>749</v>
      </c>
      <c r="H61" s="3"/>
      <c r="P61" s="8" t="s">
        <v>192</v>
      </c>
      <c r="Q61" s="15"/>
      <c r="S61" s="6"/>
      <c r="AB61" s="2" t="s">
        <v>285</v>
      </c>
      <c r="AE61" s="2" t="s">
        <v>61</v>
      </c>
    </row>
    <row r="62" spans="4:31">
      <c r="D62" s="7" t="s">
        <v>655</v>
      </c>
      <c r="G62" s="2" t="s">
        <v>750</v>
      </c>
      <c r="H62" s="3"/>
      <c r="P62" s="6" t="s">
        <v>941</v>
      </c>
      <c r="Q62" s="15"/>
      <c r="S62" s="8"/>
      <c r="AB62" s="2" t="s">
        <v>287</v>
      </c>
      <c r="AE62" s="2" t="s">
        <v>470</v>
      </c>
    </row>
    <row r="63" spans="4:31">
      <c r="D63" s="7" t="s">
        <v>656</v>
      </c>
      <c r="G63" s="2" t="s">
        <v>751</v>
      </c>
      <c r="H63" s="3"/>
      <c r="P63" s="6" t="s">
        <v>942</v>
      </c>
      <c r="Q63" s="15"/>
      <c r="S63" s="6"/>
      <c r="AB63" s="2" t="s">
        <v>289</v>
      </c>
      <c r="AE63" s="2" t="s">
        <v>472</v>
      </c>
    </row>
    <row r="64" spans="4:31">
      <c r="D64" s="7" t="s">
        <v>657</v>
      </c>
      <c r="G64" s="2" t="s">
        <v>752</v>
      </c>
      <c r="H64" s="3"/>
      <c r="P64" s="6" t="s">
        <v>943</v>
      </c>
      <c r="Q64" s="15"/>
      <c r="S64" s="6"/>
      <c r="AE64" s="2" t="s">
        <v>58</v>
      </c>
    </row>
    <row r="65" spans="4:31">
      <c r="D65" s="7" t="s">
        <v>435</v>
      </c>
      <c r="G65" s="2" t="s">
        <v>508</v>
      </c>
      <c r="H65" s="3"/>
      <c r="P65" s="8" t="s">
        <v>944</v>
      </c>
      <c r="Q65" s="15"/>
      <c r="S65" s="6"/>
      <c r="AE65" s="2" t="s">
        <v>453</v>
      </c>
    </row>
    <row r="66" spans="4:31">
      <c r="D66" s="7" t="s">
        <v>855</v>
      </c>
      <c r="G66" s="2" t="s">
        <v>502</v>
      </c>
      <c r="H66" s="3"/>
      <c r="P66" s="6" t="s">
        <v>945</v>
      </c>
      <c r="Q66" s="15"/>
      <c r="S66" s="6"/>
      <c r="AE66" s="2" t="s">
        <v>474</v>
      </c>
    </row>
    <row r="67" spans="4:31">
      <c r="D67" s="7" t="s">
        <v>658</v>
      </c>
      <c r="G67" s="2" t="s">
        <v>753</v>
      </c>
      <c r="H67" s="3"/>
      <c r="P67" s="6" t="s">
        <v>80</v>
      </c>
      <c r="Q67" s="15"/>
      <c r="S67" s="6"/>
      <c r="AE67" s="2" t="s">
        <v>197</v>
      </c>
    </row>
    <row r="68" spans="4:31">
      <c r="D68" s="7" t="s">
        <v>659</v>
      </c>
      <c r="G68" s="2" t="s">
        <v>754</v>
      </c>
      <c r="H68" s="3"/>
      <c r="P68" s="6" t="s">
        <v>678</v>
      </c>
      <c r="Q68" s="15"/>
      <c r="AE68" s="2" t="s">
        <v>301</v>
      </c>
    </row>
    <row r="69" spans="4:31">
      <c r="D69" s="7" t="s">
        <v>58</v>
      </c>
      <c r="G69" s="2" t="s">
        <v>755</v>
      </c>
      <c r="H69" s="3"/>
      <c r="P69" s="6" t="s">
        <v>677</v>
      </c>
      <c r="Q69" s="15"/>
      <c r="AE69" s="2" t="s">
        <v>300</v>
      </c>
    </row>
    <row r="70" spans="4:31">
      <c r="D70" s="7" t="s">
        <v>856</v>
      </c>
      <c r="G70" s="2" t="s">
        <v>756</v>
      </c>
      <c r="H70" s="3"/>
      <c r="P70" s="6" t="s">
        <v>946</v>
      </c>
      <c r="Q70" s="15"/>
      <c r="AE70" s="2" t="s">
        <v>156</v>
      </c>
    </row>
    <row r="71" spans="4:31">
      <c r="D71" s="7" t="s">
        <v>660</v>
      </c>
      <c r="G71" s="2" t="s">
        <v>757</v>
      </c>
      <c r="H71" s="3"/>
      <c r="P71" s="6" t="s">
        <v>947</v>
      </c>
      <c r="Q71" s="15"/>
      <c r="AE71" s="2" t="s">
        <v>243</v>
      </c>
    </row>
    <row r="72" spans="4:31">
      <c r="D72" s="7" t="s">
        <v>661</v>
      </c>
      <c r="G72" s="2" t="s">
        <v>758</v>
      </c>
      <c r="H72" s="3"/>
      <c r="P72" s="6" t="s">
        <v>948</v>
      </c>
      <c r="Q72" s="15"/>
      <c r="AE72" s="2" t="s">
        <v>362</v>
      </c>
    </row>
    <row r="73" spans="4:31">
      <c r="D73" s="7" t="s">
        <v>459</v>
      </c>
      <c r="G73" s="2" t="s">
        <v>759</v>
      </c>
      <c r="H73" s="3"/>
      <c r="P73" s="6" t="s">
        <v>900</v>
      </c>
      <c r="Q73" s="15"/>
      <c r="AE73" s="2" t="s">
        <v>459</v>
      </c>
    </row>
    <row r="74" spans="4:31">
      <c r="D74" s="7" t="s">
        <v>857</v>
      </c>
      <c r="G74" s="2" t="s">
        <v>760</v>
      </c>
      <c r="H74" s="3"/>
      <c r="P74" s="6" t="s">
        <v>902</v>
      </c>
      <c r="Q74" s="15"/>
      <c r="AE74" s="2" t="s">
        <v>354</v>
      </c>
    </row>
    <row r="75" spans="4:31">
      <c r="D75" s="7" t="s">
        <v>662</v>
      </c>
      <c r="G75" s="2" t="s">
        <v>761</v>
      </c>
      <c r="H75" s="3"/>
      <c r="P75" s="6" t="s">
        <v>903</v>
      </c>
      <c r="Q75" s="15"/>
      <c r="AE75" s="2" t="s">
        <v>351</v>
      </c>
    </row>
    <row r="76" spans="4:31">
      <c r="D76" s="7" t="s">
        <v>663</v>
      </c>
      <c r="G76" s="2" t="s">
        <v>762</v>
      </c>
      <c r="H76" s="3"/>
      <c r="P76" s="6" t="s">
        <v>300</v>
      </c>
      <c r="Q76" s="15"/>
      <c r="AE76" s="2" t="s">
        <v>60</v>
      </c>
    </row>
    <row r="77" spans="4:31">
      <c r="D77" s="7" t="s">
        <v>664</v>
      </c>
      <c r="G77" s="2" t="s">
        <v>763</v>
      </c>
      <c r="H77" s="3"/>
      <c r="P77" s="6" t="s">
        <v>197</v>
      </c>
      <c r="Q77" s="15"/>
      <c r="AE77" s="2" t="s">
        <v>510</v>
      </c>
    </row>
    <row r="78" spans="4:31">
      <c r="D78" s="7" t="s">
        <v>665</v>
      </c>
      <c r="P78" s="6" t="s">
        <v>920</v>
      </c>
      <c r="Q78" s="15"/>
      <c r="AE78" s="2" t="s">
        <v>508</v>
      </c>
    </row>
    <row r="79" spans="4:31">
      <c r="D79" s="7" t="s">
        <v>884</v>
      </c>
      <c r="P79" s="6" t="s">
        <v>922</v>
      </c>
      <c r="Q79" s="15"/>
      <c r="AE79" s="2" t="s">
        <v>480</v>
      </c>
    </row>
    <row r="80" spans="4:31">
      <c r="D80" s="7" t="s">
        <v>858</v>
      </c>
      <c r="P80" s="6" t="s">
        <v>378</v>
      </c>
      <c r="Q80" s="15"/>
      <c r="AE80" s="2" t="s">
        <v>478</v>
      </c>
    </row>
    <row r="81" spans="4:31">
      <c r="D81" s="7" t="s">
        <v>859</v>
      </c>
      <c r="P81" s="6" t="s">
        <v>933</v>
      </c>
      <c r="Q81" s="15"/>
      <c r="AE81" s="2" t="s">
        <v>524</v>
      </c>
    </row>
    <row r="82" spans="4:31">
      <c r="D82" s="7" t="s">
        <v>885</v>
      </c>
      <c r="P82" s="6" t="s">
        <v>765</v>
      </c>
      <c r="Q82" s="15"/>
      <c r="AE82" s="2" t="s">
        <v>499</v>
      </c>
    </row>
    <row r="83" spans="4:31">
      <c r="D83" s="7" t="s">
        <v>860</v>
      </c>
      <c r="P83" s="6" t="s">
        <v>904</v>
      </c>
      <c r="Q83" s="15"/>
      <c r="AE83" s="2" t="s">
        <v>546</v>
      </c>
    </row>
    <row r="84" spans="4:31">
      <c r="D84" s="7" t="s">
        <v>886</v>
      </c>
      <c r="P84" s="6" t="s">
        <v>905</v>
      </c>
      <c r="Q84" s="15"/>
      <c r="AE84" s="2" t="s">
        <v>506</v>
      </c>
    </row>
    <row r="85" spans="4:31">
      <c r="D85" s="7" t="s">
        <v>887</v>
      </c>
      <c r="P85" s="6" t="s">
        <v>906</v>
      </c>
      <c r="Q85" s="15"/>
      <c r="AE85" s="2" t="s">
        <v>504</v>
      </c>
    </row>
    <row r="86" spans="4:31">
      <c r="D86" s="7" t="s">
        <v>861</v>
      </c>
      <c r="P86" s="6" t="s">
        <v>650</v>
      </c>
      <c r="Q86" s="15"/>
      <c r="AE86" s="2" t="s">
        <v>502</v>
      </c>
    </row>
    <row r="87" spans="4:31">
      <c r="D87" s="7" t="s">
        <v>862</v>
      </c>
      <c r="P87" s="6"/>
      <c r="Q87" s="15"/>
      <c r="AE87" s="2" t="s">
        <v>544</v>
      </c>
    </row>
    <row r="88" spans="4:31">
      <c r="D88" s="7" t="s">
        <v>863</v>
      </c>
      <c r="P88" s="6"/>
      <c r="Q88" s="15"/>
      <c r="AE88" s="2" t="s">
        <v>463</v>
      </c>
    </row>
    <row r="89" spans="4:31">
      <c r="D89" s="7" t="s">
        <v>864</v>
      </c>
      <c r="Q89" s="15"/>
      <c r="AE89" s="2" t="s">
        <v>407</v>
      </c>
    </row>
    <row r="90" spans="4:31">
      <c r="D90" s="7" t="s">
        <v>865</v>
      </c>
      <c r="AE90" s="2" t="s">
        <v>384</v>
      </c>
    </row>
    <row r="91" spans="4:31">
      <c r="D91" s="7" t="s">
        <v>866</v>
      </c>
      <c r="AE91" s="2" t="s">
        <v>456</v>
      </c>
    </row>
    <row r="92" spans="4:31">
      <c r="D92" s="7" t="s">
        <v>867</v>
      </c>
      <c r="AE92" s="2" t="s">
        <v>530</v>
      </c>
    </row>
    <row r="93" spans="4:31">
      <c r="D93" s="7" t="s">
        <v>868</v>
      </c>
      <c r="AE93" s="2" t="s">
        <v>378</v>
      </c>
    </row>
    <row r="94" spans="4:31">
      <c r="D94" s="7" t="s">
        <v>869</v>
      </c>
    </row>
    <row r="95" spans="4:31">
      <c r="D95" s="7" t="s">
        <v>888</v>
      </c>
    </row>
    <row r="96" spans="4:31">
      <c r="D96" s="7" t="s">
        <v>666</v>
      </c>
    </row>
    <row r="97" spans="4:4">
      <c r="D97" s="7" t="s">
        <v>667</v>
      </c>
    </row>
    <row r="98" spans="4:4">
      <c r="D98" s="7" t="s">
        <v>668</v>
      </c>
    </row>
    <row r="99" spans="4:4">
      <c r="D99" s="7" t="s">
        <v>669</v>
      </c>
    </row>
    <row r="100" spans="4:4">
      <c r="D100" s="7" t="s">
        <v>445</v>
      </c>
    </row>
    <row r="101" spans="4:4">
      <c r="D101" s="7" t="s">
        <v>670</v>
      </c>
    </row>
    <row r="102" spans="4:4">
      <c r="D102" s="7" t="s">
        <v>159</v>
      </c>
    </row>
    <row r="103" spans="4:4">
      <c r="D103" s="7" t="s">
        <v>671</v>
      </c>
    </row>
    <row r="104" spans="4:4">
      <c r="D104" s="7" t="s">
        <v>672</v>
      </c>
    </row>
    <row r="105" spans="4:4">
      <c r="D105" s="7" t="s">
        <v>673</v>
      </c>
    </row>
    <row r="106" spans="4:4">
      <c r="D106" s="7" t="s">
        <v>674</v>
      </c>
    </row>
    <row r="107" spans="4:4">
      <c r="D107" s="7" t="s">
        <v>675</v>
      </c>
    </row>
    <row r="108" spans="4:4">
      <c r="D108" s="7" t="s">
        <v>870</v>
      </c>
    </row>
    <row r="109" spans="4:4">
      <c r="D109" s="7" t="s">
        <v>871</v>
      </c>
    </row>
    <row r="110" spans="4:4">
      <c r="D110" s="7" t="s">
        <v>872</v>
      </c>
    </row>
    <row r="111" spans="4:4">
      <c r="D111" s="7" t="s">
        <v>676</v>
      </c>
    </row>
    <row r="112" spans="4:4">
      <c r="D112" s="7" t="s">
        <v>889</v>
      </c>
    </row>
    <row r="113" spans="4:4">
      <c r="D113" s="7" t="s">
        <v>873</v>
      </c>
    </row>
    <row r="114" spans="4:4">
      <c r="D114" s="7" t="s">
        <v>677</v>
      </c>
    </row>
    <row r="115" spans="4:4">
      <c r="D115" s="7" t="s">
        <v>874</v>
      </c>
    </row>
    <row r="116" spans="4:4">
      <c r="D116" s="7" t="s">
        <v>890</v>
      </c>
    </row>
    <row r="117" spans="4:4">
      <c r="D117" s="7" t="s">
        <v>891</v>
      </c>
    </row>
    <row r="118" spans="4:4">
      <c r="D118" s="7" t="s">
        <v>899</v>
      </c>
    </row>
    <row r="119" spans="4:4">
      <c r="D119" s="7" t="s">
        <v>875</v>
      </c>
    </row>
    <row r="120" spans="4:4">
      <c r="D120" s="7" t="s">
        <v>892</v>
      </c>
    </row>
    <row r="121" spans="4:4">
      <c r="D121" s="7" t="s">
        <v>893</v>
      </c>
    </row>
    <row r="122" spans="4:4">
      <c r="D122" s="7" t="s">
        <v>679</v>
      </c>
    </row>
    <row r="123" spans="4:4">
      <c r="D123" s="7" t="s">
        <v>876</v>
      </c>
    </row>
    <row r="124" spans="4:4">
      <c r="D124" s="7" t="s">
        <v>877</v>
      </c>
    </row>
    <row r="125" spans="4:4">
      <c r="D125" s="7" t="s">
        <v>680</v>
      </c>
    </row>
    <row r="126" spans="4:4">
      <c r="D126" s="7" t="s">
        <v>681</v>
      </c>
    </row>
    <row r="127" spans="4:4">
      <c r="D127" s="7" t="s">
        <v>682</v>
      </c>
    </row>
    <row r="128" spans="4:4">
      <c r="D128" s="7" t="s">
        <v>683</v>
      </c>
    </row>
    <row r="129" spans="4:4">
      <c r="D129" s="7" t="s">
        <v>684</v>
      </c>
    </row>
    <row r="130" spans="4:4">
      <c r="D130" s="7" t="s">
        <v>685</v>
      </c>
    </row>
    <row r="131" spans="4:4">
      <c r="D131" s="7" t="s">
        <v>878</v>
      </c>
    </row>
    <row r="132" spans="4:4">
      <c r="D132" s="7" t="s">
        <v>686</v>
      </c>
    </row>
    <row r="133" spans="4:4">
      <c r="D133" s="7" t="s">
        <v>879</v>
      </c>
    </row>
    <row r="134" spans="4:4">
      <c r="D134" s="7" t="s">
        <v>880</v>
      </c>
    </row>
    <row r="135" spans="4:4">
      <c r="D135" s="7" t="s">
        <v>881</v>
      </c>
    </row>
    <row r="136" spans="4:4">
      <c r="D136" s="7" t="s">
        <v>882</v>
      </c>
    </row>
    <row r="137" spans="4:4">
      <c r="D137" s="7" t="s">
        <v>883</v>
      </c>
    </row>
    <row r="138" spans="4:4">
      <c r="D138" s="7" t="s">
        <v>296</v>
      </c>
    </row>
    <row r="139" spans="4:4">
      <c r="D139" s="7" t="s">
        <v>299</v>
      </c>
    </row>
    <row r="140" spans="4:4">
      <c r="D140" s="7" t="s">
        <v>894</v>
      </c>
    </row>
    <row r="141" spans="4:4">
      <c r="D141" s="7" t="s">
        <v>895</v>
      </c>
    </row>
    <row r="142" spans="4:4">
      <c r="D142" s="7" t="s">
        <v>688</v>
      </c>
    </row>
    <row r="143" spans="4:4">
      <c r="D143" s="7" t="s">
        <v>896</v>
      </c>
    </row>
    <row r="144" spans="4:4">
      <c r="D144" s="7" t="s">
        <v>192</v>
      </c>
    </row>
    <row r="145" spans="1:56">
      <c r="D145" s="7" t="s">
        <v>162</v>
      </c>
    </row>
    <row r="146" spans="1:56">
      <c r="D146" s="7" t="s">
        <v>689</v>
      </c>
    </row>
    <row r="147" spans="1:56">
      <c r="D147" s="7" t="s">
        <v>104</v>
      </c>
    </row>
    <row r="148" spans="1:56">
      <c r="D148" s="7" t="s">
        <v>694</v>
      </c>
    </row>
    <row r="149" spans="1:56">
      <c r="D149" s="7" t="s">
        <v>693</v>
      </c>
    </row>
    <row r="150" spans="1:56">
      <c r="D150" s="7" t="s">
        <v>156</v>
      </c>
    </row>
    <row r="151" spans="1:56">
      <c r="A151" s="17"/>
      <c r="B151" s="17"/>
      <c r="C151" s="17"/>
      <c r="D151" s="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</row>
    <row r="152" spans="1:56">
      <c r="D152" s="24" t="s">
        <v>974</v>
      </c>
    </row>
    <row r="153" spans="1:56">
      <c r="D153" s="15" t="s">
        <v>916</v>
      </c>
      <c r="E153" s="3"/>
    </row>
    <row r="154" spans="1:56">
      <c r="D154" s="15" t="s">
        <v>958</v>
      </c>
      <c r="E154" s="3"/>
    </row>
    <row r="155" spans="1:56">
      <c r="D155" s="15" t="s">
        <v>959</v>
      </c>
      <c r="E155" s="3"/>
    </row>
    <row r="156" spans="1:56">
      <c r="D156" s="15" t="s">
        <v>917</v>
      </c>
      <c r="E156" s="3"/>
    </row>
    <row r="157" spans="1:56">
      <c r="D157" s="15" t="s">
        <v>960</v>
      </c>
      <c r="E157" s="3"/>
    </row>
    <row r="158" spans="1:56">
      <c r="D158" s="15" t="s">
        <v>929</v>
      </c>
      <c r="E158" s="3"/>
    </row>
    <row r="159" spans="1:56">
      <c r="D159" s="15" t="s">
        <v>898</v>
      </c>
      <c r="E159" s="3"/>
    </row>
    <row r="160" spans="1:56">
      <c r="D160" s="15" t="s">
        <v>901</v>
      </c>
      <c r="E160" s="3"/>
    </row>
    <row r="161" spans="4:5">
      <c r="D161" s="15" t="s">
        <v>918</v>
      </c>
      <c r="E161" s="3"/>
    </row>
    <row r="162" spans="4:5">
      <c r="D162" s="15" t="s">
        <v>919</v>
      </c>
      <c r="E162" s="3"/>
    </row>
    <row r="163" spans="4:5">
      <c r="D163" s="15" t="s">
        <v>921</v>
      </c>
      <c r="E163" s="3"/>
    </row>
    <row r="164" spans="4:5">
      <c r="D164" s="15" t="s">
        <v>961</v>
      </c>
      <c r="E164" s="3"/>
    </row>
    <row r="165" spans="4:5">
      <c r="D165" s="15" t="s">
        <v>962</v>
      </c>
      <c r="E165" s="3"/>
    </row>
    <row r="166" spans="4:5">
      <c r="D166" s="15" t="s">
        <v>963</v>
      </c>
      <c r="E166" s="3"/>
    </row>
    <row r="167" spans="4:5">
      <c r="D167" s="15" t="s">
        <v>923</v>
      </c>
      <c r="E167" s="3"/>
    </row>
    <row r="168" spans="4:5">
      <c r="D168" s="15" t="s">
        <v>924</v>
      </c>
      <c r="E168" s="3"/>
    </row>
    <row r="169" spans="4:5">
      <c r="D169" s="15" t="s">
        <v>964</v>
      </c>
      <c r="E169" s="3"/>
    </row>
    <row r="170" spans="4:5">
      <c r="D170" s="15" t="s">
        <v>925</v>
      </c>
      <c r="E170" s="3"/>
    </row>
    <row r="171" spans="4:5">
      <c r="D171" s="15" t="s">
        <v>926</v>
      </c>
      <c r="E171" s="3"/>
    </row>
    <row r="172" spans="4:5">
      <c r="D172" s="15" t="s">
        <v>356</v>
      </c>
      <c r="E172" s="3"/>
    </row>
    <row r="173" spans="4:5">
      <c r="D173" s="15" t="s">
        <v>965</v>
      </c>
      <c r="E173" s="3"/>
    </row>
    <row r="174" spans="4:5">
      <c r="D174" s="15" t="s">
        <v>966</v>
      </c>
      <c r="E174" s="3"/>
    </row>
    <row r="175" spans="4:5">
      <c r="D175" s="15" t="s">
        <v>967</v>
      </c>
      <c r="E175" s="3"/>
    </row>
    <row r="176" spans="4:5">
      <c r="D176" s="15" t="s">
        <v>968</v>
      </c>
      <c r="E176" s="3"/>
    </row>
    <row r="177" spans="4:5">
      <c r="D177" s="15" t="s">
        <v>969</v>
      </c>
      <c r="E177" s="3"/>
    </row>
    <row r="178" spans="4:5">
      <c r="D178" s="15" t="s">
        <v>950</v>
      </c>
      <c r="E178" s="3"/>
    </row>
    <row r="179" spans="4:5">
      <c r="D179" s="15" t="s">
        <v>927</v>
      </c>
      <c r="E179" s="3"/>
    </row>
    <row r="180" spans="4:5">
      <c r="D180" s="15" t="s">
        <v>970</v>
      </c>
      <c r="E180" s="3"/>
    </row>
    <row r="181" spans="4:5">
      <c r="D181" s="15" t="s">
        <v>928</v>
      </c>
      <c r="E181" s="3"/>
    </row>
    <row r="182" spans="4:5">
      <c r="D182" s="15" t="s">
        <v>914</v>
      </c>
      <c r="E182" s="3"/>
    </row>
    <row r="183" spans="4:5">
      <c r="D183" s="15" t="s">
        <v>402</v>
      </c>
      <c r="E183" s="3"/>
    </row>
    <row r="184" spans="4:5">
      <c r="D184" s="15" t="s">
        <v>915</v>
      </c>
      <c r="E184" s="3"/>
    </row>
    <row r="185" spans="4:5">
      <c r="D185" s="15" t="s">
        <v>931</v>
      </c>
      <c r="E185" s="3"/>
    </row>
    <row r="186" spans="4:5">
      <c r="D186" s="15" t="s">
        <v>932</v>
      </c>
      <c r="E186" s="3"/>
    </row>
    <row r="187" spans="4:5">
      <c r="D187" s="15" t="s">
        <v>971</v>
      </c>
      <c r="E187" s="3"/>
    </row>
    <row r="188" spans="4:5">
      <c r="D188" s="3"/>
      <c r="E188" s="3"/>
    </row>
    <row r="189" spans="4:5">
      <c r="D189" s="7" t="s">
        <v>956</v>
      </c>
      <c r="E189" s="15">
        <f>E35</f>
        <v>0</v>
      </c>
    </row>
    <row r="190" spans="4:5">
      <c r="D190" s="7" t="s">
        <v>957</v>
      </c>
      <c r="E190" s="17">
        <f>E35</f>
        <v>0</v>
      </c>
    </row>
    <row r="191" spans="4:5">
      <c r="D191" s="7"/>
      <c r="E191" s="3"/>
    </row>
    <row r="192" spans="4:5">
      <c r="D192" s="7"/>
      <c r="E192" s="3"/>
    </row>
  </sheetData>
  <mergeCells count="13">
    <mergeCell ref="A1:B1"/>
    <mergeCell ref="D1:E1"/>
    <mergeCell ref="G1:H1"/>
    <mergeCell ref="P1:Q1"/>
    <mergeCell ref="S1:T1"/>
    <mergeCell ref="J1:K1"/>
    <mergeCell ref="M1:N1"/>
    <mergeCell ref="V1:W1"/>
    <mergeCell ref="Y1:Z1"/>
    <mergeCell ref="AE1:AF1"/>
    <mergeCell ref="AH1:AI1"/>
    <mergeCell ref="AK1:AL1"/>
    <mergeCell ref="AB1:AC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2" sqref="D1:F1048576"/>
    </sheetView>
  </sheetViews>
  <sheetFormatPr defaultRowHeight="14.25"/>
  <cols>
    <col min="1" max="2" width="20.625" style="5" customWidth="1"/>
    <col min="3" max="3" width="10.625" style="5" customWidth="1"/>
    <col min="4" max="6" width="10.625" style="5" hidden="1" customWidth="1"/>
    <col min="7" max="10" width="10.625" style="5" customWidth="1"/>
  </cols>
  <sheetData>
    <row r="1" spans="1:11">
      <c r="A1" s="23" t="s">
        <v>954</v>
      </c>
      <c r="B1" s="23"/>
      <c r="C1" s="23"/>
      <c r="D1" s="23"/>
      <c r="E1" s="23"/>
      <c r="F1" s="23"/>
      <c r="G1" s="23"/>
      <c r="H1" s="23"/>
      <c r="I1" s="23"/>
      <c r="J1" s="23"/>
    </row>
    <row r="2" spans="1:11">
      <c r="A2" s="5" t="s">
        <v>592</v>
      </c>
      <c r="B2" s="5" t="s">
        <v>593</v>
      </c>
      <c r="D2" s="5" t="s">
        <v>594</v>
      </c>
      <c r="E2" s="5" t="s">
        <v>595</v>
      </c>
      <c r="G2" s="5" t="s">
        <v>596</v>
      </c>
      <c r="H2" s="5" t="s">
        <v>605</v>
      </c>
      <c r="J2" s="5" t="s">
        <v>320</v>
      </c>
    </row>
    <row r="3" spans="1:11">
      <c r="A3" s="5" t="s">
        <v>606</v>
      </c>
      <c r="B3" s="5" t="s">
        <v>615</v>
      </c>
      <c r="D3" s="5">
        <f>IF(ISBLANK(A3), 0, IFERROR(VLOOKUP(A3, ori_data!$Y:$Z, 2, FALSE), "ERROR"))</f>
        <v>0</v>
      </c>
      <c r="E3" s="5">
        <f>IF(ISBLANK(B3), 0, IFERROR(VLOOKUP(B3, ori_data!$Y:$Z, 2, FALSE), "ERROR"))</f>
        <v>0</v>
      </c>
      <c r="G3" s="5">
        <v>-1.7</v>
      </c>
      <c r="H3" s="5">
        <f>E3-D3</f>
        <v>0</v>
      </c>
      <c r="J3" s="5">
        <f>ABS(G3-H3)</f>
        <v>1.7</v>
      </c>
      <c r="K3" s="1"/>
    </row>
    <row r="4" spans="1:11">
      <c r="A4" s="5" t="s">
        <v>385</v>
      </c>
      <c r="B4" s="5" t="s">
        <v>617</v>
      </c>
      <c r="D4" s="5">
        <f>IF(ISBLANK(A4), 0, IFERROR(VLOOKUP(A4, ori_data!$Y:$Z, 2, FALSE), "ERROR"))</f>
        <v>0</v>
      </c>
      <c r="E4" s="5">
        <f>IF(ISBLANK(B4), 0, IFERROR(VLOOKUP(B4, ori_data!$Y:$Z, 2, FALSE), "ERROR"))</f>
        <v>0</v>
      </c>
      <c r="G4" s="5">
        <v>-0.4</v>
      </c>
      <c r="H4" s="5">
        <f t="shared" ref="H4:H22" si="0">E4-D4</f>
        <v>0</v>
      </c>
      <c r="J4" s="5">
        <f t="shared" ref="J4:J22" si="1">ABS(G4-H4)</f>
        <v>0.4</v>
      </c>
      <c r="K4" s="1"/>
    </row>
    <row r="5" spans="1:11">
      <c r="A5" s="5" t="s">
        <v>106</v>
      </c>
      <c r="B5" s="5" t="s">
        <v>389</v>
      </c>
      <c r="D5" s="5">
        <f>IF(ISBLANK(A5), 0, IFERROR(VLOOKUP(A5, ori_data!$Y:$Z, 2, FALSE), "ERROR"))</f>
        <v>0</v>
      </c>
      <c r="E5" s="5">
        <f>IF(ISBLANK(B5), 0, IFERROR(VLOOKUP(B5, ori_data!$Y:$Z, 2, FALSE), "ERROR"))</f>
        <v>0</v>
      </c>
      <c r="G5" s="5">
        <v>-15.2</v>
      </c>
      <c r="H5" s="5">
        <f t="shared" si="0"/>
        <v>0</v>
      </c>
      <c r="J5" s="5">
        <f t="shared" si="1"/>
        <v>15.2</v>
      </c>
      <c r="K5" s="1"/>
    </row>
    <row r="6" spans="1:11">
      <c r="A6" s="5" t="s">
        <v>394</v>
      </c>
      <c r="B6" s="5" t="s">
        <v>620</v>
      </c>
      <c r="D6" s="5">
        <f>IF(ISBLANK(A6), 0, IFERROR(VLOOKUP(A6, ori_data!$Y:$Z, 2, FALSE), "ERROR"))</f>
        <v>0</v>
      </c>
      <c r="E6" s="5">
        <f>IF(ISBLANK(B6), 0, IFERROR(VLOOKUP(B6, ori_data!$Y:$Z, 2, FALSE), "ERROR"))</f>
        <v>0</v>
      </c>
      <c r="G6" s="5">
        <v>-24.7</v>
      </c>
      <c r="H6" s="5">
        <f t="shared" si="0"/>
        <v>0</v>
      </c>
      <c r="J6" s="5">
        <f t="shared" si="1"/>
        <v>24.7</v>
      </c>
      <c r="K6" s="1"/>
    </row>
    <row r="7" spans="1:11">
      <c r="A7" s="5" t="s">
        <v>394</v>
      </c>
      <c r="B7" s="5" t="s">
        <v>621</v>
      </c>
      <c r="D7" s="5">
        <f>IF(ISBLANK(A7), 0, IFERROR(VLOOKUP(A7, ori_data!$Y:$Z, 2, FALSE), "ERROR"))</f>
        <v>0</v>
      </c>
      <c r="E7" s="5">
        <f>IF(ISBLANK(B7), 0, IFERROR(VLOOKUP(B7, ori_data!$Y:$Z, 2, FALSE), "ERROR"))</f>
        <v>0</v>
      </c>
      <c r="G7" s="5">
        <v>-84.6</v>
      </c>
      <c r="H7" s="5">
        <f t="shared" si="0"/>
        <v>0</v>
      </c>
      <c r="J7" s="5">
        <f t="shared" si="1"/>
        <v>84.6</v>
      </c>
      <c r="K7" s="1"/>
    </row>
    <row r="8" spans="1:11">
      <c r="A8" s="5" t="s">
        <v>607</v>
      </c>
      <c r="B8" s="5" t="s">
        <v>622</v>
      </c>
      <c r="D8" s="5">
        <f>IF(ISBLANK(A8), 0, IFERROR(VLOOKUP(A8, ori_data!$Y:$Z, 2, FALSE), "ERROR"))</f>
        <v>0</v>
      </c>
      <c r="E8" s="5">
        <f>IF(ISBLANK(B8), 0, IFERROR(VLOOKUP(B8, ori_data!$Y:$Z, 2, FALSE), "ERROR"))</f>
        <v>0</v>
      </c>
      <c r="G8" s="5">
        <v>-69.8</v>
      </c>
      <c r="H8" s="5">
        <f t="shared" si="0"/>
        <v>0</v>
      </c>
      <c r="J8" s="5">
        <f t="shared" si="1"/>
        <v>69.8</v>
      </c>
      <c r="K8" s="1"/>
    </row>
    <row r="9" spans="1:11">
      <c r="A9" s="5" t="s">
        <v>608</v>
      </c>
      <c r="B9" s="5" t="s">
        <v>392</v>
      </c>
      <c r="D9" s="5">
        <f>IF(ISBLANK(A9), 0, IFERROR(VLOOKUP(A9, ori_data!$Y:$Z, 2, FALSE), "ERROR"))</f>
        <v>0</v>
      </c>
      <c r="E9" s="5">
        <f>IF(ISBLANK(B9), 0, IFERROR(VLOOKUP(B9, ori_data!$Y:$Z, 2, FALSE), "ERROR"))</f>
        <v>0</v>
      </c>
      <c r="G9" s="5">
        <v>-59.9</v>
      </c>
      <c r="H9" s="5">
        <f t="shared" si="0"/>
        <v>0</v>
      </c>
      <c r="J9" s="5">
        <f t="shared" si="1"/>
        <v>59.9</v>
      </c>
      <c r="K9" s="1"/>
    </row>
    <row r="10" spans="1:11">
      <c r="A10" s="5" t="s">
        <v>608</v>
      </c>
      <c r="B10" s="5" t="s">
        <v>622</v>
      </c>
      <c r="D10" s="5">
        <f>IF(ISBLANK(A10), 0, IFERROR(VLOOKUP(A10, ori_data!$Y:$Z, 2, FALSE), "ERROR"))</f>
        <v>0</v>
      </c>
      <c r="E10" s="5">
        <f>IF(ISBLANK(B10), 0, IFERROR(VLOOKUP(B10, ori_data!$Y:$Z, 2, FALSE), "ERROR"))</f>
        <v>0</v>
      </c>
      <c r="G10" s="5">
        <v>-45.1</v>
      </c>
      <c r="H10" s="5">
        <f t="shared" si="0"/>
        <v>0</v>
      </c>
      <c r="J10" s="5">
        <f t="shared" si="1"/>
        <v>45.1</v>
      </c>
      <c r="K10" s="1"/>
    </row>
    <row r="11" spans="1:11">
      <c r="A11" s="5" t="s">
        <v>609</v>
      </c>
      <c r="B11" s="5" t="s">
        <v>623</v>
      </c>
      <c r="D11" s="5">
        <f>IF(ISBLANK(A11), 0, IFERROR(VLOOKUP(A11, ori_data!$Y:$Z, 2, FALSE), "ERROR"))</f>
        <v>0</v>
      </c>
      <c r="E11" s="5">
        <f>IF(ISBLANK(B11), 0, IFERROR(VLOOKUP(B11, ori_data!$Y:$Z, 2, FALSE), "ERROR"))</f>
        <v>0</v>
      </c>
      <c r="G11" s="5">
        <v>-14.8</v>
      </c>
      <c r="H11" s="5">
        <f t="shared" si="0"/>
        <v>0</v>
      </c>
      <c r="J11" s="5">
        <f t="shared" si="1"/>
        <v>14.8</v>
      </c>
      <c r="K11" s="1"/>
    </row>
    <row r="12" spans="1:11">
      <c r="A12" s="5" t="s">
        <v>434</v>
      </c>
      <c r="B12" s="5" t="s">
        <v>624</v>
      </c>
      <c r="D12" s="5">
        <f>IF(ISBLANK(A12), 0, IFERROR(VLOOKUP(A12, ori_data!$Y:$Z, 2, FALSE), "ERROR"))</f>
        <v>0</v>
      </c>
      <c r="E12" s="5">
        <f>IF(ISBLANK(B12), 0, IFERROR(VLOOKUP(B12, ori_data!$Y:$Z, 2, FALSE), "ERROR"))</f>
        <v>0</v>
      </c>
      <c r="G12" s="5">
        <v>-52.2</v>
      </c>
      <c r="H12" s="5">
        <f t="shared" si="0"/>
        <v>0</v>
      </c>
      <c r="J12" s="5">
        <f t="shared" si="1"/>
        <v>52.2</v>
      </c>
      <c r="K12" s="1"/>
    </row>
    <row r="13" spans="1:11">
      <c r="A13" s="5" t="s">
        <v>409</v>
      </c>
      <c r="B13" s="5" t="s">
        <v>625</v>
      </c>
      <c r="D13" s="5">
        <f>IF(ISBLANK(A13), 0, IFERROR(VLOOKUP(A13, ori_data!$Y:$Z, 2, FALSE), "ERROR"))</f>
        <v>0</v>
      </c>
      <c r="E13" s="5">
        <f>IF(ISBLANK(B13), 0, IFERROR(VLOOKUP(B13, ori_data!$Y:$Z, 2, FALSE), "ERROR"))</f>
        <v>0</v>
      </c>
      <c r="G13" s="5">
        <v>-4.8</v>
      </c>
      <c r="H13" s="5">
        <f t="shared" si="0"/>
        <v>0</v>
      </c>
      <c r="J13" s="5">
        <f t="shared" si="1"/>
        <v>4.8</v>
      </c>
      <c r="K13" s="1"/>
    </row>
    <row r="14" spans="1:11">
      <c r="A14" s="5" t="s">
        <v>610</v>
      </c>
      <c r="B14" s="5" t="s">
        <v>534</v>
      </c>
      <c r="D14" s="5">
        <f>IF(ISBLANK(A14), 0, IFERROR(VLOOKUP(A14, ori_data!$Y:$Z, 2, FALSE), "ERROR"))</f>
        <v>0</v>
      </c>
      <c r="E14" s="5">
        <f>IF(ISBLANK(B14), 0, IFERROR(VLOOKUP(B14, ori_data!$Y:$Z, 2, FALSE), "ERROR"))</f>
        <v>0</v>
      </c>
      <c r="G14" s="5">
        <v>-45.6</v>
      </c>
      <c r="H14" s="5">
        <f t="shared" si="0"/>
        <v>0</v>
      </c>
      <c r="J14" s="5">
        <f t="shared" si="1"/>
        <v>45.6</v>
      </c>
      <c r="K14" s="1"/>
    </row>
    <row r="15" spans="1:11">
      <c r="A15" s="5" t="s">
        <v>458</v>
      </c>
      <c r="B15" s="5" t="s">
        <v>626</v>
      </c>
      <c r="D15" s="5">
        <f>IF(ISBLANK(A15), 0, IFERROR(VLOOKUP(A15, ori_data!$Y:$Z, 2, FALSE), "ERROR"))</f>
        <v>0</v>
      </c>
      <c r="E15" s="5">
        <f>IF(ISBLANK(B15), 0, IFERROR(VLOOKUP(B15, ori_data!$Y:$Z, 2, FALSE), "ERROR"))</f>
        <v>0</v>
      </c>
      <c r="G15" s="5">
        <v>-0.2</v>
      </c>
      <c r="H15" s="5">
        <f t="shared" si="0"/>
        <v>0</v>
      </c>
      <c r="J15" s="5">
        <f t="shared" si="1"/>
        <v>0.2</v>
      </c>
      <c r="K15" s="1"/>
    </row>
    <row r="16" spans="1:11">
      <c r="A16" s="5" t="s">
        <v>611</v>
      </c>
      <c r="B16" s="5" t="s">
        <v>628</v>
      </c>
      <c r="D16" s="5">
        <f>IF(ISBLANK(A16), 0, IFERROR(VLOOKUP(A16, ori_data!$Y:$Z, 2, FALSE), "ERROR"))</f>
        <v>0</v>
      </c>
      <c r="E16" s="5">
        <f>IF(ISBLANK(B16), 0, IFERROR(VLOOKUP(B16, ori_data!$Y:$Z, 2, FALSE), "ERROR"))</f>
        <v>0</v>
      </c>
      <c r="G16" s="5">
        <v>-5.4</v>
      </c>
      <c r="H16" s="5">
        <f t="shared" si="0"/>
        <v>0</v>
      </c>
      <c r="J16" s="5">
        <f t="shared" si="1"/>
        <v>5.4</v>
      </c>
      <c r="K16" s="1"/>
    </row>
    <row r="17" spans="1:11">
      <c r="A17" s="5" t="s">
        <v>479</v>
      </c>
      <c r="B17" s="5" t="s">
        <v>629</v>
      </c>
      <c r="D17" s="5">
        <f>IF(ISBLANK(A17), 0, IFERROR(VLOOKUP(A17, ori_data!$Y:$Z, 2, FALSE), "ERROR"))</f>
        <v>0</v>
      </c>
      <c r="E17" s="5">
        <f>IF(ISBLANK(B17), 0, IFERROR(VLOOKUP(B17, ori_data!$Y:$Z, 2, FALSE), "ERROR"))</f>
        <v>0</v>
      </c>
      <c r="G17" s="5">
        <v>-1.5</v>
      </c>
      <c r="H17" s="5">
        <f t="shared" si="0"/>
        <v>0</v>
      </c>
      <c r="J17" s="5">
        <f t="shared" si="1"/>
        <v>1.5</v>
      </c>
      <c r="K17" s="1"/>
    </row>
    <row r="18" spans="1:11">
      <c r="A18" s="5" t="s">
        <v>412</v>
      </c>
      <c r="B18" s="5" t="s">
        <v>631</v>
      </c>
      <c r="D18" s="5">
        <f>IF(ISBLANK(A18), 0, IFERROR(VLOOKUP(A18, ori_data!$Y:$Z, 2, FALSE), "ERROR"))</f>
        <v>0</v>
      </c>
      <c r="E18" s="5">
        <f>IF(ISBLANK(B18), 0, IFERROR(VLOOKUP(B18, ori_data!$Y:$Z, 2, FALSE), "ERROR"))</f>
        <v>0</v>
      </c>
      <c r="G18" s="5">
        <v>-91.9</v>
      </c>
      <c r="H18" s="5">
        <f t="shared" si="0"/>
        <v>0</v>
      </c>
      <c r="J18" s="5">
        <f t="shared" si="1"/>
        <v>91.9</v>
      </c>
      <c r="K18" s="1"/>
    </row>
    <row r="19" spans="1:11">
      <c r="A19" s="5" t="s">
        <v>415</v>
      </c>
      <c r="B19" s="5" t="s">
        <v>633</v>
      </c>
      <c r="D19" s="5">
        <f>IF(ISBLANK(A19), 0, IFERROR(VLOOKUP(A19, ori_data!$Y:$Z, 2, FALSE), "ERROR"))</f>
        <v>0</v>
      </c>
      <c r="E19" s="5">
        <f>IF(ISBLANK(B19), 0, IFERROR(VLOOKUP(B19, ori_data!$Y:$Z, 2, FALSE), "ERROR"))</f>
        <v>0</v>
      </c>
      <c r="G19" s="5">
        <v>-77.400000000000006</v>
      </c>
      <c r="H19" s="5">
        <f t="shared" si="0"/>
        <v>0</v>
      </c>
      <c r="J19" s="5">
        <f t="shared" si="1"/>
        <v>77.400000000000006</v>
      </c>
      <c r="K19" s="1"/>
    </row>
    <row r="20" spans="1:11">
      <c r="A20" s="5" t="s">
        <v>612</v>
      </c>
      <c r="B20" s="5" t="s">
        <v>635</v>
      </c>
      <c r="D20" s="5">
        <f>IF(ISBLANK(A20), 0, IFERROR(VLOOKUP(A20, ori_data!$Y:$Z, 2, FALSE), "ERROR"))</f>
        <v>0</v>
      </c>
      <c r="E20" s="5">
        <f>IF(ISBLANK(B20), 0, IFERROR(VLOOKUP(B20, ori_data!$Y:$Z, 2, FALSE), "ERROR"))</f>
        <v>0</v>
      </c>
      <c r="G20" s="5">
        <v>-26.3</v>
      </c>
      <c r="H20" s="5">
        <f t="shared" si="0"/>
        <v>0</v>
      </c>
      <c r="J20" s="5">
        <f t="shared" si="1"/>
        <v>26.3</v>
      </c>
      <c r="K20" s="1"/>
    </row>
    <row r="21" spans="1:11">
      <c r="A21" s="5" t="s">
        <v>614</v>
      </c>
      <c r="B21" s="5" t="s">
        <v>636</v>
      </c>
      <c r="D21" s="5">
        <f>IF(ISBLANK(A21), 0, IFERROR(VLOOKUP(A21, ori_data!$Y:$Z, 2, FALSE), "ERROR"))</f>
        <v>0</v>
      </c>
      <c r="E21" s="5">
        <f>IF(ISBLANK(B21), 0, IFERROR(VLOOKUP(B21, ori_data!$Y:$Z, 2, FALSE), "ERROR"))</f>
        <v>0</v>
      </c>
      <c r="G21" s="5">
        <v>-7.5</v>
      </c>
      <c r="H21" s="5">
        <f t="shared" si="0"/>
        <v>0</v>
      </c>
      <c r="J21" s="5">
        <f t="shared" si="1"/>
        <v>7.5</v>
      </c>
      <c r="K21" s="1"/>
    </row>
    <row r="22" spans="1:11">
      <c r="A22" s="5" t="s">
        <v>441</v>
      </c>
      <c r="B22" s="5" t="s">
        <v>443</v>
      </c>
      <c r="D22" s="5">
        <f>IF(ISBLANK(A22), 0, IFERROR(VLOOKUP(A22, ori_data!$Y:$Z, 2, FALSE), "ERROR"))</f>
        <v>0</v>
      </c>
      <c r="E22" s="5">
        <f>IF(ISBLANK(B22), 0, IFERROR(VLOOKUP(B22, ori_data!$Y:$Z, 2, FALSE), "ERROR"))</f>
        <v>0</v>
      </c>
      <c r="G22" s="5">
        <v>-7.6</v>
      </c>
      <c r="H22" s="5">
        <f t="shared" si="0"/>
        <v>0</v>
      </c>
      <c r="J22" s="5">
        <f t="shared" si="1"/>
        <v>7.6</v>
      </c>
      <c r="K22" s="1"/>
    </row>
    <row r="25" spans="1:11">
      <c r="I25" s="5" t="s">
        <v>321</v>
      </c>
      <c r="J25" s="5">
        <f>SUM(J3:J22)/COUNTA(J3:J22)</f>
        <v>31.829999999999995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H2" sqref="E1:H1048576"/>
    </sheetView>
  </sheetViews>
  <sheetFormatPr defaultRowHeight="14.25"/>
  <cols>
    <col min="1" max="4" width="15.625" style="2" customWidth="1"/>
    <col min="5" max="8" width="15.625" style="2" hidden="1" customWidth="1"/>
    <col min="9" max="12" width="15.625" style="2" customWidth="1"/>
  </cols>
  <sheetData>
    <row r="1" spans="1:13">
      <c r="B1" s="21" t="s">
        <v>151</v>
      </c>
      <c r="C1" s="21"/>
      <c r="D1" s="21"/>
      <c r="E1" s="21"/>
      <c r="F1" s="21"/>
      <c r="G1" s="21"/>
      <c r="H1" s="21"/>
      <c r="I1" s="21"/>
      <c r="J1" s="21"/>
    </row>
    <row r="2" spans="1:13">
      <c r="A2" s="2" t="s">
        <v>164</v>
      </c>
      <c r="B2" s="2" t="s">
        <v>152</v>
      </c>
      <c r="C2" s="2" t="s">
        <v>153</v>
      </c>
      <c r="E2" s="2" t="s">
        <v>307</v>
      </c>
      <c r="F2" s="2" t="s">
        <v>308</v>
      </c>
      <c r="G2" s="2" t="s">
        <v>309</v>
      </c>
      <c r="I2" s="2" t="s">
        <v>55</v>
      </c>
      <c r="J2" s="2" t="s">
        <v>42</v>
      </c>
      <c r="L2" s="2" t="s">
        <v>53</v>
      </c>
    </row>
    <row r="3" spans="1:13">
      <c r="A3" s="2" t="s">
        <v>168</v>
      </c>
      <c r="B3" s="2" t="s">
        <v>188</v>
      </c>
      <c r="C3" s="2" t="s">
        <v>49</v>
      </c>
      <c r="E3" s="5">
        <f>IF(ISBLANK(A3), 0, IFERROR(VLOOKUP(A3, ori_data!$AB:$AC, 2, FALSE), "ERROR"))</f>
        <v>0</v>
      </c>
      <c r="F3" s="5">
        <f>IF(ISBLANK(B3), 0, IFERROR(VLOOKUP(B3, ori_data!$AB:$AC, 2, FALSE), "ERROR"))</f>
        <v>0</v>
      </c>
      <c r="G3" s="5">
        <f>IF(ISBLANK(C3), 0, IFERROR(VLOOKUP(C3, ori_data!$AB:$AC, 2, FALSE), "ERROR"))</f>
        <v>0</v>
      </c>
      <c r="H3" s="5"/>
      <c r="I3" s="5">
        <v>94</v>
      </c>
      <c r="J3" s="5">
        <f t="shared" ref="J3:J44" si="0">E3-F3-G3</f>
        <v>0</v>
      </c>
      <c r="K3" s="5"/>
      <c r="L3" s="5">
        <f t="shared" ref="L3:L44" si="1">ABS(J3-I3)</f>
        <v>94</v>
      </c>
      <c r="M3" s="1"/>
    </row>
    <row r="4" spans="1:13">
      <c r="A4" s="2" t="s">
        <v>170</v>
      </c>
      <c r="B4" s="2" t="s">
        <v>158</v>
      </c>
      <c r="C4" s="2" t="s">
        <v>154</v>
      </c>
      <c r="E4" s="5">
        <f>IF(ISBLANK(A4), 0, IFERROR(VLOOKUP(A4, ori_data!$AB:$AC, 2, FALSE), "ERROR"))</f>
        <v>0</v>
      </c>
      <c r="F4" s="5">
        <f>IF(ISBLANK(B4), 0, IFERROR(VLOOKUP(B4, ori_data!$AB:$AC, 2, FALSE), "ERROR"))</f>
        <v>0</v>
      </c>
      <c r="G4" s="5">
        <f>IF(ISBLANK(C4), 0, IFERROR(VLOOKUP(C4, ori_data!$AB:$AC, 2, FALSE), "ERROR"))</f>
        <v>0</v>
      </c>
      <c r="H4" s="5"/>
      <c r="I4" s="5">
        <v>90.2</v>
      </c>
      <c r="J4" s="5">
        <f t="shared" si="0"/>
        <v>0</v>
      </c>
      <c r="K4" s="5"/>
      <c r="L4" s="5">
        <f t="shared" si="1"/>
        <v>90.2</v>
      </c>
      <c r="M4" s="1"/>
    </row>
    <row r="5" spans="1:13">
      <c r="A5" s="2" t="s">
        <v>166</v>
      </c>
      <c r="B5" s="2" t="s">
        <v>157</v>
      </c>
      <c r="C5" s="2" t="s">
        <v>158</v>
      </c>
      <c r="E5" s="5">
        <f>IF(ISBLANK(A5), 0, IFERROR(VLOOKUP(A5, ori_data!$AB:$AC, 2, FALSE), "ERROR"))</f>
        <v>0</v>
      </c>
      <c r="F5" s="5">
        <f>IF(ISBLANK(B5), 0, IFERROR(VLOOKUP(B5, ori_data!$AB:$AC, 2, FALSE), "ERROR"))</f>
        <v>0</v>
      </c>
      <c r="G5" s="5">
        <f>IF(ISBLANK(C5), 0, IFERROR(VLOOKUP(C5, ori_data!$AB:$AC, 2, FALSE), "ERROR"))</f>
        <v>0</v>
      </c>
      <c r="H5" s="5"/>
      <c r="I5" s="5">
        <v>60.8</v>
      </c>
      <c r="J5" s="5">
        <f t="shared" si="0"/>
        <v>0</v>
      </c>
      <c r="K5" s="5"/>
      <c r="L5" s="5">
        <f t="shared" si="1"/>
        <v>60.8</v>
      </c>
      <c r="M5" s="1"/>
    </row>
    <row r="6" spans="1:13">
      <c r="A6" s="2" t="s">
        <v>172</v>
      </c>
      <c r="B6" s="2" t="s">
        <v>163</v>
      </c>
      <c r="C6" s="2" t="s">
        <v>203</v>
      </c>
      <c r="E6" s="5">
        <f>IF(ISBLANK(A6), 0, IFERROR(VLOOKUP(A6, ori_data!$AB:$AC, 2, FALSE), "ERROR"))</f>
        <v>0</v>
      </c>
      <c r="F6" s="5">
        <f>IF(ISBLANK(B6), 0, IFERROR(VLOOKUP(B6, ori_data!$AB:$AC, 2, FALSE), "ERROR"))</f>
        <v>0</v>
      </c>
      <c r="G6" s="5">
        <f>IF(ISBLANK(C6), 0, IFERROR(VLOOKUP(C6, ori_data!$AB:$AC, 2, FALSE), "ERROR"))</f>
        <v>0</v>
      </c>
      <c r="H6" s="5"/>
      <c r="I6" s="5">
        <v>84.8</v>
      </c>
      <c r="J6" s="5">
        <f t="shared" si="0"/>
        <v>0</v>
      </c>
      <c r="K6" s="5"/>
      <c r="L6" s="5">
        <f t="shared" si="1"/>
        <v>84.8</v>
      </c>
      <c r="M6" s="1"/>
    </row>
    <row r="7" spans="1:13">
      <c r="A7" s="2" t="s">
        <v>174</v>
      </c>
      <c r="B7" s="2" t="s">
        <v>158</v>
      </c>
      <c r="C7" s="2" t="s">
        <v>204</v>
      </c>
      <c r="E7" s="5">
        <f>IF(ISBLANK(A7), 0, IFERROR(VLOOKUP(A7, ori_data!$AB:$AC, 2, FALSE), "ERROR"))</f>
        <v>0</v>
      </c>
      <c r="F7" s="5">
        <f>IF(ISBLANK(B7), 0, IFERROR(VLOOKUP(B7, ori_data!$AB:$AC, 2, FALSE), "ERROR"))</f>
        <v>0</v>
      </c>
      <c r="G7" s="5">
        <f>IF(ISBLANK(C7), 0, IFERROR(VLOOKUP(C7, ori_data!$AB:$AC, 2, FALSE), "ERROR"))</f>
        <v>0</v>
      </c>
      <c r="H7" s="5"/>
      <c r="I7" s="5">
        <v>76.400000000000006</v>
      </c>
      <c r="J7" s="5">
        <f t="shared" si="0"/>
        <v>0</v>
      </c>
      <c r="K7" s="5"/>
      <c r="L7" s="5">
        <f t="shared" si="1"/>
        <v>76.400000000000006</v>
      </c>
      <c r="M7" s="1"/>
    </row>
    <row r="8" spans="1:13">
      <c r="A8" s="2" t="s">
        <v>176</v>
      </c>
      <c r="B8" s="2" t="s">
        <v>158</v>
      </c>
      <c r="C8" s="2" t="s">
        <v>189</v>
      </c>
      <c r="E8" s="5">
        <f>IF(ISBLANK(A8), 0, IFERROR(VLOOKUP(A8, ori_data!$AB:$AC, 2, FALSE), "ERROR"))</f>
        <v>0</v>
      </c>
      <c r="F8" s="5">
        <f>IF(ISBLANK(B8), 0, IFERROR(VLOOKUP(B8, ori_data!$AB:$AC, 2, FALSE), "ERROR"))</f>
        <v>0</v>
      </c>
      <c r="G8" s="5">
        <f>IF(ISBLANK(C8), 0, IFERROR(VLOOKUP(C8, ori_data!$AB:$AC, 2, FALSE), "ERROR"))</f>
        <v>0</v>
      </c>
      <c r="H8" s="5"/>
      <c r="I8" s="5">
        <v>88.5</v>
      </c>
      <c r="J8" s="5">
        <f t="shared" si="0"/>
        <v>0</v>
      </c>
      <c r="K8" s="5"/>
      <c r="L8" s="5">
        <f t="shared" si="1"/>
        <v>88.5</v>
      </c>
      <c r="M8" s="1"/>
    </row>
    <row r="9" spans="1:13">
      <c r="A9" s="2" t="s">
        <v>178</v>
      </c>
      <c r="B9" s="2" t="s">
        <v>22</v>
      </c>
      <c r="C9" s="2" t="s">
        <v>205</v>
      </c>
      <c r="E9" s="5">
        <f>IF(ISBLANK(A9), 0, IFERROR(VLOOKUP(A9, ori_data!$AB:$AC, 2, FALSE), "ERROR"))</f>
        <v>0</v>
      </c>
      <c r="F9" s="5">
        <f>IF(ISBLANK(B9), 0, IFERROR(VLOOKUP(B9, ori_data!$AB:$AC, 2, FALSE), "ERROR"))</f>
        <v>0</v>
      </c>
      <c r="G9" s="5">
        <f>IF(ISBLANK(C9), 0, IFERROR(VLOOKUP(C9, ori_data!$AB:$AC, 2, FALSE), "ERROR"))</f>
        <v>0</v>
      </c>
      <c r="H9" s="5"/>
      <c r="I9" s="5">
        <v>88.9</v>
      </c>
      <c r="J9" s="5">
        <f t="shared" si="0"/>
        <v>0</v>
      </c>
      <c r="K9" s="5"/>
      <c r="L9" s="5">
        <f t="shared" si="1"/>
        <v>88.9</v>
      </c>
      <c r="M9" s="1"/>
    </row>
    <row r="10" spans="1:13">
      <c r="A10" s="2" t="s">
        <v>183</v>
      </c>
      <c r="B10" s="2" t="s">
        <v>158</v>
      </c>
      <c r="C10" s="2" t="s">
        <v>207</v>
      </c>
      <c r="E10" s="5">
        <f>IF(ISBLANK(A10), 0, IFERROR(VLOOKUP(A10, ori_data!$AB:$AC, 2, FALSE), "ERROR"))</f>
        <v>0</v>
      </c>
      <c r="F10" s="5">
        <f>IF(ISBLANK(B10), 0, IFERROR(VLOOKUP(B10, ori_data!$AB:$AC, 2, FALSE), "ERROR"))</f>
        <v>0</v>
      </c>
      <c r="G10" s="5">
        <f>IF(ISBLANK(C10), 0, IFERROR(VLOOKUP(C10, ori_data!$AB:$AC, 2, FALSE), "ERROR"))</f>
        <v>0</v>
      </c>
      <c r="H10" s="5"/>
      <c r="I10" s="5">
        <v>88.2</v>
      </c>
      <c r="J10" s="5">
        <f t="shared" si="0"/>
        <v>0</v>
      </c>
      <c r="K10" s="5"/>
      <c r="L10" s="5">
        <f t="shared" si="1"/>
        <v>88.2</v>
      </c>
      <c r="M10" s="1"/>
    </row>
    <row r="11" spans="1:13">
      <c r="A11" s="2" t="s">
        <v>184</v>
      </c>
      <c r="B11" s="2" t="s">
        <v>158</v>
      </c>
      <c r="C11" s="2" t="s">
        <v>269</v>
      </c>
      <c r="E11" s="5">
        <f>IF(ISBLANK(A11), 0, IFERROR(VLOOKUP(A11, ori_data!$AB:$AC, 2, FALSE), "ERROR"))</f>
        <v>0</v>
      </c>
      <c r="F11" s="5">
        <f>IF(ISBLANK(B11), 0, IFERROR(VLOOKUP(B11, ori_data!$AB:$AC, 2, FALSE), "ERROR"))</f>
        <v>0</v>
      </c>
      <c r="G11" s="5">
        <f>IF(ISBLANK(C11), 0, IFERROR(VLOOKUP(C11, ori_data!$AB:$AC, 2, FALSE), "ERROR"))</f>
        <v>0</v>
      </c>
      <c r="H11" s="5"/>
      <c r="I11" s="5">
        <v>88.8</v>
      </c>
      <c r="J11" s="5">
        <f t="shared" si="0"/>
        <v>0</v>
      </c>
      <c r="K11" s="5"/>
      <c r="L11" s="5">
        <f t="shared" si="1"/>
        <v>88.8</v>
      </c>
      <c r="M11" s="1"/>
    </row>
    <row r="12" spans="1:13">
      <c r="A12" s="2" t="s">
        <v>181</v>
      </c>
      <c r="B12" s="2" t="s">
        <v>189</v>
      </c>
      <c r="C12" s="2" t="s">
        <v>189</v>
      </c>
      <c r="E12" s="5">
        <f>IF(ISBLANK(A12), 0, IFERROR(VLOOKUP(A12, ori_data!$AB:$AC, 2, FALSE), "ERROR"))</f>
        <v>0</v>
      </c>
      <c r="F12" s="5">
        <f>IF(ISBLANK(B12), 0, IFERROR(VLOOKUP(B12, ori_data!$AB:$AC, 2, FALSE), "ERROR"))</f>
        <v>0</v>
      </c>
      <c r="G12" s="5">
        <f>IF(ISBLANK(C12), 0, IFERROR(VLOOKUP(C12, ori_data!$AB:$AC, 2, FALSE), "ERROR"))</f>
        <v>0</v>
      </c>
      <c r="H12" s="5"/>
      <c r="I12" s="5">
        <v>86.8</v>
      </c>
      <c r="J12" s="5">
        <f t="shared" si="0"/>
        <v>0</v>
      </c>
      <c r="K12" s="5"/>
      <c r="L12" s="5">
        <f t="shared" si="1"/>
        <v>86.8</v>
      </c>
      <c r="M12" s="1"/>
    </row>
    <row r="13" spans="1:13">
      <c r="A13" s="2" t="s">
        <v>180</v>
      </c>
      <c r="B13" s="2" t="s">
        <v>49</v>
      </c>
      <c r="C13" s="2" t="s">
        <v>205</v>
      </c>
      <c r="E13" s="5">
        <f>IF(ISBLANK(A13), 0, IFERROR(VLOOKUP(A13, ori_data!$AB:$AC, 2, FALSE), "ERROR"))</f>
        <v>0</v>
      </c>
      <c r="F13" s="5">
        <f>IF(ISBLANK(B13), 0, IFERROR(VLOOKUP(B13, ori_data!$AB:$AC, 2, FALSE), "ERROR"))</f>
        <v>0</v>
      </c>
      <c r="G13" s="5">
        <f>IF(ISBLANK(C13), 0, IFERROR(VLOOKUP(C13, ori_data!$AB:$AC, 2, FALSE), "ERROR"))</f>
        <v>0</v>
      </c>
      <c r="H13" s="5"/>
      <c r="I13" s="5">
        <v>87.3</v>
      </c>
      <c r="J13" s="5">
        <f t="shared" si="0"/>
        <v>0</v>
      </c>
      <c r="K13" s="5"/>
      <c r="L13" s="5">
        <f t="shared" si="1"/>
        <v>87.3</v>
      </c>
      <c r="M13" s="1"/>
    </row>
    <row r="14" spans="1:13">
      <c r="A14" s="2" t="s">
        <v>186</v>
      </c>
      <c r="B14" s="2" t="s">
        <v>49</v>
      </c>
      <c r="C14" s="2" t="s">
        <v>208</v>
      </c>
      <c r="E14" s="5">
        <f>IF(ISBLANK(A14), 0, IFERROR(VLOOKUP(A14, ori_data!$AB:$AC, 2, FALSE), "ERROR"))</f>
        <v>0</v>
      </c>
      <c r="F14" s="5">
        <f>IF(ISBLANK(B14), 0, IFERROR(VLOOKUP(B14, ori_data!$AB:$AC, 2, FALSE), "ERROR"))</f>
        <v>0</v>
      </c>
      <c r="G14" s="5">
        <f>IF(ISBLANK(C14), 0, IFERROR(VLOOKUP(C14, ori_data!$AB:$AC, 2, FALSE), "ERROR"))</f>
        <v>0</v>
      </c>
      <c r="H14" s="5"/>
      <c r="I14" s="5">
        <v>86.1</v>
      </c>
      <c r="J14" s="5">
        <f t="shared" si="0"/>
        <v>0</v>
      </c>
      <c r="K14" s="5"/>
      <c r="L14" s="5">
        <f t="shared" si="1"/>
        <v>86.1</v>
      </c>
      <c r="M14" s="1"/>
    </row>
    <row r="15" spans="1:13">
      <c r="A15" s="2" t="s">
        <v>217</v>
      </c>
      <c r="B15" s="2" t="s">
        <v>189</v>
      </c>
      <c r="C15" s="2" t="s">
        <v>269</v>
      </c>
      <c r="E15" s="5">
        <f>IF(ISBLANK(A15), 0, IFERROR(VLOOKUP(A15, ori_data!$AB:$AC, 2, FALSE), "ERROR"))</f>
        <v>0</v>
      </c>
      <c r="F15" s="5">
        <f>IF(ISBLANK(B15), 0, IFERROR(VLOOKUP(B15, ori_data!$AB:$AC, 2, FALSE), "ERROR"))</f>
        <v>0</v>
      </c>
      <c r="G15" s="5">
        <f>IF(ISBLANK(C15), 0, IFERROR(VLOOKUP(C15, ori_data!$AB:$AC, 2, FALSE), "ERROR"))</f>
        <v>0</v>
      </c>
      <c r="H15" s="5"/>
      <c r="I15" s="5">
        <v>86.9</v>
      </c>
      <c r="J15" s="5">
        <f t="shared" si="0"/>
        <v>0</v>
      </c>
      <c r="K15" s="5"/>
      <c r="L15" s="5">
        <f t="shared" si="1"/>
        <v>86.9</v>
      </c>
      <c r="M15" s="1"/>
    </row>
    <row r="16" spans="1:13">
      <c r="A16" s="2" t="s">
        <v>218</v>
      </c>
      <c r="B16" s="2" t="s">
        <v>158</v>
      </c>
      <c r="C16" s="2" t="s">
        <v>210</v>
      </c>
      <c r="E16" s="5">
        <f>IF(ISBLANK(A16), 0, IFERROR(VLOOKUP(A16, ori_data!$AB:$AC, 2, FALSE), "ERROR"))</f>
        <v>0</v>
      </c>
      <c r="F16" s="5">
        <f>IF(ISBLANK(B16), 0, IFERROR(VLOOKUP(B16, ori_data!$AB:$AC, 2, FALSE), "ERROR"))</f>
        <v>0</v>
      </c>
      <c r="G16" s="5">
        <f>IF(ISBLANK(C16), 0, IFERROR(VLOOKUP(C16, ori_data!$AB:$AC, 2, FALSE), "ERROR"))</f>
        <v>0</v>
      </c>
      <c r="H16" s="5"/>
      <c r="I16" s="5">
        <v>126</v>
      </c>
      <c r="J16" s="5">
        <f t="shared" si="0"/>
        <v>0</v>
      </c>
      <c r="K16" s="5"/>
      <c r="L16" s="5">
        <f t="shared" si="1"/>
        <v>126</v>
      </c>
      <c r="M16" s="1"/>
    </row>
    <row r="17" spans="1:13">
      <c r="A17" s="2" t="s">
        <v>215</v>
      </c>
      <c r="B17" s="2" t="s">
        <v>190</v>
      </c>
      <c r="C17" s="2" t="s">
        <v>211</v>
      </c>
      <c r="E17" s="5">
        <f>IF(ISBLANK(A17), 0, IFERROR(VLOOKUP(A17, ori_data!$AB:$AC, 2, FALSE), "ERROR"))</f>
        <v>0</v>
      </c>
      <c r="F17" s="5">
        <f>IF(ISBLANK(B17), 0, IFERROR(VLOOKUP(B17, ori_data!$AB:$AC, 2, FALSE), "ERROR"))</f>
        <v>0</v>
      </c>
      <c r="G17" s="5">
        <f>IF(ISBLANK(C17), 0, IFERROR(VLOOKUP(C17, ori_data!$AB:$AC, 2, FALSE), "ERROR"))</f>
        <v>0</v>
      </c>
      <c r="H17" s="5"/>
      <c r="I17" s="5">
        <v>124</v>
      </c>
      <c r="J17" s="5">
        <f t="shared" si="0"/>
        <v>0</v>
      </c>
      <c r="K17" s="5"/>
      <c r="L17" s="5">
        <f t="shared" si="1"/>
        <v>124</v>
      </c>
      <c r="M17" s="1"/>
    </row>
    <row r="18" spans="1:13">
      <c r="A18" s="2" t="s">
        <v>220</v>
      </c>
      <c r="B18" s="2" t="s">
        <v>191</v>
      </c>
      <c r="C18" s="2" t="s">
        <v>22</v>
      </c>
      <c r="E18" s="5">
        <f>IF(ISBLANK(A18), 0, IFERROR(VLOOKUP(A18, ori_data!$AB:$AC, 2, FALSE), "ERROR"))</f>
        <v>0</v>
      </c>
      <c r="F18" s="5">
        <f>IF(ISBLANK(B18), 0, IFERROR(VLOOKUP(B18, ori_data!$AB:$AC, 2, FALSE), "ERROR"))</f>
        <v>0</v>
      </c>
      <c r="G18" s="5">
        <f>IF(ISBLANK(C18), 0, IFERROR(VLOOKUP(C18, ori_data!$AB:$AC, 2, FALSE), "ERROR"))</f>
        <v>0</v>
      </c>
      <c r="H18" s="5"/>
      <c r="I18" s="5">
        <v>92</v>
      </c>
      <c r="J18" s="5">
        <f t="shared" si="0"/>
        <v>0</v>
      </c>
      <c r="K18" s="5"/>
      <c r="L18" s="5">
        <f t="shared" si="1"/>
        <v>92</v>
      </c>
      <c r="M18" s="1"/>
    </row>
    <row r="19" spans="1:13">
      <c r="A19" s="2" t="s">
        <v>225</v>
      </c>
      <c r="B19" s="2" t="s">
        <v>191</v>
      </c>
      <c r="C19" s="2" t="s">
        <v>205</v>
      </c>
      <c r="E19" s="5">
        <f>IF(ISBLANK(A19), 0, IFERROR(VLOOKUP(A19, ori_data!$AB:$AC, 2, FALSE), "ERROR"))</f>
        <v>0</v>
      </c>
      <c r="F19" s="5">
        <f>IF(ISBLANK(B19), 0, IFERROR(VLOOKUP(B19, ori_data!$AB:$AC, 2, FALSE), "ERROR"))</f>
        <v>0</v>
      </c>
      <c r="G19" s="5">
        <f>IF(ISBLANK(C19), 0, IFERROR(VLOOKUP(C19, ori_data!$AB:$AC, 2, FALSE), "ERROR"))</f>
        <v>0</v>
      </c>
      <c r="H19" s="5"/>
      <c r="I19" s="5">
        <v>94.2</v>
      </c>
      <c r="J19" s="5">
        <f t="shared" si="0"/>
        <v>0</v>
      </c>
      <c r="K19" s="5"/>
      <c r="L19" s="5">
        <f t="shared" si="1"/>
        <v>94.2</v>
      </c>
      <c r="M19" s="1"/>
    </row>
    <row r="20" spans="1:13">
      <c r="A20" s="2" t="s">
        <v>226</v>
      </c>
      <c r="B20" s="2" t="s">
        <v>18</v>
      </c>
      <c r="C20" s="2" t="s">
        <v>212</v>
      </c>
      <c r="E20" s="5">
        <f>IF(ISBLANK(A20), 0, IFERROR(VLOOKUP(A20, ori_data!$AB:$AC, 2, FALSE), "ERROR"))</f>
        <v>0</v>
      </c>
      <c r="F20" s="5">
        <f>IF(ISBLANK(B20), 0, IFERROR(VLOOKUP(B20, ori_data!$AB:$AC, 2, FALSE), "ERROR"))</f>
        <v>0</v>
      </c>
      <c r="G20" s="5">
        <f>IF(ISBLANK(C20), 0, IFERROR(VLOOKUP(C20, ori_data!$AB:$AC, 2, FALSE), "ERROR"))</f>
        <v>0</v>
      </c>
      <c r="H20" s="5"/>
      <c r="I20" s="5">
        <v>95.6</v>
      </c>
      <c r="J20" s="5">
        <f t="shared" si="0"/>
        <v>0</v>
      </c>
      <c r="K20" s="5"/>
      <c r="L20" s="5">
        <f t="shared" si="1"/>
        <v>95.6</v>
      </c>
      <c r="M20" s="1"/>
    </row>
    <row r="21" spans="1:13">
      <c r="A21" s="2" t="s">
        <v>227</v>
      </c>
      <c r="B21" s="2" t="s">
        <v>18</v>
      </c>
      <c r="C21" s="2" t="s">
        <v>269</v>
      </c>
      <c r="E21" s="5">
        <f>IF(ISBLANK(A21), 0, IFERROR(VLOOKUP(A21, ori_data!$AB:$AC, 2, FALSE), "ERROR"))</f>
        <v>0</v>
      </c>
      <c r="F21" s="5">
        <f>IF(ISBLANK(B21), 0, IFERROR(VLOOKUP(B21, ori_data!$AB:$AC, 2, FALSE), "ERROR"))</f>
        <v>0</v>
      </c>
      <c r="G21" s="5">
        <f>IF(ISBLANK(C21), 0, IFERROR(VLOOKUP(C21, ori_data!$AB:$AC, 2, FALSE), "ERROR"))</f>
        <v>0</v>
      </c>
      <c r="H21" s="5"/>
      <c r="I21" s="5">
        <v>93.7</v>
      </c>
      <c r="J21" s="5">
        <f t="shared" si="0"/>
        <v>0</v>
      </c>
      <c r="K21" s="5"/>
      <c r="L21" s="5">
        <f t="shared" si="1"/>
        <v>93.7</v>
      </c>
      <c r="M21" s="1"/>
    </row>
    <row r="22" spans="1:13">
      <c r="A22" s="2" t="s">
        <v>228</v>
      </c>
      <c r="B22" s="2" t="s">
        <v>18</v>
      </c>
      <c r="C22" s="2" t="s">
        <v>214</v>
      </c>
      <c r="E22" s="5">
        <f>IF(ISBLANK(A22), 0, IFERROR(VLOOKUP(A22, ori_data!$AB:$AC, 2, FALSE), "ERROR"))</f>
        <v>0</v>
      </c>
      <c r="F22" s="5">
        <f>IF(ISBLANK(B22), 0, IFERROR(VLOOKUP(B22, ori_data!$AB:$AC, 2, FALSE), "ERROR"))</f>
        <v>0</v>
      </c>
      <c r="G22" s="5">
        <f>IF(ISBLANK(C22), 0, IFERROR(VLOOKUP(C22, ori_data!$AB:$AC, 2, FALSE), "ERROR"))</f>
        <v>0</v>
      </c>
      <c r="H22" s="5"/>
      <c r="I22" s="5">
        <v>95.7</v>
      </c>
      <c r="J22" s="5">
        <f t="shared" si="0"/>
        <v>0</v>
      </c>
      <c r="K22" s="5"/>
      <c r="L22" s="5">
        <f t="shared" si="1"/>
        <v>95.7</v>
      </c>
      <c r="M22" s="1"/>
    </row>
    <row r="23" spans="1:13">
      <c r="A23" s="2" t="s">
        <v>230</v>
      </c>
      <c r="B23" s="2" t="s">
        <v>193</v>
      </c>
      <c r="C23" s="2" t="s">
        <v>158</v>
      </c>
      <c r="E23" s="5">
        <f>IF(ISBLANK(A23), 0, IFERROR(VLOOKUP(A23, ori_data!$AB:$AC, 2, FALSE), "ERROR"))</f>
        <v>0</v>
      </c>
      <c r="F23" s="5">
        <f>IF(ISBLANK(B23), 0, IFERROR(VLOOKUP(B23, ori_data!$AB:$AC, 2, FALSE), "ERROR"))</f>
        <v>0</v>
      </c>
      <c r="G23" s="5">
        <f>IF(ISBLANK(C23), 0, IFERROR(VLOOKUP(C23, ori_data!$AB:$AC, 2, FALSE), "ERROR"))</f>
        <v>0</v>
      </c>
      <c r="H23" s="5"/>
      <c r="I23" s="5">
        <v>83.2</v>
      </c>
      <c r="J23" s="5">
        <f t="shared" si="0"/>
        <v>0</v>
      </c>
      <c r="K23" s="5"/>
      <c r="L23" s="5">
        <f t="shared" si="1"/>
        <v>83.2</v>
      </c>
      <c r="M23" s="1"/>
    </row>
    <row r="24" spans="1:13">
      <c r="A24" s="2" t="s">
        <v>232</v>
      </c>
      <c r="B24" s="2" t="s">
        <v>193</v>
      </c>
      <c r="C24" s="2" t="s">
        <v>49</v>
      </c>
      <c r="E24" s="5">
        <f>IF(ISBLANK(A24), 0, IFERROR(VLOOKUP(A24, ori_data!$AB:$AC, 2, FALSE), "ERROR"))</f>
        <v>0</v>
      </c>
      <c r="F24" s="5">
        <f>IF(ISBLANK(B24), 0, IFERROR(VLOOKUP(B24, ori_data!$AB:$AC, 2, FALSE), "ERROR"))</f>
        <v>0</v>
      </c>
      <c r="G24" s="5">
        <f>IF(ISBLANK(C24), 0, IFERROR(VLOOKUP(C24, ori_data!$AB:$AC, 2, FALSE), "ERROR"))</f>
        <v>0</v>
      </c>
      <c r="H24" s="5"/>
      <c r="I24" s="5">
        <v>84.2</v>
      </c>
      <c r="J24" s="5">
        <f t="shared" si="0"/>
        <v>0</v>
      </c>
      <c r="K24" s="5"/>
      <c r="L24" s="5">
        <f t="shared" si="1"/>
        <v>84.2</v>
      </c>
      <c r="M24" s="1"/>
    </row>
    <row r="25" spans="1:13">
      <c r="A25" s="2" t="s">
        <v>234</v>
      </c>
      <c r="B25" s="2" t="s">
        <v>193</v>
      </c>
      <c r="C25" s="2" t="s">
        <v>205</v>
      </c>
      <c r="E25" s="5">
        <f>IF(ISBLANK(A25), 0, IFERROR(VLOOKUP(A25, ori_data!$AB:$AC, 2, FALSE), "ERROR"))</f>
        <v>0</v>
      </c>
      <c r="F25" s="5">
        <f>IF(ISBLANK(B25), 0, IFERROR(VLOOKUP(B25, ori_data!$AB:$AC, 2, FALSE), "ERROR"))</f>
        <v>0</v>
      </c>
      <c r="G25" s="5">
        <f>IF(ISBLANK(C25), 0, IFERROR(VLOOKUP(C25, ori_data!$AB:$AC, 2, FALSE), "ERROR"))</f>
        <v>0</v>
      </c>
      <c r="H25" s="5"/>
      <c r="I25" s="5">
        <v>84.8</v>
      </c>
      <c r="J25" s="5">
        <f t="shared" si="0"/>
        <v>0</v>
      </c>
      <c r="K25" s="5"/>
      <c r="L25" s="5">
        <f t="shared" si="1"/>
        <v>84.8</v>
      </c>
      <c r="M25" s="1"/>
    </row>
    <row r="26" spans="1:13">
      <c r="A26" s="2" t="s">
        <v>236</v>
      </c>
      <c r="B26" s="2" t="s">
        <v>194</v>
      </c>
      <c r="C26" s="2" t="s">
        <v>270</v>
      </c>
      <c r="E26" s="5">
        <f>IF(ISBLANK(A26), 0, IFERROR(VLOOKUP(A26, ori_data!$AB:$AC, 2, FALSE), "ERROR"))</f>
        <v>0</v>
      </c>
      <c r="F26" s="5">
        <f>IF(ISBLANK(B26), 0, IFERROR(VLOOKUP(B26, ori_data!$AB:$AC, 2, FALSE), "ERROR"))</f>
        <v>0</v>
      </c>
      <c r="G26" s="5">
        <f>IF(ISBLANK(C26), 0, IFERROR(VLOOKUP(C26, ori_data!$AB:$AC, 2, FALSE), "ERROR"))</f>
        <v>0</v>
      </c>
      <c r="H26" s="5"/>
      <c r="I26" s="5">
        <v>81.8</v>
      </c>
      <c r="J26" s="5">
        <f t="shared" si="0"/>
        <v>0</v>
      </c>
      <c r="K26" s="5"/>
      <c r="L26" s="5">
        <f t="shared" si="1"/>
        <v>81.8</v>
      </c>
    </row>
    <row r="27" spans="1:13">
      <c r="A27" s="2" t="s">
        <v>238</v>
      </c>
      <c r="B27" s="2" t="s">
        <v>163</v>
      </c>
      <c r="C27" s="2" t="s">
        <v>189</v>
      </c>
      <c r="E27" s="5">
        <f>IF(ISBLANK(A27), 0, IFERROR(VLOOKUP(A27, ori_data!$AB:$AC, 2, FALSE), "ERROR"))</f>
        <v>0</v>
      </c>
      <c r="F27" s="5">
        <f>IF(ISBLANK(B27), 0, IFERROR(VLOOKUP(B27, ori_data!$AB:$AC, 2, FALSE), "ERROR"))</f>
        <v>0</v>
      </c>
      <c r="G27" s="5">
        <f>IF(ISBLANK(C27), 0, IFERROR(VLOOKUP(C27, ori_data!$AB:$AC, 2, FALSE), "ERROR"))</f>
        <v>0</v>
      </c>
      <c r="H27" s="5"/>
      <c r="I27" s="5">
        <v>84.9</v>
      </c>
      <c r="J27" s="5">
        <f t="shared" si="0"/>
        <v>0</v>
      </c>
      <c r="K27" s="5"/>
      <c r="L27" s="5">
        <f t="shared" si="1"/>
        <v>84.9</v>
      </c>
    </row>
    <row r="28" spans="1:13">
      <c r="A28" s="2" t="s">
        <v>240</v>
      </c>
      <c r="B28" s="2" t="s">
        <v>163</v>
      </c>
      <c r="C28" s="2" t="s">
        <v>242</v>
      </c>
      <c r="E28" s="5">
        <f>IF(ISBLANK(A28), 0, IFERROR(VLOOKUP(A28, ori_data!$AB:$AC, 2, FALSE), "ERROR"))</f>
        <v>0</v>
      </c>
      <c r="F28" s="5">
        <f>IF(ISBLANK(B28), 0, IFERROR(VLOOKUP(B28, ori_data!$AB:$AC, 2, FALSE), "ERROR"))</f>
        <v>0</v>
      </c>
      <c r="G28" s="5">
        <f>IF(ISBLANK(C28), 0, IFERROR(VLOOKUP(C28, ori_data!$AB:$AC, 2, FALSE), "ERROR"))</f>
        <v>0</v>
      </c>
      <c r="H28" s="5"/>
      <c r="I28" s="5">
        <v>101.6</v>
      </c>
      <c r="J28" s="5">
        <f t="shared" si="0"/>
        <v>0</v>
      </c>
      <c r="K28" s="5"/>
      <c r="L28" s="5">
        <f t="shared" si="1"/>
        <v>101.6</v>
      </c>
    </row>
    <row r="29" spans="1:13">
      <c r="A29" s="2" t="s">
        <v>272</v>
      </c>
      <c r="B29" s="2" t="s">
        <v>244</v>
      </c>
      <c r="C29" s="2" t="s">
        <v>22</v>
      </c>
      <c r="E29" s="5">
        <f>IF(ISBLANK(A29), 0, IFERROR(VLOOKUP(A29, ori_data!$AB:$AC, 2, FALSE), "ERROR"))</f>
        <v>0</v>
      </c>
      <c r="F29" s="5">
        <f>IF(ISBLANK(B29), 0, IFERROR(VLOOKUP(B29, ori_data!$AB:$AC, 2, FALSE), "ERROR"))</f>
        <v>0</v>
      </c>
      <c r="G29" s="5">
        <f>IF(ISBLANK(C29), 0, IFERROR(VLOOKUP(C29, ori_data!$AB:$AC, 2, FALSE), "ERROR"))</f>
        <v>0</v>
      </c>
      <c r="H29" s="5"/>
      <c r="I29" s="5">
        <v>41.1</v>
      </c>
      <c r="J29" s="5">
        <f t="shared" si="0"/>
        <v>0</v>
      </c>
      <c r="K29" s="5"/>
      <c r="L29" s="5">
        <f t="shared" si="1"/>
        <v>41.1</v>
      </c>
    </row>
    <row r="30" spans="1:13">
      <c r="A30" s="2" t="s">
        <v>278</v>
      </c>
      <c r="B30" s="2" t="s">
        <v>196</v>
      </c>
      <c r="C30" s="2" t="s">
        <v>245</v>
      </c>
      <c r="E30" s="5">
        <f>IF(ISBLANK(A30), 0, IFERROR(VLOOKUP(A30, ori_data!$AB:$AC, 2, FALSE), "ERROR"))</f>
        <v>0</v>
      </c>
      <c r="F30" s="5">
        <f>IF(ISBLANK(B30), 0, IFERROR(VLOOKUP(B30, ori_data!$AB:$AC, 2, FALSE), "ERROR"))</f>
        <v>0</v>
      </c>
      <c r="G30" s="5">
        <f>IF(ISBLANK(C30), 0, IFERROR(VLOOKUP(C30, ori_data!$AB:$AC, 2, FALSE), "ERROR"))</f>
        <v>0</v>
      </c>
      <c r="H30" s="5"/>
      <c r="I30" s="5">
        <v>80.099999999999994</v>
      </c>
      <c r="J30" s="5">
        <f t="shared" si="0"/>
        <v>0</v>
      </c>
      <c r="K30" s="5"/>
      <c r="L30" s="5">
        <f t="shared" si="1"/>
        <v>80.099999999999994</v>
      </c>
    </row>
    <row r="31" spans="1:13">
      <c r="A31" s="2" t="s">
        <v>279</v>
      </c>
      <c r="B31" s="2" t="s">
        <v>198</v>
      </c>
      <c r="C31" s="2" t="s">
        <v>246</v>
      </c>
      <c r="E31" s="5">
        <f>IF(ISBLANK(A31), 0, IFERROR(VLOOKUP(A31, ori_data!$AB:$AC, 2, FALSE), "ERROR"))</f>
        <v>0</v>
      </c>
      <c r="F31" s="5">
        <f>IF(ISBLANK(B31), 0, IFERROR(VLOOKUP(B31, ori_data!$AB:$AC, 2, FALSE), "ERROR"))</f>
        <v>0</v>
      </c>
      <c r="G31" s="5">
        <f>IF(ISBLANK(C31), 0, IFERROR(VLOOKUP(C31, ori_data!$AB:$AC, 2, FALSE), "ERROR"))</f>
        <v>0</v>
      </c>
      <c r="H31" s="5"/>
      <c r="I31" s="5">
        <v>85.7</v>
      </c>
      <c r="J31" s="5">
        <f t="shared" si="0"/>
        <v>0</v>
      </c>
      <c r="K31" s="5"/>
      <c r="L31" s="5">
        <f t="shared" si="1"/>
        <v>85.7</v>
      </c>
    </row>
    <row r="32" spans="1:13">
      <c r="A32" s="2" t="s">
        <v>280</v>
      </c>
      <c r="B32" s="2" t="s">
        <v>20</v>
      </c>
      <c r="C32" s="2" t="s">
        <v>189</v>
      </c>
      <c r="E32" s="5">
        <f>IF(ISBLANK(A32), 0, IFERROR(VLOOKUP(A32, ori_data!$AB:$AC, 2, FALSE), "ERROR"))</f>
        <v>0</v>
      </c>
      <c r="F32" s="5">
        <f>IF(ISBLANK(B32), 0, IFERROR(VLOOKUP(B32, ori_data!$AB:$AC, 2, FALSE), "ERROR"))</f>
        <v>0</v>
      </c>
      <c r="G32" s="5">
        <f>IF(ISBLANK(C32), 0, IFERROR(VLOOKUP(C32, ori_data!$AB:$AC, 2, FALSE), "ERROR"))</f>
        <v>0</v>
      </c>
      <c r="H32" s="5"/>
      <c r="I32" s="5">
        <v>84.8</v>
      </c>
      <c r="J32" s="5">
        <f t="shared" si="0"/>
        <v>0</v>
      </c>
      <c r="K32" s="5"/>
      <c r="L32" s="5">
        <f t="shared" si="1"/>
        <v>84.8</v>
      </c>
    </row>
    <row r="33" spans="1:12">
      <c r="A33" s="2" t="s">
        <v>281</v>
      </c>
      <c r="B33" s="2" t="s">
        <v>200</v>
      </c>
      <c r="C33" s="2" t="s">
        <v>22</v>
      </c>
      <c r="E33" s="5">
        <f>IF(ISBLANK(A33), 0, IFERROR(VLOOKUP(A33, ori_data!$AB:$AC, 2, FALSE), "ERROR"))</f>
        <v>0</v>
      </c>
      <c r="F33" s="5">
        <f>IF(ISBLANK(B33), 0, IFERROR(VLOOKUP(B33, ori_data!$AB:$AC, 2, FALSE), "ERROR"))</f>
        <v>0</v>
      </c>
      <c r="G33" s="5">
        <f>IF(ISBLANK(C33), 0, IFERROR(VLOOKUP(C33, ori_data!$AB:$AC, 2, FALSE), "ERROR"))</f>
        <v>0</v>
      </c>
      <c r="H33" s="5"/>
      <c r="I33" s="5">
        <v>101.5</v>
      </c>
      <c r="J33" s="5">
        <f t="shared" si="0"/>
        <v>0</v>
      </c>
      <c r="K33" s="5"/>
      <c r="L33" s="5">
        <f t="shared" si="1"/>
        <v>101.5</v>
      </c>
    </row>
    <row r="34" spans="1:12">
      <c r="A34" s="2" t="s">
        <v>282</v>
      </c>
      <c r="B34" s="2" t="s">
        <v>201</v>
      </c>
      <c r="C34" s="2" t="s">
        <v>198</v>
      </c>
      <c r="E34" s="5">
        <f>IF(ISBLANK(A34), 0, IFERROR(VLOOKUP(A34, ori_data!$AB:$AC, 2, FALSE), "ERROR"))</f>
        <v>0</v>
      </c>
      <c r="F34" s="5">
        <f>IF(ISBLANK(B34), 0, IFERROR(VLOOKUP(B34, ori_data!$AB:$AC, 2, FALSE), "ERROR"))</f>
        <v>0</v>
      </c>
      <c r="G34" s="5">
        <f>IF(ISBLANK(C34), 0, IFERROR(VLOOKUP(C34, ori_data!$AB:$AC, 2, FALSE), "ERROR"))</f>
        <v>0</v>
      </c>
      <c r="H34" s="5"/>
      <c r="I34" s="5">
        <v>118.8</v>
      </c>
      <c r="J34" s="5">
        <f t="shared" si="0"/>
        <v>0</v>
      </c>
      <c r="K34" s="5"/>
      <c r="L34" s="5">
        <f t="shared" si="1"/>
        <v>118.8</v>
      </c>
    </row>
    <row r="35" spans="1:12">
      <c r="A35" s="2" t="s">
        <v>254</v>
      </c>
      <c r="B35" s="2" t="s">
        <v>158</v>
      </c>
      <c r="C35" s="2" t="s">
        <v>248</v>
      </c>
      <c r="E35" s="5">
        <f>IF(ISBLANK(A35), 0, IFERROR(VLOOKUP(A35, ori_data!$AB:$AC, 2, FALSE), "ERROR"))</f>
        <v>0</v>
      </c>
      <c r="F35" s="5">
        <f>IF(ISBLANK(B35), 0, IFERROR(VLOOKUP(B35, ori_data!$AB:$AC, 2, FALSE), "ERROR"))</f>
        <v>0</v>
      </c>
      <c r="G35" s="5">
        <f>IF(ISBLANK(C35), 0, IFERROR(VLOOKUP(C35, ori_data!$AB:$AC, 2, FALSE), "ERROR"))</f>
        <v>0</v>
      </c>
      <c r="H35" s="5"/>
      <c r="I35" s="5">
        <v>94.8</v>
      </c>
      <c r="J35" s="5">
        <f t="shared" si="0"/>
        <v>0</v>
      </c>
      <c r="K35" s="5"/>
      <c r="L35" s="5">
        <f t="shared" si="1"/>
        <v>94.8</v>
      </c>
    </row>
    <row r="36" spans="1:12">
      <c r="A36" s="2" t="s">
        <v>254</v>
      </c>
      <c r="B36" s="2" t="s">
        <v>205</v>
      </c>
      <c r="C36" s="2" t="s">
        <v>249</v>
      </c>
      <c r="E36" s="5">
        <f>IF(ISBLANK(A36), 0, IFERROR(VLOOKUP(A36, ori_data!$AB:$AC, 2, FALSE), "ERROR"))</f>
        <v>0</v>
      </c>
      <c r="F36" s="5">
        <f>IF(ISBLANK(B36), 0, IFERROR(VLOOKUP(B36, ori_data!$AB:$AC, 2, FALSE), "ERROR"))</f>
        <v>0</v>
      </c>
      <c r="G36" s="5">
        <f>IF(ISBLANK(C36), 0, IFERROR(VLOOKUP(C36, ori_data!$AB:$AC, 2, FALSE), "ERROR"))</f>
        <v>0</v>
      </c>
      <c r="H36" s="5"/>
      <c r="I36" s="5">
        <v>93.9</v>
      </c>
      <c r="J36" s="5">
        <f t="shared" si="0"/>
        <v>0</v>
      </c>
      <c r="K36" s="5"/>
      <c r="L36" s="5">
        <f t="shared" si="1"/>
        <v>93.9</v>
      </c>
    </row>
    <row r="37" spans="1:12">
      <c r="A37" s="2" t="s">
        <v>252</v>
      </c>
      <c r="B37" s="2" t="s">
        <v>250</v>
      </c>
      <c r="C37" s="2" t="s">
        <v>256</v>
      </c>
      <c r="E37" s="5">
        <f>IF(ISBLANK(A37), 0, IFERROR(VLOOKUP(A37, ori_data!$AB:$AC, 2, FALSE), "ERROR"))</f>
        <v>0</v>
      </c>
      <c r="F37" s="5">
        <f>IF(ISBLANK(B37), 0, IFERROR(VLOOKUP(B37, ori_data!$AB:$AC, 2, FALSE), "ERROR"))</f>
        <v>0</v>
      </c>
      <c r="G37" s="5">
        <f>IF(ISBLANK(C37), 0, IFERROR(VLOOKUP(C37, ori_data!$AB:$AC, 2, FALSE), "ERROR"))</f>
        <v>0</v>
      </c>
      <c r="H37" s="5"/>
      <c r="I37" s="5">
        <v>91.9</v>
      </c>
      <c r="J37" s="5">
        <f t="shared" si="0"/>
        <v>0</v>
      </c>
      <c r="K37" s="5"/>
      <c r="L37" s="5">
        <f t="shared" si="1"/>
        <v>91.9</v>
      </c>
    </row>
    <row r="38" spans="1:12">
      <c r="A38" s="2" t="s">
        <v>258</v>
      </c>
      <c r="B38" s="2" t="s">
        <v>207</v>
      </c>
      <c r="C38" s="2" t="s">
        <v>259</v>
      </c>
      <c r="E38" s="5">
        <f>IF(ISBLANK(A38), 0, IFERROR(VLOOKUP(A38, ori_data!$AB:$AC, 2, FALSE), "ERROR"))</f>
        <v>0</v>
      </c>
      <c r="F38" s="5">
        <f>IF(ISBLANK(B38), 0, IFERROR(VLOOKUP(B38, ori_data!$AB:$AC, 2, FALSE), "ERROR"))</f>
        <v>0</v>
      </c>
      <c r="G38" s="5">
        <f>IF(ISBLANK(C38), 0, IFERROR(VLOOKUP(C38, ori_data!$AB:$AC, 2, FALSE), "ERROR"))</f>
        <v>0</v>
      </c>
      <c r="H38" s="5"/>
      <c r="I38" s="5">
        <v>91</v>
      </c>
      <c r="J38" s="5">
        <f t="shared" si="0"/>
        <v>0</v>
      </c>
      <c r="K38" s="5"/>
      <c r="L38" s="5">
        <f t="shared" si="1"/>
        <v>91</v>
      </c>
    </row>
    <row r="39" spans="1:12">
      <c r="A39" s="2" t="s">
        <v>261</v>
      </c>
      <c r="B39" s="2" t="s">
        <v>262</v>
      </c>
      <c r="C39" s="2" t="s">
        <v>264</v>
      </c>
      <c r="E39" s="5">
        <f>IF(ISBLANK(A39), 0, IFERROR(VLOOKUP(A39, ori_data!$AB:$AC, 2, FALSE), "ERROR"))</f>
        <v>0</v>
      </c>
      <c r="F39" s="5">
        <f>IF(ISBLANK(B39), 0, IFERROR(VLOOKUP(B39, ori_data!$AB:$AC, 2, FALSE), "ERROR"))</f>
        <v>0</v>
      </c>
      <c r="G39" s="5">
        <f>IF(ISBLANK(C39), 0, IFERROR(VLOOKUP(C39, ori_data!$AB:$AC, 2, FALSE), "ERROR"))</f>
        <v>0</v>
      </c>
      <c r="H39" s="5"/>
      <c r="I39" s="5">
        <v>95.6</v>
      </c>
      <c r="J39" s="5">
        <f t="shared" si="0"/>
        <v>0</v>
      </c>
      <c r="K39" s="5"/>
      <c r="L39" s="5">
        <f t="shared" si="1"/>
        <v>95.6</v>
      </c>
    </row>
    <row r="40" spans="1:12">
      <c r="A40" s="2" t="s">
        <v>261</v>
      </c>
      <c r="B40" s="2" t="s">
        <v>207</v>
      </c>
      <c r="C40" s="2" t="s">
        <v>270</v>
      </c>
      <c r="E40" s="5">
        <f>IF(ISBLANK(A40), 0, IFERROR(VLOOKUP(A40, ori_data!$AB:$AC, 2, FALSE), "ERROR"))</f>
        <v>0</v>
      </c>
      <c r="F40" s="5">
        <f>IF(ISBLANK(B40), 0, IFERROR(VLOOKUP(B40, ori_data!$AB:$AC, 2, FALSE), "ERROR"))</f>
        <v>0</v>
      </c>
      <c r="G40" s="5">
        <f>IF(ISBLANK(C40), 0, IFERROR(VLOOKUP(C40, ori_data!$AB:$AC, 2, FALSE), "ERROR"))</f>
        <v>0</v>
      </c>
      <c r="H40" s="5"/>
      <c r="I40" s="5">
        <v>93.9</v>
      </c>
      <c r="J40" s="5">
        <f t="shared" si="0"/>
        <v>0</v>
      </c>
      <c r="K40" s="5"/>
      <c r="L40" s="5">
        <f t="shared" si="1"/>
        <v>93.9</v>
      </c>
    </row>
    <row r="41" spans="1:12">
      <c r="A41" s="2" t="s">
        <v>266</v>
      </c>
      <c r="B41" s="2" t="s">
        <v>267</v>
      </c>
      <c r="C41" s="2" t="s">
        <v>284</v>
      </c>
      <c r="E41" s="5">
        <f>IF(ISBLANK(A41), 0, IFERROR(VLOOKUP(A41, ori_data!$AB:$AC, 2, FALSE), "ERROR"))</f>
        <v>0</v>
      </c>
      <c r="F41" s="5">
        <f>IF(ISBLANK(B41), 0, IFERROR(VLOOKUP(B41, ori_data!$AB:$AC, 2, FALSE), "ERROR"))</f>
        <v>0</v>
      </c>
      <c r="G41" s="5">
        <f>IF(ISBLANK(C41), 0, IFERROR(VLOOKUP(C41, ori_data!$AB:$AC, 2, FALSE), "ERROR"))</f>
        <v>0</v>
      </c>
      <c r="H41" s="5"/>
      <c r="I41" s="5">
        <v>93.5</v>
      </c>
      <c r="J41" s="5">
        <f t="shared" si="0"/>
        <v>0</v>
      </c>
      <c r="K41" s="5"/>
      <c r="L41" s="5">
        <f t="shared" si="1"/>
        <v>93.5</v>
      </c>
    </row>
    <row r="42" spans="1:12">
      <c r="A42" s="2" t="s">
        <v>285</v>
      </c>
      <c r="B42" s="2" t="s">
        <v>205</v>
      </c>
      <c r="C42" s="2" t="s">
        <v>286</v>
      </c>
      <c r="E42" s="5">
        <f>IF(ISBLANK(A42), 0, IFERROR(VLOOKUP(A42, ori_data!$AB:$AC, 2, FALSE), "ERROR"))</f>
        <v>0</v>
      </c>
      <c r="F42" s="5">
        <f>IF(ISBLANK(B42), 0, IFERROR(VLOOKUP(B42, ori_data!$AB:$AC, 2, FALSE), "ERROR"))</f>
        <v>0</v>
      </c>
      <c r="G42" s="5">
        <f>IF(ISBLANK(C42), 0, IFERROR(VLOOKUP(C42, ori_data!$AB:$AC, 2, FALSE), "ERROR"))</f>
        <v>0</v>
      </c>
      <c r="H42" s="5"/>
      <c r="I42" s="5">
        <v>92.5</v>
      </c>
      <c r="J42" s="5">
        <f t="shared" si="0"/>
        <v>0</v>
      </c>
      <c r="K42" s="5"/>
      <c r="L42" s="5">
        <f t="shared" si="1"/>
        <v>92.5</v>
      </c>
    </row>
    <row r="43" spans="1:12">
      <c r="A43" s="2" t="s">
        <v>288</v>
      </c>
      <c r="B43" s="2" t="s">
        <v>249</v>
      </c>
      <c r="C43" s="2" t="s">
        <v>286</v>
      </c>
      <c r="E43" s="5">
        <f>IF(ISBLANK(A43), 0, IFERROR(VLOOKUP(A43, ori_data!$AB:$AC, 2, FALSE), "ERROR"))</f>
        <v>0</v>
      </c>
      <c r="F43" s="5">
        <f>IF(ISBLANK(B43), 0, IFERROR(VLOOKUP(B43, ori_data!$AB:$AC, 2, FALSE), "ERROR"))</f>
        <v>0</v>
      </c>
      <c r="G43" s="5">
        <f>IF(ISBLANK(C43), 0, IFERROR(VLOOKUP(C43, ori_data!$AB:$AC, 2, FALSE), "ERROR"))</f>
        <v>0</v>
      </c>
      <c r="H43" s="5"/>
      <c r="I43" s="5">
        <v>88.9</v>
      </c>
      <c r="J43" s="5">
        <f t="shared" si="0"/>
        <v>0</v>
      </c>
      <c r="K43" s="5"/>
      <c r="L43" s="5">
        <f t="shared" si="1"/>
        <v>88.9</v>
      </c>
    </row>
    <row r="44" spans="1:12">
      <c r="A44" s="2" t="s">
        <v>290</v>
      </c>
      <c r="B44" s="2" t="s">
        <v>291</v>
      </c>
      <c r="C44" s="2" t="s">
        <v>292</v>
      </c>
      <c r="E44" s="5">
        <f>IF(ISBLANK(A44), 0, IFERROR(VLOOKUP(A44, ori_data!$AB:$AC, 2, FALSE), "ERROR"))</f>
        <v>0</v>
      </c>
      <c r="F44" s="5">
        <f>IF(ISBLANK(B44), 0, IFERROR(VLOOKUP(B44, ori_data!$AB:$AC, 2, FALSE), "ERROR"))</f>
        <v>0</v>
      </c>
      <c r="G44" s="5">
        <f>IF(ISBLANK(C44), 0, IFERROR(VLOOKUP(C44, ori_data!$AB:$AC, 2, FALSE), "ERROR"))</f>
        <v>0</v>
      </c>
      <c r="H44" s="5"/>
      <c r="I44" s="5">
        <v>90.8</v>
      </c>
      <c r="J44" s="5">
        <f t="shared" si="0"/>
        <v>0</v>
      </c>
      <c r="K44" s="5"/>
      <c r="L44" s="5">
        <f t="shared" si="1"/>
        <v>90.8</v>
      </c>
    </row>
    <row r="47" spans="1:12">
      <c r="K47" s="2" t="s">
        <v>293</v>
      </c>
      <c r="L47" s="5">
        <f>SUM(L3:L44)/COUNTA(L3:L44)</f>
        <v>90.195238095238125</v>
      </c>
    </row>
  </sheetData>
  <mergeCells count="1">
    <mergeCell ref="B1:J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O24" sqref="O24"/>
    </sheetView>
  </sheetViews>
  <sheetFormatPr defaultRowHeight="14.25"/>
  <cols>
    <col min="1" max="4" width="13.125" style="2" customWidth="1"/>
    <col min="5" max="8" width="13.125" style="2" hidden="1" customWidth="1"/>
    <col min="9" max="12" width="13.125" style="2" customWidth="1"/>
  </cols>
  <sheetData>
    <row r="1" spans="1:13">
      <c r="A1" s="21" t="s">
        <v>151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3">
      <c r="A2" s="2" t="s">
        <v>164</v>
      </c>
      <c r="B2" s="2" t="s">
        <v>152</v>
      </c>
      <c r="C2" s="2" t="s">
        <v>153</v>
      </c>
      <c r="E2" s="2" t="s">
        <v>307</v>
      </c>
      <c r="F2" s="2" t="s">
        <v>308</v>
      </c>
      <c r="G2" s="2" t="s">
        <v>309</v>
      </c>
      <c r="I2" s="2" t="s">
        <v>55</v>
      </c>
      <c r="J2" s="2" t="s">
        <v>42</v>
      </c>
      <c r="L2" s="2" t="s">
        <v>53</v>
      </c>
    </row>
    <row r="3" spans="1:13">
      <c r="A3" s="2" t="s">
        <v>347</v>
      </c>
      <c r="B3" s="2" t="s">
        <v>348</v>
      </c>
      <c r="C3" s="2" t="s">
        <v>350</v>
      </c>
      <c r="E3" s="5">
        <f>IF(ISBLANK(A3), 0,
   IFERROR(
       INDEX(ori_data!$AF:$AF, MATCH(A3, ori_data!$AE:$AE, 0)),
       IFERROR(
           INDEX(ori_data!$B:$B, MATCH(A3, ori_data!$A:$A, 0)),
           "ERROR"
       )
   )
)</f>
        <v>0</v>
      </c>
      <c r="F3" s="5">
        <f>IF(ISBLANK(B3), 0,
   IFERROR(
       INDEX(ori_data!$AF:$AF, MATCH(B3, ori_data!$AE:$AE, 0)),
       IFERROR(
           INDEX(ori_data!$B:$B, MATCH(B3, ori_data!$A:$A, 0)),
           "ERROR"
       )
   )
)</f>
        <v>0</v>
      </c>
      <c r="G3" s="5">
        <f>IF(ISBLANK(C3), 0,
   IFERROR(
       INDEX(ori_data!$AF:$AF, MATCH(C3, ori_data!$AE:$AE, 0)),
       IFERROR(
           INDEX(ori_data!$B:$B, MATCH(C3, ori_data!$A:$A, 0)),
           "ERROR"
       )
   )
)</f>
        <v>0</v>
      </c>
      <c r="H3" s="5"/>
      <c r="I3" s="5">
        <v>-17.7</v>
      </c>
      <c r="J3" s="5">
        <f>F3+G3-E3</f>
        <v>0</v>
      </c>
      <c r="K3" s="5"/>
      <c r="L3" s="5">
        <f t="shared" ref="L3:L34" si="0">ABS(J3-I3)</f>
        <v>17.7</v>
      </c>
      <c r="M3" s="1"/>
    </row>
    <row r="4" spans="1:13">
      <c r="A4" s="2" t="s">
        <v>353</v>
      </c>
      <c r="B4" s="2" t="s">
        <v>352</v>
      </c>
      <c r="C4" s="2" t="s">
        <v>352</v>
      </c>
      <c r="E4" s="5">
        <f>IF(ISBLANK(A4), 0,
   IFERROR(
       INDEX(ori_data!$AF:$AF, MATCH(A4, ori_data!$AE:$AE, 0)),
       IFERROR(
           INDEX(ori_data!$B:$B, MATCH(A4, ori_data!$A:$A, 0)),
           "ERROR"
       )
   )
)</f>
        <v>0</v>
      </c>
      <c r="F4" s="5">
        <f>IF(ISBLANK(B4), 0,
   IFERROR(
       INDEX(ori_data!$AF:$AF, MATCH(B4, ori_data!$AE:$AE, 0)),
       IFERROR(
           INDEX(ori_data!$B:$B, MATCH(B4, ori_data!$A:$A, 0)),
           "ERROR"
       )
   )
)</f>
        <v>0</v>
      </c>
      <c r="G4" s="5">
        <f>IF(ISBLANK(C4), 0,
   IFERROR(
       INDEX(ori_data!$AF:$AF, MATCH(C4, ori_data!$AE:$AE, 0)),
       IFERROR(
           INDEX(ori_data!$B:$B, MATCH(C4, ori_data!$A:$A, 0)),
           "ERROR"
       )
   )
)</f>
        <v>0</v>
      </c>
      <c r="H4" s="5"/>
      <c r="I4" s="5">
        <v>-46.2</v>
      </c>
      <c r="J4" s="5">
        <f t="shared" ref="J4:J67" si="1">F4+G4-E4</f>
        <v>0</v>
      </c>
      <c r="K4" s="5"/>
      <c r="L4" s="5">
        <f t="shared" si="0"/>
        <v>46.2</v>
      </c>
      <c r="M4" s="1"/>
    </row>
    <row r="5" spans="1:13">
      <c r="A5" s="2" t="s">
        <v>355</v>
      </c>
      <c r="B5" s="2" t="s">
        <v>35</v>
      </c>
      <c r="C5" s="2" t="s">
        <v>358</v>
      </c>
      <c r="E5" s="5">
        <f>IF(ISBLANK(A5), 0,
   IFERROR(
       INDEX(ori_data!$AF:$AF, MATCH(A5, ori_data!$AE:$AE, 0)),
       IFERROR(
           INDEX(ori_data!$B:$B, MATCH(A5, ori_data!$A:$A, 0)),
           "ERROR"
       )
   )
)</f>
        <v>0</v>
      </c>
      <c r="F5" s="5">
        <f>IF(ISBLANK(B5), 0,
   IFERROR(
       INDEX(ori_data!$AF:$AF, MATCH(B5, ori_data!$AE:$AE, 0)),
       IFERROR(
           INDEX(ori_data!$B:$B, MATCH(B5, ori_data!$A:$A, 0)),
           "ERROR"
       )
   )
)</f>
        <v>0</v>
      </c>
      <c r="G5" s="5">
        <f>IF(ISBLANK(C5), 0,
   IFERROR(
       INDEX(ori_data!$AF:$AF, MATCH(C5, ori_data!$AE:$AE, 0)),
       IFERROR(
           INDEX(ori_data!$B:$B, MATCH(C5, ori_data!$A:$A, 0)),
           "ERROR"
       )
   )
)</f>
        <v>0</v>
      </c>
      <c r="H5" s="5"/>
      <c r="I5" s="5">
        <v>-62.7</v>
      </c>
      <c r="J5" s="5">
        <f t="shared" si="1"/>
        <v>0</v>
      </c>
      <c r="K5" s="5"/>
      <c r="L5" s="5">
        <f t="shared" si="0"/>
        <v>62.7</v>
      </c>
      <c r="M5" s="1"/>
    </row>
    <row r="6" spans="1:13">
      <c r="A6" s="2" t="s">
        <v>360</v>
      </c>
      <c r="B6" s="2" t="s">
        <v>358</v>
      </c>
      <c r="C6" s="2" t="s">
        <v>363</v>
      </c>
      <c r="E6" s="5">
        <f>IF(ISBLANK(A6), 0,
   IFERROR(
       INDEX(ori_data!$AF:$AF, MATCH(A6, ori_data!$AE:$AE, 0)),
       IFERROR(
           INDEX(ori_data!$B:$B, MATCH(A6, ori_data!$A:$A, 0)),
           "ERROR"
       )
   )
)</f>
        <v>0</v>
      </c>
      <c r="F6" s="5">
        <f>IF(ISBLANK(B6), 0,
   IFERROR(
       INDEX(ori_data!$AF:$AF, MATCH(B6, ori_data!$AE:$AE, 0)),
       IFERROR(
           INDEX(ori_data!$B:$B, MATCH(B6, ori_data!$A:$A, 0)),
           "ERROR"
       )
   )
)</f>
        <v>0</v>
      </c>
      <c r="G6" s="5">
        <f>IF(ISBLANK(C6), 0,
   IFERROR(
       INDEX(ori_data!$AF:$AF, MATCH(C6, ori_data!$AE:$AE, 0)),
       IFERROR(
           INDEX(ori_data!$B:$B, MATCH(C6, ori_data!$A:$A, 0)),
           "ERROR"
       )
   )
)</f>
        <v>0</v>
      </c>
      <c r="H6" s="5"/>
      <c r="I6" s="5">
        <v>-60.9</v>
      </c>
      <c r="J6" s="5">
        <f t="shared" si="1"/>
        <v>0</v>
      </c>
      <c r="K6" s="5"/>
      <c r="L6" s="5">
        <f t="shared" si="0"/>
        <v>60.9</v>
      </c>
      <c r="M6" s="1"/>
    </row>
    <row r="7" spans="1:13">
      <c r="A7" s="2" t="s">
        <v>361</v>
      </c>
      <c r="B7" s="2" t="s">
        <v>24</v>
      </c>
      <c r="C7" s="2" t="s">
        <v>364</v>
      </c>
      <c r="E7" s="5">
        <f>IF(ISBLANK(A7), 0,
   IFERROR(
       INDEX(ori_data!$AF:$AF, MATCH(A7, ori_data!$AE:$AE, 0)),
       IFERROR(
           INDEX(ori_data!$B:$B, MATCH(A7, ori_data!$A:$A, 0)),
           "ERROR"
       )
   )
)</f>
        <v>0</v>
      </c>
      <c r="F7" s="5">
        <f>IF(ISBLANK(B7), 0,
   IFERROR(
       INDEX(ori_data!$AF:$AF, MATCH(B7, ori_data!$AE:$AE, 0)),
       IFERROR(
           INDEX(ori_data!$B:$B, MATCH(B7, ori_data!$A:$A, 0)),
           "ERROR"
       )
   )
)</f>
        <v>0</v>
      </c>
      <c r="G7" s="5">
        <f>IF(ISBLANK(C7), 0,
   IFERROR(
       INDEX(ori_data!$AF:$AF, MATCH(C7, ori_data!$AE:$AE, 0)),
       IFERROR(
           INDEX(ori_data!$B:$B, MATCH(C7, ori_data!$A:$A, 0)),
           "ERROR"
       )
   )
)</f>
        <v>0</v>
      </c>
      <c r="H7" s="5"/>
      <c r="I7" s="5">
        <v>-5.6</v>
      </c>
      <c r="J7" s="5">
        <f t="shared" si="1"/>
        <v>0</v>
      </c>
      <c r="K7" s="5"/>
      <c r="L7" s="5">
        <f t="shared" si="0"/>
        <v>5.6</v>
      </c>
      <c r="M7" s="1"/>
    </row>
    <row r="8" spans="1:13">
      <c r="A8" s="2" t="s">
        <v>350</v>
      </c>
      <c r="B8" s="2" t="s">
        <v>352</v>
      </c>
      <c r="C8" s="2" t="s">
        <v>365</v>
      </c>
      <c r="E8" s="5">
        <f>IF(ISBLANK(A8), 0,
   IFERROR(
       INDEX(ori_data!$AF:$AF, MATCH(A8, ori_data!$AE:$AE, 0)),
       IFERROR(
           INDEX(ori_data!$B:$B, MATCH(A8, ori_data!$A:$A, 0)),
           "ERROR"
       )
   )
)</f>
        <v>0</v>
      </c>
      <c r="F8" s="5">
        <f>IF(ISBLANK(B8), 0,
   IFERROR(
       INDEX(ori_data!$AF:$AF, MATCH(B8, ori_data!$AE:$AE, 0)),
       IFERROR(
           INDEX(ori_data!$B:$B, MATCH(B8, ori_data!$A:$A, 0)),
           "ERROR"
       )
   )
)</f>
        <v>0</v>
      </c>
      <c r="G8" s="5">
        <f>IF(ISBLANK(C8), 0,
   IFERROR(
       INDEX(ori_data!$AF:$AF, MATCH(C8, ori_data!$AE:$AE, 0)),
       IFERROR(
           INDEX(ori_data!$B:$B, MATCH(C8, ori_data!$A:$A, 0)),
           "ERROR"
       )
   )
)</f>
        <v>0</v>
      </c>
      <c r="H8" s="5"/>
      <c r="I8" s="5">
        <v>-81.599999999999994</v>
      </c>
      <c r="J8" s="5">
        <f t="shared" si="1"/>
        <v>0</v>
      </c>
      <c r="K8" s="5"/>
      <c r="L8" s="5">
        <f t="shared" si="0"/>
        <v>81.599999999999994</v>
      </c>
      <c r="M8" s="1"/>
    </row>
    <row r="9" spans="1:13">
      <c r="A9" s="2" t="s">
        <v>350</v>
      </c>
      <c r="B9" s="2" t="s">
        <v>366</v>
      </c>
      <c r="C9" s="2" t="s">
        <v>364</v>
      </c>
      <c r="E9" s="5">
        <f>IF(ISBLANK(A9), 0,
   IFERROR(
       INDEX(ori_data!$AF:$AF, MATCH(A9, ori_data!$AE:$AE, 0)),
       IFERROR(
           INDEX(ori_data!$B:$B, MATCH(A9, ori_data!$A:$A, 0)),
           "ERROR"
       )
   )
)</f>
        <v>0</v>
      </c>
      <c r="F9" s="5">
        <f>IF(ISBLANK(B9), 0,
   IFERROR(
       INDEX(ori_data!$AF:$AF, MATCH(B9, ori_data!$AE:$AE, 0)),
       IFERROR(
           INDEX(ori_data!$B:$B, MATCH(B9, ori_data!$A:$A, 0)),
           "ERROR"
       )
   )
)</f>
        <v>0</v>
      </c>
      <c r="G9" s="5">
        <f>IF(ISBLANK(C9), 0,
   IFERROR(
       INDEX(ori_data!$AF:$AF, MATCH(C9, ori_data!$AE:$AE, 0)),
       IFERROR(
           INDEX(ori_data!$B:$B, MATCH(C9, ori_data!$A:$A, 0)),
           "ERROR"
       )
   )
)</f>
        <v>0</v>
      </c>
      <c r="H9" s="5"/>
      <c r="I9" s="5">
        <v>-13.9</v>
      </c>
      <c r="J9" s="5">
        <f t="shared" si="1"/>
        <v>0</v>
      </c>
      <c r="K9" s="5"/>
      <c r="L9" s="5">
        <f t="shared" si="0"/>
        <v>13.9</v>
      </c>
      <c r="M9" s="1"/>
    </row>
    <row r="10" spans="1:13">
      <c r="A10" s="2" t="s">
        <v>368</v>
      </c>
      <c r="B10" s="2" t="s">
        <v>369</v>
      </c>
      <c r="C10" s="2" t="s">
        <v>370</v>
      </c>
      <c r="E10" s="5">
        <f>IF(ISBLANK(A10), 0,
   IFERROR(
       INDEX(ori_data!$AF:$AF, MATCH(A10, ori_data!$AE:$AE, 0)),
       IFERROR(
           INDEX(ori_data!$B:$B, MATCH(A10, ori_data!$A:$A, 0)),
           "ERROR"
       )
   )
)</f>
        <v>0</v>
      </c>
      <c r="F10" s="5">
        <f>IF(ISBLANK(B10), 0,
   IFERROR(
       INDEX(ori_data!$AF:$AF, MATCH(B10, ori_data!$AE:$AE, 0)),
       IFERROR(
           INDEX(ori_data!$B:$B, MATCH(B10, ori_data!$A:$A, 0)),
           "ERROR"
       )
   )
)</f>
        <v>0</v>
      </c>
      <c r="G10" s="5">
        <f>IF(ISBLANK(C10), 0,
   IFERROR(
       INDEX(ori_data!$AF:$AF, MATCH(C10, ori_data!$AE:$AE, 0)),
       IFERROR(
           INDEX(ori_data!$B:$B, MATCH(C10, ori_data!$A:$A, 0)),
           "ERROR"
       )
   )
)</f>
        <v>0</v>
      </c>
      <c r="H10" s="5"/>
      <c r="I10" s="5">
        <v>-36</v>
      </c>
      <c r="J10" s="5">
        <f t="shared" si="1"/>
        <v>0</v>
      </c>
      <c r="K10" s="5"/>
      <c r="L10" s="5">
        <f t="shared" si="0"/>
        <v>36</v>
      </c>
      <c r="M10" s="1"/>
    </row>
    <row r="11" spans="1:13">
      <c r="A11" s="2" t="s">
        <v>372</v>
      </c>
      <c r="B11" s="2" t="s">
        <v>356</v>
      </c>
      <c r="C11" s="2" t="s">
        <v>27</v>
      </c>
      <c r="E11" s="5">
        <f>IF(ISBLANK(A11), 0,
   IFERROR(
       INDEX(ori_data!$AF:$AF, MATCH(A11, ori_data!$AE:$AE, 0)),
       IFERROR(
           INDEX(ori_data!$B:$B, MATCH(A11, ori_data!$A:$A, 0)),
           "ERROR"
       )
   )
)</f>
        <v>0</v>
      </c>
      <c r="F11" s="5">
        <f>IF(ISBLANK(B11), 0,
   IFERROR(
       INDEX(ori_data!$AF:$AF, MATCH(B11, ori_data!$AE:$AE, 0)),
       IFERROR(
           INDEX(ori_data!$B:$B, MATCH(B11, ori_data!$A:$A, 0)),
           "ERROR"
       )
   )
)</f>
        <v>0</v>
      </c>
      <c r="G11" s="5">
        <f>IF(ISBLANK(C11), 0,
   IFERROR(
       INDEX(ori_data!$AF:$AF, MATCH(C11, ori_data!$AE:$AE, 0)),
       IFERROR(
           INDEX(ori_data!$B:$B, MATCH(C11, ori_data!$A:$A, 0)),
           "ERROR"
       )
   )
)</f>
        <v>0</v>
      </c>
      <c r="H11" s="5"/>
      <c r="I11" s="5">
        <v>-40.700000000000003</v>
      </c>
      <c r="J11" s="5">
        <f t="shared" si="1"/>
        <v>0</v>
      </c>
      <c r="K11" s="5"/>
      <c r="L11" s="5">
        <f t="shared" si="0"/>
        <v>40.700000000000003</v>
      </c>
      <c r="M11" s="1"/>
    </row>
    <row r="12" spans="1:13">
      <c r="A12" s="2" t="s">
        <v>374</v>
      </c>
      <c r="B12" s="2" t="s">
        <v>17</v>
      </c>
      <c r="C12" s="2" t="s">
        <v>375</v>
      </c>
      <c r="E12" s="5">
        <f>IF(ISBLANK(A12), 0,
   IFERROR(
       INDEX(ori_data!$AF:$AF, MATCH(A12, ori_data!$AE:$AE, 0)),
       IFERROR(
           INDEX(ori_data!$B:$B, MATCH(A12, ori_data!$A:$A, 0)),
           "ERROR"
       )
   )
)</f>
        <v>0</v>
      </c>
      <c r="F12" s="5">
        <f>IF(ISBLANK(B12), 0,
   IFERROR(
       INDEX(ori_data!$AF:$AF, MATCH(B12, ori_data!$AE:$AE, 0)),
       IFERROR(
           INDEX(ori_data!$B:$B, MATCH(B12, ori_data!$A:$A, 0)),
           "ERROR"
       )
   )
)</f>
        <v>0</v>
      </c>
      <c r="G12" s="5">
        <f>IF(ISBLANK(C12), 0,
   IFERROR(
       INDEX(ori_data!$AF:$AF, MATCH(C12, ori_data!$AE:$AE, 0)),
       IFERROR(
           INDEX(ori_data!$B:$B, MATCH(C12, ori_data!$A:$A, 0)),
           "ERROR"
       )
   )
)</f>
        <v>0</v>
      </c>
      <c r="H12" s="5"/>
      <c r="I12" s="5">
        <v>-100.8</v>
      </c>
      <c r="J12" s="5">
        <f t="shared" si="1"/>
        <v>0</v>
      </c>
      <c r="K12" s="5"/>
      <c r="L12" s="5">
        <f t="shared" si="0"/>
        <v>100.8</v>
      </c>
      <c r="M12" s="1"/>
    </row>
    <row r="13" spans="1:13">
      <c r="A13" s="2" t="s">
        <v>376</v>
      </c>
      <c r="B13" s="2" t="s">
        <v>377</v>
      </c>
      <c r="C13" s="2" t="s">
        <v>24</v>
      </c>
      <c r="E13" s="5">
        <f>IF(ISBLANK(A13), 0,
   IFERROR(
       INDEX(ori_data!$AF:$AF, MATCH(A13, ori_data!$AE:$AE, 0)),
       IFERROR(
           INDEX(ori_data!$B:$B, MATCH(A13, ori_data!$A:$A, 0)),
           "ERROR"
       )
   )
)</f>
        <v>0</v>
      </c>
      <c r="F13" s="5">
        <f>IF(ISBLANK(B13), 0,
   IFERROR(
       INDEX(ori_data!$AF:$AF, MATCH(B13, ori_data!$AE:$AE, 0)),
       IFERROR(
           INDEX(ori_data!$B:$B, MATCH(B13, ori_data!$A:$A, 0)),
           "ERROR"
       )
   )
)</f>
        <v>0</v>
      </c>
      <c r="G13" s="5">
        <f>IF(ISBLANK(C13), 0,
   IFERROR(
       INDEX(ori_data!$AF:$AF, MATCH(C13, ori_data!$AE:$AE, 0)),
       IFERROR(
           INDEX(ori_data!$B:$B, MATCH(C13, ori_data!$A:$A, 0)),
           "ERROR"
       )
   )
)</f>
        <v>0</v>
      </c>
      <c r="H13" s="5"/>
      <c r="I13" s="5">
        <v>-59</v>
      </c>
      <c r="J13" s="5">
        <f t="shared" si="1"/>
        <v>0</v>
      </c>
      <c r="K13" s="5"/>
      <c r="L13" s="5">
        <f t="shared" si="0"/>
        <v>59</v>
      </c>
      <c r="M13" s="1"/>
    </row>
    <row r="14" spans="1:13">
      <c r="A14" s="2" t="s">
        <v>379</v>
      </c>
      <c r="B14" s="2" t="s">
        <v>17</v>
      </c>
      <c r="C14" s="2" t="s">
        <v>380</v>
      </c>
      <c r="E14" s="5">
        <f>IF(ISBLANK(A14), 0,
   IFERROR(
       INDEX(ori_data!$AF:$AF, MATCH(A14, ori_data!$AE:$AE, 0)),
       IFERROR(
           INDEX(ori_data!$B:$B, MATCH(A14, ori_data!$A:$A, 0)),
           "ERROR"
       )
   )
)</f>
        <v>0</v>
      </c>
      <c r="F14" s="5">
        <f>IF(ISBLANK(B14), 0,
   IFERROR(
       INDEX(ori_data!$AF:$AF, MATCH(B14, ori_data!$AE:$AE, 0)),
       IFERROR(
           INDEX(ori_data!$B:$B, MATCH(B14, ori_data!$A:$A, 0)),
           "ERROR"
       )
   )
)</f>
        <v>0</v>
      </c>
      <c r="G14" s="5">
        <f>IF(ISBLANK(C14), 0,
   IFERROR(
       INDEX(ori_data!$AF:$AF, MATCH(C14, ori_data!$AE:$AE, 0)),
       IFERROR(
           INDEX(ori_data!$B:$B, MATCH(C14, ori_data!$A:$A, 0)),
           "ERROR"
       )
   )
)</f>
        <v>0</v>
      </c>
      <c r="H14" s="5"/>
      <c r="I14" s="5">
        <v>-105.6</v>
      </c>
      <c r="J14" s="5">
        <f t="shared" si="1"/>
        <v>0</v>
      </c>
      <c r="K14" s="5"/>
      <c r="L14" s="5">
        <f t="shared" si="0"/>
        <v>105.6</v>
      </c>
      <c r="M14" s="1"/>
    </row>
    <row r="15" spans="1:13">
      <c r="A15" s="2" t="s">
        <v>381</v>
      </c>
      <c r="B15" s="2" t="s">
        <v>191</v>
      </c>
      <c r="C15" s="2" t="s">
        <v>27</v>
      </c>
      <c r="E15" s="5">
        <f>IF(ISBLANK(A15), 0,
   IFERROR(
       INDEX(ori_data!$AF:$AF, MATCH(A15, ori_data!$AE:$AE, 0)),
       IFERROR(
           INDEX(ori_data!$B:$B, MATCH(A15, ori_data!$A:$A, 0)),
           "ERROR"
       )
   )
)</f>
        <v>0</v>
      </c>
      <c r="F15" s="5">
        <f>IF(ISBLANK(B15), 0,
   IFERROR(
       INDEX(ori_data!$AF:$AF, MATCH(B15, ori_data!$AE:$AE, 0)),
       IFERROR(
           INDEX(ori_data!$B:$B, MATCH(B15, ori_data!$A:$A, 0)),
           "ERROR"
       )
   )
)</f>
        <v>0</v>
      </c>
      <c r="G15" s="5">
        <f>IF(ISBLANK(C15), 0,
   IFERROR(
       INDEX(ori_data!$AF:$AF, MATCH(C15, ori_data!$AE:$AE, 0)),
       IFERROR(
           INDEX(ori_data!$B:$B, MATCH(C15, ori_data!$A:$A, 0)),
           "ERROR"
       )
   )
)</f>
        <v>0</v>
      </c>
      <c r="H15" s="5"/>
      <c r="I15" s="5">
        <v>-51.5</v>
      </c>
      <c r="J15" s="5">
        <f t="shared" si="1"/>
        <v>0</v>
      </c>
      <c r="K15" s="5"/>
      <c r="L15" s="5">
        <f t="shared" si="0"/>
        <v>51.5</v>
      </c>
      <c r="M15" s="1"/>
    </row>
    <row r="16" spans="1:13">
      <c r="A16" s="2" t="s">
        <v>195</v>
      </c>
      <c r="B16" s="2" t="s">
        <v>382</v>
      </c>
      <c r="C16" s="2" t="s">
        <v>35</v>
      </c>
      <c r="E16" s="5">
        <f>IF(ISBLANK(A16), 0,
   IFERROR(
       INDEX(ori_data!$AF:$AF, MATCH(A16, ori_data!$AE:$AE, 0)),
       IFERROR(
           INDEX(ori_data!$B:$B, MATCH(A16, ori_data!$A:$A, 0)),
           "ERROR"
       )
   )
)</f>
        <v>0</v>
      </c>
      <c r="F16" s="5">
        <f>IF(ISBLANK(B16), 0,
   IFERROR(
       INDEX(ori_data!$AF:$AF, MATCH(B16, ori_data!$AE:$AE, 0)),
       IFERROR(
           INDEX(ori_data!$B:$B, MATCH(B16, ori_data!$A:$A, 0)),
           "ERROR"
       )
   )
)</f>
        <v>0</v>
      </c>
      <c r="G16" s="5">
        <f>IF(ISBLANK(C16), 0,
   IFERROR(
       INDEX(ori_data!$AF:$AF, MATCH(C16, ori_data!$AE:$AE, 0)),
       IFERROR(
           INDEX(ori_data!$B:$B, MATCH(C16, ori_data!$A:$A, 0)),
           "ERROR"
       )
   )
)</f>
        <v>0</v>
      </c>
      <c r="H16" s="5"/>
      <c r="I16" s="5">
        <v>-75.099999999999994</v>
      </c>
      <c r="J16" s="5">
        <f t="shared" si="1"/>
        <v>0</v>
      </c>
      <c r="K16" s="5"/>
      <c r="L16" s="5">
        <f t="shared" si="0"/>
        <v>75.099999999999994</v>
      </c>
      <c r="M16" s="1"/>
    </row>
    <row r="17" spans="1:13">
      <c r="A17" s="2" t="s">
        <v>59</v>
      </c>
      <c r="B17" s="2" t="s">
        <v>244</v>
      </c>
      <c r="C17" s="2" t="s">
        <v>383</v>
      </c>
      <c r="E17" s="5">
        <f>IF(ISBLANK(A17), 0,
   IFERROR(
       INDEX(ori_data!$AF:$AF, MATCH(A17, ori_data!$AE:$AE, 0)),
       IFERROR(
           INDEX(ori_data!$B:$B, MATCH(A17, ori_data!$A:$A, 0)),
           "ERROR"
       )
   )
)</f>
        <v>0</v>
      </c>
      <c r="F17" s="5">
        <f>IF(ISBLANK(B17), 0,
   IFERROR(
       INDEX(ori_data!$AF:$AF, MATCH(B17, ori_data!$AE:$AE, 0)),
       IFERROR(
           INDEX(ori_data!$B:$B, MATCH(B17, ori_data!$A:$A, 0)),
           "ERROR"
       )
   )
)</f>
        <v>0</v>
      </c>
      <c r="G17" s="5">
        <f>IF(ISBLANK(C17), 0,
   IFERROR(
       INDEX(ori_data!$AF:$AF, MATCH(C17, ori_data!$AE:$AE, 0)),
       IFERROR(
           INDEX(ori_data!$B:$B, MATCH(C17, ori_data!$A:$A, 0)),
           "ERROR"
       )
   )
)</f>
        <v>0</v>
      </c>
      <c r="H17" s="5"/>
      <c r="I17" s="5">
        <v>-118.1</v>
      </c>
      <c r="J17" s="5">
        <f t="shared" si="1"/>
        <v>0</v>
      </c>
      <c r="K17" s="5"/>
      <c r="L17" s="5">
        <f t="shared" si="0"/>
        <v>118.1</v>
      </c>
      <c r="M17" s="1"/>
    </row>
    <row r="18" spans="1:13">
      <c r="A18" s="2" t="s">
        <v>59</v>
      </c>
      <c r="B18" s="2" t="s">
        <v>62</v>
      </c>
      <c r="C18" s="2" t="s">
        <v>35</v>
      </c>
      <c r="E18" s="5">
        <f>IF(ISBLANK(A18), 0,
   IFERROR(
       INDEX(ori_data!$AF:$AF, MATCH(A18, ori_data!$AE:$AE, 0)),
       IFERROR(
           INDEX(ori_data!$B:$B, MATCH(A18, ori_data!$A:$A, 0)),
           "ERROR"
       )
   )
)</f>
        <v>0</v>
      </c>
      <c r="F18" s="5">
        <f>IF(ISBLANK(B18), 0,
   IFERROR(
       INDEX(ori_data!$AF:$AF, MATCH(B18, ori_data!$AE:$AE, 0)),
       IFERROR(
           INDEX(ori_data!$B:$B, MATCH(B18, ori_data!$A:$A, 0)),
           "ERROR"
       )
   )
)</f>
        <v>0</v>
      </c>
      <c r="G18" s="5">
        <f>IF(ISBLANK(C18), 0,
   IFERROR(
       INDEX(ori_data!$AF:$AF, MATCH(C18, ori_data!$AE:$AE, 0)),
       IFERROR(
           INDEX(ori_data!$B:$B, MATCH(C18, ori_data!$A:$A, 0)),
           "ERROR"
       )
   )
)</f>
        <v>0</v>
      </c>
      <c r="H18" s="5"/>
      <c r="I18" s="5">
        <v>-42.4</v>
      </c>
      <c r="J18" s="5">
        <f t="shared" si="1"/>
        <v>0</v>
      </c>
      <c r="K18" s="5"/>
      <c r="L18" s="5">
        <f t="shared" si="0"/>
        <v>42.4</v>
      </c>
      <c r="M18" s="1"/>
    </row>
    <row r="19" spans="1:13">
      <c r="A19" s="2" t="s">
        <v>385</v>
      </c>
      <c r="B19" s="2" t="s">
        <v>101</v>
      </c>
      <c r="C19" s="2" t="s">
        <v>195</v>
      </c>
      <c r="E19" s="5">
        <f>IF(ISBLANK(A19), 0,
   IFERROR(
       INDEX(ori_data!$AF:$AF, MATCH(A19, ori_data!$AE:$AE, 0)),
       IFERROR(
           INDEX(ori_data!$B:$B, MATCH(A19, ori_data!$A:$A, 0)),
           "ERROR"
       )
   )
)</f>
        <v>0</v>
      </c>
      <c r="F19" s="5">
        <f>IF(ISBLANK(B19), 0,
   IFERROR(
       INDEX(ori_data!$AF:$AF, MATCH(B19, ori_data!$AE:$AE, 0)),
       IFERROR(
           INDEX(ori_data!$B:$B, MATCH(B19, ori_data!$A:$A, 0)),
           "ERROR"
       )
   )
)</f>
        <v>0</v>
      </c>
      <c r="G19" s="5">
        <f>IF(ISBLANK(C19), 0,
   IFERROR(
       INDEX(ori_data!$AF:$AF, MATCH(C19, ori_data!$AE:$AE, 0)),
       IFERROR(
           INDEX(ori_data!$B:$B, MATCH(C19, ori_data!$A:$A, 0)),
           "ERROR"
       )
   )
)</f>
        <v>0</v>
      </c>
      <c r="H19" s="5"/>
      <c r="I19" s="5">
        <v>-84.8</v>
      </c>
      <c r="J19" s="5">
        <f t="shared" si="1"/>
        <v>0</v>
      </c>
      <c r="K19" s="5"/>
      <c r="L19" s="5">
        <f t="shared" si="0"/>
        <v>84.8</v>
      </c>
      <c r="M19" s="1"/>
    </row>
    <row r="20" spans="1:13">
      <c r="A20" s="2" t="s">
        <v>386</v>
      </c>
      <c r="B20" s="2" t="s">
        <v>191</v>
      </c>
      <c r="C20" s="2" t="s">
        <v>244</v>
      </c>
      <c r="E20" s="5">
        <f>IF(ISBLANK(A20), 0,
   IFERROR(
       INDEX(ori_data!$AF:$AF, MATCH(A20, ori_data!$AE:$AE, 0)),
       IFERROR(
           INDEX(ori_data!$B:$B, MATCH(A20, ori_data!$A:$A, 0)),
           "ERROR"
       )
   )
)</f>
        <v>0</v>
      </c>
      <c r="F20" s="5">
        <f>IF(ISBLANK(B20), 0,
   IFERROR(
       INDEX(ori_data!$AF:$AF, MATCH(B20, ori_data!$AE:$AE, 0)),
       IFERROR(
           INDEX(ori_data!$B:$B, MATCH(B20, ori_data!$A:$A, 0)),
           "ERROR"
       )
   )
)</f>
        <v>0</v>
      </c>
      <c r="G20" s="5">
        <f>IF(ISBLANK(C20), 0,
   IFERROR(
       INDEX(ori_data!$AF:$AF, MATCH(C20, ori_data!$AE:$AE, 0)),
       IFERROR(
           INDEX(ori_data!$B:$B, MATCH(C20, ori_data!$A:$A, 0)),
           "ERROR"
       )
   )
)</f>
        <v>0</v>
      </c>
      <c r="H20" s="5"/>
      <c r="I20" s="5">
        <v>-52.7</v>
      </c>
      <c r="J20" s="5">
        <f t="shared" si="1"/>
        <v>0</v>
      </c>
      <c r="K20" s="5"/>
      <c r="L20" s="5">
        <f t="shared" si="0"/>
        <v>52.7</v>
      </c>
      <c r="M20" s="1"/>
    </row>
    <row r="21" spans="1:13">
      <c r="A21" s="2" t="s">
        <v>387</v>
      </c>
      <c r="B21" s="2" t="s">
        <v>17</v>
      </c>
      <c r="C21" s="2" t="s">
        <v>388</v>
      </c>
      <c r="E21" s="5">
        <f>IF(ISBLANK(A21), 0,
   IFERROR(
       INDEX(ori_data!$AF:$AF, MATCH(A21, ori_data!$AE:$AE, 0)),
       IFERROR(
           INDEX(ori_data!$B:$B, MATCH(A21, ori_data!$A:$A, 0)),
           "ERROR"
       )
   )
)</f>
        <v>0</v>
      </c>
      <c r="F21" s="5">
        <f>IF(ISBLANK(B21), 0,
   IFERROR(
       INDEX(ori_data!$AF:$AF, MATCH(B21, ori_data!$AE:$AE, 0)),
       IFERROR(
           INDEX(ori_data!$B:$B, MATCH(B21, ori_data!$A:$A, 0)),
           "ERROR"
       )
   )
)</f>
        <v>0</v>
      </c>
      <c r="G21" s="5">
        <f>IF(ISBLANK(C21), 0,
   IFERROR(
       INDEX(ori_data!$AF:$AF, MATCH(C21, ori_data!$AE:$AE, 0)),
       IFERROR(
           INDEX(ori_data!$B:$B, MATCH(C21, ori_data!$A:$A, 0)),
           "ERROR"
       )
   )
)</f>
        <v>0</v>
      </c>
      <c r="H21" s="5"/>
      <c r="I21" s="5">
        <v>-116.9</v>
      </c>
      <c r="J21" s="5">
        <f t="shared" si="1"/>
        <v>0</v>
      </c>
      <c r="K21" s="5"/>
      <c r="L21" s="5">
        <f t="shared" si="0"/>
        <v>116.9</v>
      </c>
      <c r="M21" s="1"/>
    </row>
    <row r="22" spans="1:13">
      <c r="A22" s="2" t="s">
        <v>389</v>
      </c>
      <c r="B22" s="2" t="s">
        <v>38</v>
      </c>
      <c r="C22" s="2" t="s">
        <v>390</v>
      </c>
      <c r="E22" s="5">
        <f>IF(ISBLANK(A22), 0,
   IFERROR(
       INDEX(ori_data!$AF:$AF, MATCH(A22, ori_data!$AE:$AE, 0)),
       IFERROR(
           INDEX(ori_data!$B:$B, MATCH(A22, ori_data!$A:$A, 0)),
           "ERROR"
       )
   )
)</f>
        <v>0</v>
      </c>
      <c r="F22" s="5">
        <f>IF(ISBLANK(B22), 0,
   IFERROR(
       INDEX(ori_data!$AF:$AF, MATCH(B22, ori_data!$AE:$AE, 0)),
       IFERROR(
           INDEX(ori_data!$B:$B, MATCH(B22, ori_data!$A:$A, 0)),
           "ERROR"
       )
   )
)</f>
        <v>0</v>
      </c>
      <c r="G22" s="5">
        <f>IF(ISBLANK(C22), 0,
   IFERROR(
       INDEX(ori_data!$AF:$AF, MATCH(C22, ori_data!$AE:$AE, 0)),
       IFERROR(
           INDEX(ori_data!$B:$B, MATCH(C22, ori_data!$A:$A, 0)),
           "ERROR"
       )
   )
)</f>
        <v>0</v>
      </c>
      <c r="H22" s="5"/>
      <c r="I22" s="5">
        <v>-215.1</v>
      </c>
      <c r="J22" s="5">
        <f t="shared" si="1"/>
        <v>0</v>
      </c>
      <c r="K22" s="5"/>
      <c r="L22" s="5">
        <f t="shared" si="0"/>
        <v>215.1</v>
      </c>
      <c r="M22" s="1"/>
    </row>
    <row r="23" spans="1:13">
      <c r="A23" s="2" t="s">
        <v>392</v>
      </c>
      <c r="B23" s="2" t="s">
        <v>191</v>
      </c>
      <c r="C23" s="2" t="s">
        <v>201</v>
      </c>
      <c r="E23" s="5">
        <f>IF(ISBLANK(A23), 0,
   IFERROR(
       INDEX(ori_data!$AF:$AF, MATCH(A23, ori_data!$AE:$AE, 0)),
       IFERROR(
           INDEX(ori_data!$B:$B, MATCH(A23, ori_data!$A:$A, 0)),
           "ERROR"
       )
   )
)</f>
        <v>0</v>
      </c>
      <c r="F23" s="5">
        <f>IF(ISBLANK(B23), 0,
   IFERROR(
       INDEX(ori_data!$AF:$AF, MATCH(B23, ori_data!$AE:$AE, 0)),
       IFERROR(
           INDEX(ori_data!$B:$B, MATCH(B23, ori_data!$A:$A, 0)),
           "ERROR"
       )
   )
)</f>
        <v>0</v>
      </c>
      <c r="G23" s="5">
        <f>IF(ISBLANK(C23), 0,
   IFERROR(
       INDEX(ori_data!$AF:$AF, MATCH(C23, ori_data!$AE:$AE, 0)),
       IFERROR(
           INDEX(ori_data!$B:$B, MATCH(C23, ori_data!$A:$A, 0)),
           "ERROR"
       )
   )
)</f>
        <v>0</v>
      </c>
      <c r="H23" s="5"/>
      <c r="I23" s="5">
        <v>-61.6</v>
      </c>
      <c r="J23" s="5">
        <f t="shared" si="1"/>
        <v>0</v>
      </c>
      <c r="K23" s="5"/>
      <c r="L23" s="5">
        <f t="shared" si="0"/>
        <v>61.6</v>
      </c>
      <c r="M23" s="1"/>
    </row>
    <row r="24" spans="1:13">
      <c r="A24" s="2" t="s">
        <v>394</v>
      </c>
      <c r="B24" s="2" t="s">
        <v>38</v>
      </c>
      <c r="C24" s="2" t="s">
        <v>395</v>
      </c>
      <c r="E24" s="5">
        <f>IF(ISBLANK(A24), 0,
   IFERROR(
       INDEX(ori_data!$AF:$AF, MATCH(A24, ori_data!$AE:$AE, 0)),
       IFERROR(
           INDEX(ori_data!$B:$B, MATCH(A24, ori_data!$A:$A, 0)),
           "ERROR"
       )
   )
)</f>
        <v>0</v>
      </c>
      <c r="F24" s="5">
        <f>IF(ISBLANK(B24), 0,
   IFERROR(
       INDEX(ori_data!$AF:$AF, MATCH(B24, ori_data!$AE:$AE, 0)),
       IFERROR(
           INDEX(ori_data!$B:$B, MATCH(B24, ori_data!$A:$A, 0)),
           "ERROR"
       )
   )
)</f>
        <v>0</v>
      </c>
      <c r="G24" s="5">
        <f>IF(ISBLANK(C24), 0,
   IFERROR(
       INDEX(ori_data!$AF:$AF, MATCH(C24, ori_data!$AE:$AE, 0)),
       IFERROR(
           INDEX(ori_data!$B:$B, MATCH(C24, ori_data!$A:$A, 0)),
           "ERROR"
       )
   )
)</f>
        <v>0</v>
      </c>
      <c r="H24" s="5"/>
      <c r="I24" s="5">
        <v>-91.9</v>
      </c>
      <c r="J24" s="5">
        <f t="shared" si="1"/>
        <v>0</v>
      </c>
      <c r="K24" s="5"/>
      <c r="L24" s="5">
        <f t="shared" si="0"/>
        <v>91.9</v>
      </c>
      <c r="M24" s="1"/>
    </row>
    <row r="25" spans="1:13">
      <c r="A25" s="2" t="s">
        <v>397</v>
      </c>
      <c r="B25" s="2" t="s">
        <v>399</v>
      </c>
      <c r="C25" s="2" t="s">
        <v>400</v>
      </c>
      <c r="E25" s="5">
        <f>IF(ISBLANK(A25), 0,
   IFERROR(
       INDEX(ori_data!$AF:$AF, MATCH(A25, ori_data!$AE:$AE, 0)),
       IFERROR(
           INDEX(ori_data!$B:$B, MATCH(A25, ori_data!$A:$A, 0)),
           "ERROR"
       )
   )
)</f>
        <v>0</v>
      </c>
      <c r="F25" s="5">
        <f>IF(ISBLANK(B25), 0,
   IFERROR(
       INDEX(ori_data!$AF:$AF, MATCH(B25, ori_data!$AE:$AE, 0)),
       IFERROR(
           INDEX(ori_data!$B:$B, MATCH(B25, ori_data!$A:$A, 0)),
           "ERROR"
       )
   )
)</f>
        <v>0</v>
      </c>
      <c r="G25" s="5">
        <f>IF(ISBLANK(C25), 0,
   IFERROR(
       INDEX(ori_data!$AF:$AF, MATCH(C25, ori_data!$AE:$AE, 0)),
       IFERROR(
           INDEX(ori_data!$B:$B, MATCH(C25, ori_data!$A:$A, 0)),
           "ERROR"
       )
   )
)</f>
        <v>0</v>
      </c>
      <c r="H25" s="5"/>
      <c r="I25" s="5">
        <v>-128</v>
      </c>
      <c r="J25" s="5">
        <f t="shared" si="1"/>
        <v>0</v>
      </c>
      <c r="K25" s="5"/>
      <c r="L25" s="5">
        <f t="shared" si="0"/>
        <v>128</v>
      </c>
      <c r="M25" s="1"/>
    </row>
    <row r="26" spans="1:13">
      <c r="A26" s="2" t="s">
        <v>402</v>
      </c>
      <c r="B26" s="2" t="s">
        <v>17</v>
      </c>
      <c r="C26" s="2" t="s">
        <v>403</v>
      </c>
      <c r="E26" s="5">
        <f>IF(ISBLANK(A26), 0,
   IFERROR(
       INDEX(ori_data!$AF:$AF, MATCH(A26, ori_data!$AE:$AE, 0)),
       IFERROR(
           INDEX(ori_data!$B:$B, MATCH(A26, ori_data!$A:$A, 0)),
           "ERROR"
       )
   )
)</f>
        <v>0</v>
      </c>
      <c r="F26" s="5">
        <f>IF(ISBLANK(B26), 0,
   IFERROR(
       INDEX(ori_data!$AF:$AF, MATCH(B26, ori_data!$AE:$AE, 0)),
       IFERROR(
           INDEX(ori_data!$B:$B, MATCH(B26, ori_data!$A:$A, 0)),
           "ERROR"
       )
   )
)</f>
        <v>0</v>
      </c>
      <c r="G26" s="5">
        <f>IF(ISBLANK(C26), 0,
   IFERROR(
       INDEX(ori_data!$AF:$AF, MATCH(C26, ori_data!$AE:$AE, 0)),
       IFERROR(
           INDEX(ori_data!$B:$B, MATCH(C26, ori_data!$A:$A, 0)),
           "ERROR"
       )
   )
)</f>
        <v>0</v>
      </c>
      <c r="H26" s="5"/>
      <c r="I26" s="5">
        <v>-53.1</v>
      </c>
      <c r="J26" s="5">
        <f t="shared" si="1"/>
        <v>0</v>
      </c>
      <c r="K26" s="5"/>
      <c r="L26" s="5">
        <f t="shared" si="0"/>
        <v>53.1</v>
      </c>
      <c r="M26" s="1"/>
    </row>
    <row r="27" spans="1:13">
      <c r="A27" s="2" t="s">
        <v>402</v>
      </c>
      <c r="B27" s="2" t="s">
        <v>404</v>
      </c>
      <c r="C27" s="2" t="s">
        <v>35</v>
      </c>
      <c r="E27" s="5">
        <f>IF(ISBLANK(A27), 0,
   IFERROR(
       INDEX(ori_data!$AF:$AF, MATCH(A27, ori_data!$AE:$AE, 0)),
       IFERROR(
           INDEX(ori_data!$B:$B, MATCH(A27, ori_data!$A:$A, 0)),
           "ERROR"
       )
   )
)</f>
        <v>0</v>
      </c>
      <c r="F27" s="5">
        <f>IF(ISBLANK(B27), 0,
   IFERROR(
       INDEX(ori_data!$AF:$AF, MATCH(B27, ori_data!$AE:$AE, 0)),
       IFERROR(
           INDEX(ori_data!$B:$B, MATCH(B27, ori_data!$A:$A, 0)),
           "ERROR"
       )
   )
)</f>
        <v>0</v>
      </c>
      <c r="G27" s="5">
        <f>IF(ISBLANK(C27), 0,
   IFERROR(
       INDEX(ori_data!$AF:$AF, MATCH(C27, ori_data!$AE:$AE, 0)),
       IFERROR(
           INDEX(ori_data!$B:$B, MATCH(C27, ori_data!$A:$A, 0)),
           "ERROR"
       )
   )
)</f>
        <v>0</v>
      </c>
      <c r="H27" s="5"/>
      <c r="I27" s="5">
        <v>-122.8</v>
      </c>
      <c r="J27" s="5">
        <f t="shared" si="1"/>
        <v>0</v>
      </c>
      <c r="K27" s="5"/>
      <c r="L27" s="5">
        <f t="shared" si="0"/>
        <v>122.8</v>
      </c>
      <c r="M27" s="1"/>
    </row>
    <row r="28" spans="1:13">
      <c r="A28" s="2" t="s">
        <v>406</v>
      </c>
      <c r="B28" s="2" t="s">
        <v>22</v>
      </c>
      <c r="C28" s="2" t="s">
        <v>188</v>
      </c>
      <c r="E28" s="5">
        <f>IF(ISBLANK(A28), 0,
   IFERROR(
       INDEX(ori_data!$AF:$AF, MATCH(A28, ori_data!$AE:$AE, 0)),
       IFERROR(
           INDEX(ori_data!$B:$B, MATCH(A28, ori_data!$A:$A, 0)),
           "ERROR"
       )
   )
)</f>
        <v>0</v>
      </c>
      <c r="F28" s="5">
        <f>IF(ISBLANK(B28), 0,
   IFERROR(
       INDEX(ori_data!$AF:$AF, MATCH(B28, ori_data!$AE:$AE, 0)),
       IFERROR(
           INDEX(ori_data!$B:$B, MATCH(B28, ori_data!$A:$A, 0)),
           "ERROR"
       )
   )
)</f>
        <v>0</v>
      </c>
      <c r="G28" s="5">
        <f>IF(ISBLANK(C28), 0,
   IFERROR(
       INDEX(ori_data!$AF:$AF, MATCH(C28, ori_data!$AE:$AE, 0)),
       IFERROR(
           INDEX(ori_data!$B:$B, MATCH(C28, ori_data!$A:$A, 0)),
           "ERROR"
       )
   )
)</f>
        <v>0</v>
      </c>
      <c r="H28" s="5"/>
      <c r="I28" s="5">
        <v>-98.4</v>
      </c>
      <c r="J28" s="5">
        <f t="shared" si="1"/>
        <v>0</v>
      </c>
      <c r="K28" s="5"/>
      <c r="L28" s="5">
        <f t="shared" si="0"/>
        <v>98.4</v>
      </c>
      <c r="M28" s="1"/>
    </row>
    <row r="29" spans="1:13">
      <c r="A29" s="2" t="s">
        <v>408</v>
      </c>
      <c r="B29" s="2" t="s">
        <v>399</v>
      </c>
      <c r="C29" s="2" t="s">
        <v>18</v>
      </c>
      <c r="E29" s="5">
        <f>IF(ISBLANK(A29), 0,
   IFERROR(
       INDEX(ori_data!$AF:$AF, MATCH(A29, ori_data!$AE:$AE, 0)),
       IFERROR(
           INDEX(ori_data!$B:$B, MATCH(A29, ori_data!$A:$A, 0)),
           "ERROR"
       )
   )
)</f>
        <v>0</v>
      </c>
      <c r="F29" s="5">
        <f>IF(ISBLANK(B29), 0,
   IFERROR(
       INDEX(ori_data!$AF:$AF, MATCH(B29, ori_data!$AE:$AE, 0)),
       IFERROR(
           INDEX(ori_data!$B:$B, MATCH(B29, ori_data!$A:$A, 0)),
           "ERROR"
       )
   )
)</f>
        <v>0</v>
      </c>
      <c r="G29" s="5">
        <f>IF(ISBLANK(C29), 0,
   IFERROR(
       INDEX(ori_data!$AF:$AF, MATCH(C29, ori_data!$AE:$AE, 0)),
       IFERROR(
           INDEX(ori_data!$B:$B, MATCH(C29, ori_data!$A:$A, 0)),
           "ERROR"
       )
   )
)</f>
        <v>0</v>
      </c>
      <c r="H29" s="5"/>
      <c r="I29" s="5">
        <v>-131.1</v>
      </c>
      <c r="J29" s="5">
        <f t="shared" si="1"/>
        <v>0</v>
      </c>
      <c r="K29" s="5"/>
      <c r="L29" s="5">
        <f t="shared" si="0"/>
        <v>131.1</v>
      </c>
      <c r="M29" s="1"/>
    </row>
    <row r="30" spans="1:13">
      <c r="A30" s="2" t="s">
        <v>409</v>
      </c>
      <c r="B30" s="2" t="s">
        <v>410</v>
      </c>
      <c r="C30" s="2" t="s">
        <v>101</v>
      </c>
      <c r="E30" s="5">
        <f>IF(ISBLANK(A30), 0,
   IFERROR(
       INDEX(ori_data!$AF:$AF, MATCH(A30, ori_data!$AE:$AE, 0)),
       IFERROR(
           INDEX(ori_data!$B:$B, MATCH(A30, ori_data!$A:$A, 0)),
           "ERROR"
       )
   )
)</f>
        <v>0</v>
      </c>
      <c r="F30" s="5">
        <f>IF(ISBLANK(B30), 0,
   IFERROR(
       INDEX(ori_data!$AF:$AF, MATCH(B30, ori_data!$AE:$AE, 0)),
       IFERROR(
           INDEX(ori_data!$B:$B, MATCH(B30, ori_data!$A:$A, 0)),
           "ERROR"
       )
   )
)</f>
        <v>0</v>
      </c>
      <c r="G30" s="5">
        <f>IF(ISBLANK(C30), 0,
   IFERROR(
       INDEX(ori_data!$AF:$AF, MATCH(C30, ori_data!$AE:$AE, 0)),
       IFERROR(
           INDEX(ori_data!$B:$B, MATCH(C30, ori_data!$A:$A, 0)),
           "ERROR"
       )
   )
)</f>
        <v>0</v>
      </c>
      <c r="H30" s="5"/>
      <c r="I30" s="5">
        <v>-43.1</v>
      </c>
      <c r="J30" s="5">
        <f t="shared" si="1"/>
        <v>0</v>
      </c>
      <c r="K30" s="5"/>
      <c r="L30" s="5">
        <f t="shared" si="0"/>
        <v>43.1</v>
      </c>
      <c r="M30" s="1"/>
    </row>
    <row r="31" spans="1:13">
      <c r="A31" s="2" t="s">
        <v>412</v>
      </c>
      <c r="B31" s="2" t="s">
        <v>410</v>
      </c>
      <c r="C31" s="2" t="s">
        <v>191</v>
      </c>
      <c r="E31" s="5">
        <f>IF(ISBLANK(A31), 0,
   IFERROR(
       INDEX(ori_data!$AF:$AF, MATCH(A31, ori_data!$AE:$AE, 0)),
       IFERROR(
           INDEX(ori_data!$B:$B, MATCH(A31, ori_data!$A:$A, 0)),
           "ERROR"
       )
   )
)</f>
        <v>0</v>
      </c>
      <c r="F31" s="5">
        <f>IF(ISBLANK(B31), 0,
   IFERROR(
       INDEX(ori_data!$AF:$AF, MATCH(B31, ori_data!$AE:$AE, 0)),
       IFERROR(
           INDEX(ori_data!$B:$B, MATCH(B31, ori_data!$A:$A, 0)),
           "ERROR"
       )
   )
)</f>
        <v>0</v>
      </c>
      <c r="G31" s="5">
        <f>IF(ISBLANK(C31), 0,
   IFERROR(
       INDEX(ori_data!$AF:$AF, MATCH(C31, ori_data!$AE:$AE, 0)),
       IFERROR(
           INDEX(ori_data!$B:$B, MATCH(C31, ori_data!$A:$A, 0)),
           "ERROR"
       )
   )
)</f>
        <v>0</v>
      </c>
      <c r="H31" s="5"/>
      <c r="I31" s="5">
        <v>-115.3</v>
      </c>
      <c r="J31" s="5">
        <f t="shared" si="1"/>
        <v>0</v>
      </c>
      <c r="K31" s="5"/>
      <c r="L31" s="5">
        <f t="shared" si="0"/>
        <v>115.3</v>
      </c>
      <c r="M31" s="1"/>
    </row>
    <row r="32" spans="1:13">
      <c r="A32" s="2" t="s">
        <v>414</v>
      </c>
      <c r="B32" s="2" t="s">
        <v>423</v>
      </c>
      <c r="C32" s="2" t="s">
        <v>35</v>
      </c>
      <c r="E32" s="5">
        <f>IF(ISBLANK(A32), 0,
   IFERROR(
       INDEX(ori_data!$AF:$AF, MATCH(A32, ori_data!$AE:$AE, 0)),
       IFERROR(
           INDEX(ori_data!$B:$B, MATCH(A32, ori_data!$A:$A, 0)),
           "ERROR"
       )
   )
)</f>
        <v>0</v>
      </c>
      <c r="F32" s="5">
        <f>IF(ISBLANK(B32), 0,
   IFERROR(
       INDEX(ori_data!$AF:$AF, MATCH(B32, ori_data!$AE:$AE, 0)),
       IFERROR(
           INDEX(ori_data!$B:$B, MATCH(B32, ori_data!$A:$A, 0)),
           "ERROR"
       )
   )
)</f>
        <v>0</v>
      </c>
      <c r="G32" s="5">
        <f>IF(ISBLANK(C32), 0,
   IFERROR(
       INDEX(ori_data!$AF:$AF, MATCH(C32, ori_data!$AE:$AE, 0)),
       IFERROR(
           INDEX(ori_data!$B:$B, MATCH(C32, ori_data!$A:$A, 0)),
           "ERROR"
       )
   )
)</f>
        <v>0</v>
      </c>
      <c r="H32" s="5"/>
      <c r="I32" s="5">
        <v>-173.5</v>
      </c>
      <c r="J32" s="5">
        <f t="shared" si="1"/>
        <v>0</v>
      </c>
      <c r="K32" s="5"/>
      <c r="L32" s="5">
        <f t="shared" si="0"/>
        <v>173.5</v>
      </c>
      <c r="M32" s="1"/>
    </row>
    <row r="33" spans="1:13">
      <c r="A33" s="2" t="s">
        <v>415</v>
      </c>
      <c r="B33" s="2" t="s">
        <v>425</v>
      </c>
      <c r="C33" s="2" t="s">
        <v>395</v>
      </c>
      <c r="E33" s="5">
        <f>IF(ISBLANK(A33), 0,
   IFERROR(
       INDEX(ori_data!$AF:$AF, MATCH(A33, ori_data!$AE:$AE, 0)),
       IFERROR(
           INDEX(ori_data!$B:$B, MATCH(A33, ori_data!$A:$A, 0)),
           "ERROR"
       )
   )
)</f>
        <v>0</v>
      </c>
      <c r="F33" s="5">
        <f>IF(ISBLANK(B33), 0,
   IFERROR(
       INDEX(ori_data!$AF:$AF, MATCH(B33, ori_data!$AE:$AE, 0)),
       IFERROR(
           INDEX(ori_data!$B:$B, MATCH(B33, ori_data!$A:$A, 0)),
           "ERROR"
       )
   )
)</f>
        <v>0</v>
      </c>
      <c r="G33" s="5">
        <f>IF(ISBLANK(C33), 0,
   IFERROR(
       INDEX(ori_data!$AF:$AF, MATCH(C33, ori_data!$AE:$AE, 0)),
       IFERROR(
           INDEX(ori_data!$B:$B, MATCH(C33, ori_data!$A:$A, 0)),
           "ERROR"
       )
   )
)</f>
        <v>0</v>
      </c>
      <c r="H33" s="5"/>
      <c r="I33" s="5">
        <v>-83</v>
      </c>
      <c r="J33" s="5">
        <f t="shared" si="1"/>
        <v>0</v>
      </c>
      <c r="K33" s="5"/>
      <c r="L33" s="5">
        <f t="shared" si="0"/>
        <v>83</v>
      </c>
      <c r="M33" s="1"/>
    </row>
    <row r="34" spans="1:13">
      <c r="A34" s="2" t="s">
        <v>417</v>
      </c>
      <c r="B34" s="2" t="s">
        <v>410</v>
      </c>
      <c r="C34" s="2" t="s">
        <v>426</v>
      </c>
      <c r="E34" s="5">
        <f>IF(ISBLANK(A34), 0,
   IFERROR(
       INDEX(ori_data!$AF:$AF, MATCH(A34, ori_data!$AE:$AE, 0)),
       IFERROR(
           INDEX(ori_data!$B:$B, MATCH(A34, ori_data!$A:$A, 0)),
           "ERROR"
       )
   )
)</f>
        <v>0</v>
      </c>
      <c r="F34" s="5">
        <f>IF(ISBLANK(B34), 0,
   IFERROR(
       INDEX(ori_data!$AF:$AF, MATCH(B34, ori_data!$AE:$AE, 0)),
       IFERROR(
           INDEX(ori_data!$B:$B, MATCH(B34, ori_data!$A:$A, 0)),
           "ERROR"
       )
   )
)</f>
        <v>0</v>
      </c>
      <c r="G34" s="5">
        <f>IF(ISBLANK(C34), 0,
   IFERROR(
       INDEX(ori_data!$AF:$AF, MATCH(C34, ori_data!$AE:$AE, 0)),
       IFERROR(
           INDEX(ori_data!$B:$B, MATCH(C34, ori_data!$A:$A, 0)),
           "ERROR"
       )
   )
)</f>
        <v>0</v>
      </c>
      <c r="H34" s="5"/>
      <c r="I34" s="5">
        <v>-76.3</v>
      </c>
      <c r="J34" s="5">
        <f t="shared" si="1"/>
        <v>0</v>
      </c>
      <c r="K34" s="5"/>
      <c r="L34" s="5">
        <f t="shared" si="0"/>
        <v>76.3</v>
      </c>
      <c r="M34" s="1"/>
    </row>
    <row r="35" spans="1:13">
      <c r="A35" s="2" t="s">
        <v>419</v>
      </c>
      <c r="B35" s="2" t="s">
        <v>158</v>
      </c>
      <c r="C35" s="2" t="s">
        <v>410</v>
      </c>
      <c r="E35" s="5">
        <f>IF(ISBLANK(A35), 0,
   IFERROR(
       INDEX(ori_data!$AF:$AF, MATCH(A35, ori_data!$AE:$AE, 0)),
       IFERROR(
           INDEX(ori_data!$B:$B, MATCH(A35, ori_data!$A:$A, 0)),
           "ERROR"
       )
   )
)</f>
        <v>0</v>
      </c>
      <c r="F35" s="5">
        <f>IF(ISBLANK(B35), 0,
   IFERROR(
       INDEX(ori_data!$AF:$AF, MATCH(B35, ori_data!$AE:$AE, 0)),
       IFERROR(
           INDEX(ori_data!$B:$B, MATCH(B35, ori_data!$A:$A, 0)),
           "ERROR"
       )
   )
)</f>
        <v>0</v>
      </c>
      <c r="G35" s="5">
        <f>IF(ISBLANK(C35), 0,
   IFERROR(
       INDEX(ori_data!$AF:$AF, MATCH(C35, ori_data!$AE:$AE, 0)),
       IFERROR(
           INDEX(ori_data!$B:$B, MATCH(C35, ori_data!$A:$A, 0)),
           "ERROR"
       )
   )
)</f>
        <v>0</v>
      </c>
      <c r="H35" s="5"/>
      <c r="I35" s="5">
        <v>-90.6</v>
      </c>
      <c r="J35" s="5">
        <f t="shared" si="1"/>
        <v>0</v>
      </c>
      <c r="K35" s="5"/>
      <c r="L35" s="5">
        <f t="shared" ref="L35:L66" si="2">ABS(J35-I35)</f>
        <v>90.6</v>
      </c>
      <c r="M35" s="1"/>
    </row>
    <row r="36" spans="1:13">
      <c r="A36" s="2" t="s">
        <v>421</v>
      </c>
      <c r="B36" s="2" t="s">
        <v>428</v>
      </c>
      <c r="C36" s="2" t="s">
        <v>429</v>
      </c>
      <c r="E36" s="5">
        <f>IF(ISBLANK(A36), 0,
   IFERROR(
       INDEX(ori_data!$AF:$AF, MATCH(A36, ori_data!$AE:$AE, 0)),
       IFERROR(
           INDEX(ori_data!$B:$B, MATCH(A36, ori_data!$A:$A, 0)),
           "ERROR"
       )
   )
)</f>
        <v>0</v>
      </c>
      <c r="F36" s="5">
        <f>IF(ISBLANK(B36), 0,
   IFERROR(
       INDEX(ori_data!$AF:$AF, MATCH(B36, ori_data!$AE:$AE, 0)),
       IFERROR(
           INDEX(ori_data!$B:$B, MATCH(B36, ori_data!$A:$A, 0)),
           "ERROR"
       )
   )
)</f>
        <v>0</v>
      </c>
      <c r="G36" s="5">
        <f>IF(ISBLANK(C36), 0,
   IFERROR(
       INDEX(ori_data!$AF:$AF, MATCH(C36, ori_data!$AE:$AE, 0)),
       IFERROR(
           INDEX(ori_data!$B:$B, MATCH(C36, ori_data!$A:$A, 0)),
           "ERROR"
       )
   )
)</f>
        <v>0</v>
      </c>
      <c r="H36" s="5"/>
      <c r="I36" s="5">
        <v>-161.9</v>
      </c>
      <c r="J36" s="5">
        <f t="shared" si="1"/>
        <v>0</v>
      </c>
      <c r="K36" s="5"/>
      <c r="L36" s="5">
        <f t="shared" si="2"/>
        <v>161.9</v>
      </c>
      <c r="M36" s="1"/>
    </row>
    <row r="37" spans="1:13">
      <c r="A37" s="2" t="s">
        <v>431</v>
      </c>
      <c r="B37" s="2" t="s">
        <v>432</v>
      </c>
      <c r="C37" s="2" t="s">
        <v>348</v>
      </c>
      <c r="E37" s="5">
        <f>IF(ISBLANK(A37), 0,
   IFERROR(
       INDEX(ori_data!$AF:$AF, MATCH(A37, ori_data!$AE:$AE, 0)),
       IFERROR(
           INDEX(ori_data!$B:$B, MATCH(A37, ori_data!$A:$A, 0)),
           "ERROR"
       )
   )
)</f>
        <v>0</v>
      </c>
      <c r="F37" s="5">
        <f>IF(ISBLANK(B37), 0,
   IFERROR(
       INDEX(ori_data!$AF:$AF, MATCH(B37, ori_data!$AE:$AE, 0)),
       IFERROR(
           INDEX(ori_data!$B:$B, MATCH(B37, ori_data!$A:$A, 0)),
           "ERROR"
       )
   )
)</f>
        <v>0</v>
      </c>
      <c r="G37" s="5">
        <f>IF(ISBLANK(C37), 0,
   IFERROR(
       INDEX(ori_data!$AF:$AF, MATCH(C37, ori_data!$AE:$AE, 0)),
       IFERROR(
           INDEX(ori_data!$B:$B, MATCH(C37, ori_data!$A:$A, 0)),
           "ERROR"
       )
   )
)</f>
        <v>0</v>
      </c>
      <c r="H37" s="5"/>
      <c r="I37" s="5">
        <v>-124.3</v>
      </c>
      <c r="J37" s="5">
        <f t="shared" si="1"/>
        <v>0</v>
      </c>
      <c r="K37" s="5"/>
      <c r="L37" s="5">
        <f t="shared" si="2"/>
        <v>124.3</v>
      </c>
      <c r="M37" s="1"/>
    </row>
    <row r="38" spans="1:13">
      <c r="A38" s="2" t="s">
        <v>434</v>
      </c>
      <c r="B38" s="2" t="s">
        <v>410</v>
      </c>
      <c r="C38" s="2" t="s">
        <v>17</v>
      </c>
      <c r="E38" s="5">
        <f>IF(ISBLANK(A38), 0,
   IFERROR(
       INDEX(ori_data!$AF:$AF, MATCH(A38, ori_data!$AE:$AE, 0)),
       IFERROR(
           INDEX(ori_data!$B:$B, MATCH(A38, ori_data!$A:$A, 0)),
           "ERROR"
       )
   )
)</f>
        <v>0</v>
      </c>
      <c r="F38" s="5">
        <f>IF(ISBLANK(B38), 0,
   IFERROR(
       INDEX(ori_data!$AF:$AF, MATCH(B38, ori_data!$AE:$AE, 0)),
       IFERROR(
           INDEX(ori_data!$B:$B, MATCH(B38, ori_data!$A:$A, 0)),
           "ERROR"
       )
   )
)</f>
        <v>0</v>
      </c>
      <c r="G38" s="5">
        <f>IF(ISBLANK(C38), 0,
   IFERROR(
       INDEX(ori_data!$AF:$AF, MATCH(C38, ori_data!$AE:$AE, 0)),
       IFERROR(
           INDEX(ori_data!$B:$B, MATCH(C38, ori_data!$A:$A, 0)),
           "ERROR"
       )
   )
)</f>
        <v>0</v>
      </c>
      <c r="H38" s="5"/>
      <c r="I38" s="5">
        <v>-95.2</v>
      </c>
      <c r="J38" s="5">
        <f t="shared" si="1"/>
        <v>0</v>
      </c>
      <c r="K38" s="5"/>
      <c r="L38" s="5">
        <f t="shared" si="2"/>
        <v>95.2</v>
      </c>
      <c r="M38" s="1"/>
    </row>
    <row r="39" spans="1:13">
      <c r="A39" s="2" t="s">
        <v>434</v>
      </c>
      <c r="B39" s="2" t="s">
        <v>514</v>
      </c>
      <c r="C39" s="2" t="s">
        <v>35</v>
      </c>
      <c r="E39" s="5">
        <f>IF(ISBLANK(A39), 0,
   IFERROR(
       INDEX(ori_data!$AF:$AF, MATCH(A39, ori_data!$AE:$AE, 0)),
       IFERROR(
           INDEX(ori_data!$B:$B, MATCH(A39, ori_data!$A:$A, 0)),
           "ERROR"
       )
   )
)</f>
        <v>0</v>
      </c>
      <c r="F39" s="5">
        <f>IF(ISBLANK(B39), 0,
   IFERROR(
       INDEX(ori_data!$AF:$AF, MATCH(B39, ori_data!$AE:$AE, 0)),
       IFERROR(
           INDEX(ori_data!$B:$B, MATCH(B39, ori_data!$A:$A, 0)),
           "ERROR"
       )
   )
)</f>
        <v>0</v>
      </c>
      <c r="G39" s="5">
        <f>IF(ISBLANK(C39), 0,
   IFERROR(
       INDEX(ori_data!$AF:$AF, MATCH(C39, ori_data!$AE:$AE, 0)),
       IFERROR(
           INDEX(ori_data!$B:$B, MATCH(C39, ori_data!$A:$A, 0)),
           "ERROR"
       )
   )
)</f>
        <v>0</v>
      </c>
      <c r="H39" s="5"/>
      <c r="I39" s="5">
        <v>-183.9</v>
      </c>
      <c r="J39" s="5">
        <f t="shared" si="1"/>
        <v>0</v>
      </c>
      <c r="K39" s="5"/>
      <c r="L39" s="5">
        <f t="shared" si="2"/>
        <v>183.9</v>
      </c>
      <c r="M39" s="1"/>
    </row>
    <row r="40" spans="1:13">
      <c r="A40" s="2" t="s">
        <v>100</v>
      </c>
      <c r="B40" s="2" t="s">
        <v>17</v>
      </c>
      <c r="C40" s="2" t="s">
        <v>395</v>
      </c>
      <c r="E40" s="5">
        <f>IF(ISBLANK(A40), 0,
   IFERROR(
       INDEX(ori_data!$AF:$AF, MATCH(A40, ori_data!$AE:$AE, 0)),
       IFERROR(
           INDEX(ori_data!$B:$B, MATCH(A40, ori_data!$A:$A, 0)),
           "ERROR"
       )
   )
)</f>
        <v>0</v>
      </c>
      <c r="F40" s="5">
        <f>IF(ISBLANK(B40), 0,
   IFERROR(
       INDEX(ori_data!$AF:$AF, MATCH(B40, ori_data!$AE:$AE, 0)),
       IFERROR(
           INDEX(ori_data!$B:$B, MATCH(B40, ori_data!$A:$A, 0)),
           "ERROR"
       )
   )
)</f>
        <v>0</v>
      </c>
      <c r="G40" s="5">
        <f>IF(ISBLANK(C40), 0,
   IFERROR(
       INDEX(ori_data!$AF:$AF, MATCH(C40, ori_data!$AE:$AE, 0)),
       IFERROR(
           INDEX(ori_data!$B:$B, MATCH(C40, ori_data!$A:$A, 0)),
           "ERROR"
       )
   )
)</f>
        <v>0</v>
      </c>
      <c r="H40" s="5"/>
      <c r="I40" s="5">
        <v>-19.7</v>
      </c>
      <c r="J40" s="5">
        <f t="shared" si="1"/>
        <v>0</v>
      </c>
      <c r="K40" s="5"/>
      <c r="L40" s="5">
        <f t="shared" si="2"/>
        <v>19.7</v>
      </c>
      <c r="M40" s="1"/>
    </row>
    <row r="41" spans="1:13">
      <c r="A41" s="2" t="s">
        <v>410</v>
      </c>
      <c r="B41" s="2" t="s">
        <v>399</v>
      </c>
      <c r="C41" s="2" t="s">
        <v>35</v>
      </c>
      <c r="E41" s="5">
        <f>IF(ISBLANK(A41), 0,
   IFERROR(
       INDEX(ori_data!$AF:$AF, MATCH(A41, ori_data!$AE:$AE, 0)),
       IFERROR(
           INDEX(ori_data!$B:$B, MATCH(A41, ori_data!$A:$A, 0)),
           "ERROR"
       )
   )
)</f>
        <v>0</v>
      </c>
      <c r="F41" s="5">
        <f>IF(ISBLANK(B41), 0,
   IFERROR(
       INDEX(ori_data!$AF:$AF, MATCH(B41, ori_data!$AE:$AE, 0)),
       IFERROR(
           INDEX(ori_data!$B:$B, MATCH(B41, ori_data!$A:$A, 0)),
           "ERROR"
       )
   )
)</f>
        <v>0</v>
      </c>
      <c r="G41" s="5">
        <f>IF(ISBLANK(C41), 0,
   IFERROR(
       INDEX(ori_data!$AF:$AF, MATCH(C41, ori_data!$AE:$AE, 0)),
       IFERROR(
           INDEX(ori_data!$B:$B, MATCH(C41, ori_data!$A:$A, 0)),
           "ERROR"
       )
   )
)</f>
        <v>0</v>
      </c>
      <c r="H41" s="5"/>
      <c r="I41" s="5">
        <v>-195.2</v>
      </c>
      <c r="J41" s="5">
        <f t="shared" si="1"/>
        <v>0</v>
      </c>
      <c r="K41" s="5"/>
      <c r="L41" s="5">
        <f t="shared" si="2"/>
        <v>195.2</v>
      </c>
      <c r="M41" s="1"/>
    </row>
    <row r="42" spans="1:13">
      <c r="A42" s="2" t="s">
        <v>436</v>
      </c>
      <c r="B42" s="2" t="s">
        <v>515</v>
      </c>
      <c r="C42" s="2" t="s">
        <v>543</v>
      </c>
      <c r="E42" s="5">
        <f>IF(ISBLANK(A42), 0,
   IFERROR(
       INDEX(ori_data!$AF:$AF, MATCH(A42, ori_data!$AE:$AE, 0)),
       IFERROR(
           INDEX(ori_data!$B:$B, MATCH(A42, ori_data!$A:$A, 0)),
           "ERROR"
       )
   )
)</f>
        <v>0</v>
      </c>
      <c r="F42" s="5">
        <f>IF(ISBLANK(B42), 0,
   IFERROR(
       INDEX(ori_data!$AF:$AF, MATCH(B42, ori_data!$AE:$AE, 0)),
       IFERROR(
           INDEX(ori_data!$B:$B, MATCH(B42, ori_data!$A:$A, 0)),
           "ERROR"
       )
   )
)</f>
        <v>0</v>
      </c>
      <c r="G42" s="5">
        <f>IF(ISBLANK(C42), 0,
   IFERROR(
       INDEX(ori_data!$AF:$AF, MATCH(C42, ori_data!$AE:$AE, 0)),
       IFERROR(
           INDEX(ori_data!$B:$B, MATCH(C42, ori_data!$A:$A, 0)),
           "ERROR"
       )
   )
)</f>
        <v>0</v>
      </c>
      <c r="H42" s="5"/>
      <c r="I42" s="5">
        <v>-108.6</v>
      </c>
      <c r="J42" s="5">
        <f t="shared" si="1"/>
        <v>0</v>
      </c>
      <c r="K42" s="5"/>
      <c r="L42" s="5">
        <f t="shared" si="2"/>
        <v>108.6</v>
      </c>
      <c r="M42" s="1"/>
    </row>
    <row r="43" spans="1:13">
      <c r="A43" s="2" t="s">
        <v>438</v>
      </c>
      <c r="B43" s="2" t="s">
        <v>516</v>
      </c>
      <c r="C43" s="2" t="s">
        <v>35</v>
      </c>
      <c r="E43" s="5">
        <f>IF(ISBLANK(A43), 0,
   IFERROR(
       INDEX(ori_data!$AF:$AF, MATCH(A43, ori_data!$AE:$AE, 0)),
       IFERROR(
           INDEX(ori_data!$B:$B, MATCH(A43, ori_data!$A:$A, 0)),
           "ERROR"
       )
   )
)</f>
        <v>0</v>
      </c>
      <c r="F43" s="5">
        <f>IF(ISBLANK(B43), 0,
   IFERROR(
       INDEX(ori_data!$AF:$AF, MATCH(B43, ori_data!$AE:$AE, 0)),
       IFERROR(
           INDEX(ori_data!$B:$B, MATCH(B43, ori_data!$A:$A, 0)),
           "ERROR"
       )
   )
)</f>
        <v>0</v>
      </c>
      <c r="G43" s="5">
        <f>IF(ISBLANK(C43), 0,
   IFERROR(
       INDEX(ori_data!$AF:$AF, MATCH(C43, ori_data!$AE:$AE, 0)),
       IFERROR(
           INDEX(ori_data!$B:$B, MATCH(C43, ori_data!$A:$A, 0)),
           "ERROR"
       )
   )
)</f>
        <v>0</v>
      </c>
      <c r="H43" s="5"/>
      <c r="I43" s="5">
        <v>-130.4</v>
      </c>
      <c r="J43" s="5">
        <f t="shared" si="1"/>
        <v>0</v>
      </c>
      <c r="K43" s="5"/>
      <c r="L43" s="5">
        <f t="shared" si="2"/>
        <v>130.4</v>
      </c>
      <c r="M43" s="1"/>
    </row>
    <row r="44" spans="1:13">
      <c r="A44" s="2" t="s">
        <v>440</v>
      </c>
      <c r="B44" s="2" t="s">
        <v>493</v>
      </c>
      <c r="C44" s="2" t="s">
        <v>549</v>
      </c>
      <c r="E44" s="5">
        <f>IF(ISBLANK(A44), 0,
   IFERROR(
       INDEX(ori_data!$AF:$AF, MATCH(A44, ori_data!$AE:$AE, 0)),
       IFERROR(
           INDEX(ori_data!$B:$B, MATCH(A44, ori_data!$A:$A, 0)),
           "ERROR"
       )
   )
)</f>
        <v>0</v>
      </c>
      <c r="F44" s="5">
        <f>IF(ISBLANK(B44), 0,
   IFERROR(
       INDEX(ori_data!$AF:$AF, MATCH(B44, ori_data!$AE:$AE, 0)),
       IFERROR(
           INDEX(ori_data!$B:$B, MATCH(B44, ori_data!$A:$A, 0)),
           "ERROR"
       )
   )
)</f>
        <v>0</v>
      </c>
      <c r="G44" s="5">
        <f>IF(ISBLANK(C44), 0,
   IFERROR(
       INDEX(ori_data!$AF:$AF, MATCH(C44, ori_data!$AE:$AE, 0)),
       IFERROR(
           INDEX(ori_data!$B:$B, MATCH(C44, ori_data!$A:$A, 0)),
           "ERROR"
       )
   )
)</f>
        <v>0</v>
      </c>
      <c r="H44" s="5"/>
      <c r="I44" s="5">
        <v>-108.9</v>
      </c>
      <c r="J44" s="5">
        <f t="shared" si="1"/>
        <v>0</v>
      </c>
      <c r="K44" s="5"/>
      <c r="L44" s="5">
        <f t="shared" si="2"/>
        <v>108.9</v>
      </c>
      <c r="M44" s="1"/>
    </row>
    <row r="45" spans="1:13">
      <c r="A45" s="2" t="s">
        <v>441</v>
      </c>
      <c r="B45" s="2" t="s">
        <v>449</v>
      </c>
      <c r="C45" s="2" t="s">
        <v>17</v>
      </c>
      <c r="E45" s="5">
        <f>IF(ISBLANK(A45), 0,
   IFERROR(
       INDEX(ori_data!$AF:$AF, MATCH(A45, ori_data!$AE:$AE, 0)),
       IFERROR(
           INDEX(ori_data!$B:$B, MATCH(A45, ori_data!$A:$A, 0)),
           "ERROR"
       )
   )
)</f>
        <v>0</v>
      </c>
      <c r="F45" s="5">
        <f>IF(ISBLANK(B45), 0,
   IFERROR(
       INDEX(ori_data!$AF:$AF, MATCH(B45, ori_data!$AE:$AE, 0)),
       IFERROR(
           INDEX(ori_data!$B:$B, MATCH(B45, ori_data!$A:$A, 0)),
           "ERROR"
       )
   )
)</f>
        <v>0</v>
      </c>
      <c r="G45" s="5">
        <f>IF(ISBLANK(C45), 0,
   IFERROR(
       INDEX(ori_data!$AF:$AF, MATCH(C45, ori_data!$AE:$AE, 0)),
       IFERROR(
           INDEX(ori_data!$B:$B, MATCH(C45, ori_data!$A:$A, 0)),
           "ERROR"
       )
   )
)</f>
        <v>0</v>
      </c>
      <c r="H45" s="5"/>
      <c r="I45" s="5">
        <v>-42.8</v>
      </c>
      <c r="J45" s="5">
        <f t="shared" si="1"/>
        <v>0</v>
      </c>
      <c r="K45" s="5"/>
      <c r="L45" s="5">
        <f t="shared" si="2"/>
        <v>42.8</v>
      </c>
      <c r="M45" s="1"/>
    </row>
    <row r="46" spans="1:13">
      <c r="A46" s="2" t="s">
        <v>443</v>
      </c>
      <c r="B46" s="2" t="s">
        <v>22</v>
      </c>
      <c r="C46" s="2" t="s">
        <v>38</v>
      </c>
      <c r="E46" s="5">
        <f>IF(ISBLANK(A46), 0,
   IFERROR(
       INDEX(ori_data!$AF:$AF, MATCH(A46, ori_data!$AE:$AE, 0)),
       IFERROR(
           INDEX(ori_data!$B:$B, MATCH(A46, ori_data!$A:$A, 0)),
           "ERROR"
       )
   )
)</f>
        <v>0</v>
      </c>
      <c r="F46" s="5">
        <f>IF(ISBLANK(B46), 0,
   IFERROR(
       INDEX(ori_data!$AF:$AF, MATCH(B46, ori_data!$AE:$AE, 0)),
       IFERROR(
           INDEX(ori_data!$B:$B, MATCH(B46, ori_data!$A:$A, 0)),
           "ERROR"
       )
   )
)</f>
        <v>0</v>
      </c>
      <c r="G46" s="5">
        <f>IF(ISBLANK(C46), 0,
   IFERROR(
       INDEX(ori_data!$AF:$AF, MATCH(C46, ori_data!$AE:$AE, 0)),
       IFERROR(
           INDEX(ori_data!$B:$B, MATCH(C46, ori_data!$A:$A, 0)),
           "ERROR"
       )
   )
)</f>
        <v>0</v>
      </c>
      <c r="H46" s="5"/>
      <c r="I46" s="5">
        <v>-83.7</v>
      </c>
      <c r="J46" s="5">
        <f t="shared" si="1"/>
        <v>0</v>
      </c>
      <c r="K46" s="5"/>
      <c r="L46" s="5">
        <f t="shared" si="2"/>
        <v>83.7</v>
      </c>
      <c r="M46" s="1"/>
    </row>
    <row r="47" spans="1:13">
      <c r="A47" s="2" t="s">
        <v>444</v>
      </c>
      <c r="B47" s="2" t="s">
        <v>449</v>
      </c>
      <c r="C47" s="2" t="s">
        <v>550</v>
      </c>
      <c r="E47" s="5">
        <f>IF(ISBLANK(A47), 0,
   IFERROR(
       INDEX(ori_data!$AF:$AF, MATCH(A47, ori_data!$AE:$AE, 0)),
       IFERROR(
           INDEX(ori_data!$B:$B, MATCH(A47, ori_data!$A:$A, 0)),
           "ERROR"
       )
   )
)</f>
        <v>0</v>
      </c>
      <c r="F47" s="5">
        <f>IF(ISBLANK(B47), 0,
   IFERROR(
       INDEX(ori_data!$AF:$AF, MATCH(B47, ori_data!$AE:$AE, 0)),
       IFERROR(
           INDEX(ori_data!$B:$B, MATCH(B47, ori_data!$A:$A, 0)),
           "ERROR"
       )
   )
)</f>
        <v>0</v>
      </c>
      <c r="G47" s="5">
        <f>IF(ISBLANK(C47), 0,
   IFERROR(
       INDEX(ori_data!$AF:$AF, MATCH(C47, ori_data!$AE:$AE, 0)),
       IFERROR(
           INDEX(ori_data!$B:$B, MATCH(C47, ori_data!$A:$A, 0)),
           "ERROR"
       )
   )
)</f>
        <v>0</v>
      </c>
      <c r="H47" s="5"/>
      <c r="I47" s="5">
        <v>-35.200000000000003</v>
      </c>
      <c r="J47" s="5">
        <f t="shared" si="1"/>
        <v>0</v>
      </c>
      <c r="K47" s="5"/>
      <c r="L47" s="5">
        <f t="shared" si="2"/>
        <v>35.200000000000003</v>
      </c>
      <c r="M47" s="1"/>
    </row>
    <row r="48" spans="1:13">
      <c r="A48" s="2" t="s">
        <v>446</v>
      </c>
      <c r="B48" s="2" t="s">
        <v>441</v>
      </c>
      <c r="C48" s="2" t="s">
        <v>17</v>
      </c>
      <c r="E48" s="5">
        <f>IF(ISBLANK(A48), 0,
   IFERROR(
       INDEX(ori_data!$AF:$AF, MATCH(A48, ori_data!$AE:$AE, 0)),
       IFERROR(
           INDEX(ori_data!$B:$B, MATCH(A48, ori_data!$A:$A, 0)),
           "ERROR"
       )
   )
)</f>
        <v>0</v>
      </c>
      <c r="F48" s="5">
        <f>IF(ISBLANK(B48), 0,
   IFERROR(
       INDEX(ori_data!$AF:$AF, MATCH(B48, ori_data!$AE:$AE, 0)),
       IFERROR(
           INDEX(ori_data!$B:$B, MATCH(B48, ori_data!$A:$A, 0)),
           "ERROR"
       )
   )
)</f>
        <v>0</v>
      </c>
      <c r="G48" s="5">
        <f>IF(ISBLANK(C48), 0,
   IFERROR(
       INDEX(ori_data!$AF:$AF, MATCH(C48, ori_data!$AE:$AE, 0)),
       IFERROR(
           INDEX(ori_data!$B:$B, MATCH(C48, ori_data!$A:$A, 0)),
           "ERROR"
       )
   )
)</f>
        <v>0</v>
      </c>
      <c r="H48" s="5"/>
      <c r="I48" s="5">
        <v>-100</v>
      </c>
      <c r="J48" s="5">
        <f t="shared" si="1"/>
        <v>0</v>
      </c>
      <c r="K48" s="5"/>
      <c r="L48" s="5">
        <f t="shared" si="2"/>
        <v>100</v>
      </c>
      <c r="M48" s="1"/>
    </row>
    <row r="49" spans="1:13">
      <c r="A49" s="2" t="s">
        <v>447</v>
      </c>
      <c r="B49" s="2" t="s">
        <v>443</v>
      </c>
      <c r="C49" s="2" t="s">
        <v>17</v>
      </c>
      <c r="E49" s="5">
        <f>IF(ISBLANK(A49), 0,
   IFERROR(
       INDEX(ori_data!$AF:$AF, MATCH(A49, ori_data!$AE:$AE, 0)),
       IFERROR(
           INDEX(ori_data!$B:$B, MATCH(A49, ori_data!$A:$A, 0)),
           "ERROR"
       )
   )
)</f>
        <v>0</v>
      </c>
      <c r="F49" s="5">
        <f>IF(ISBLANK(B49), 0,
   IFERROR(
       INDEX(ori_data!$AF:$AF, MATCH(B49, ori_data!$AE:$AE, 0)),
       IFERROR(
           INDEX(ori_data!$B:$B, MATCH(B49, ori_data!$A:$A, 0)),
           "ERROR"
       )
   )
)</f>
        <v>0</v>
      </c>
      <c r="G49" s="5">
        <f>IF(ISBLANK(C49), 0,
   IFERROR(
       INDEX(ori_data!$AF:$AF, MATCH(C49, ori_data!$AE:$AE, 0)),
       IFERROR(
           INDEX(ori_data!$B:$B, MATCH(C49, ori_data!$A:$A, 0)),
           "ERROR"
       )
   )
)</f>
        <v>0</v>
      </c>
      <c r="H49" s="5"/>
      <c r="I49" s="5">
        <v>-107.7</v>
      </c>
      <c r="J49" s="5">
        <f t="shared" si="1"/>
        <v>0</v>
      </c>
      <c r="K49" s="5"/>
      <c r="L49" s="5">
        <f t="shared" si="2"/>
        <v>107.7</v>
      </c>
      <c r="M49" s="1"/>
    </row>
    <row r="50" spans="1:13">
      <c r="A50" s="2" t="s">
        <v>449</v>
      </c>
      <c r="B50" s="2" t="s">
        <v>451</v>
      </c>
      <c r="C50" s="2" t="s">
        <v>17</v>
      </c>
      <c r="E50" s="5">
        <f>IF(ISBLANK(A50), 0,
   IFERROR(
       INDEX(ori_data!$AF:$AF, MATCH(A50, ori_data!$AE:$AE, 0)),
       IFERROR(
           INDEX(ori_data!$B:$B, MATCH(A50, ori_data!$A:$A, 0)),
           "ERROR"
       )
   )
)</f>
        <v>0</v>
      </c>
      <c r="F50" s="5">
        <f>IF(ISBLANK(B50), 0,
   IFERROR(
       INDEX(ori_data!$AF:$AF, MATCH(B50, ori_data!$AE:$AE, 0)),
       IFERROR(
           INDEX(ori_data!$B:$B, MATCH(B50, ori_data!$A:$A, 0)),
           "ERROR"
       )
   )
)</f>
        <v>0</v>
      </c>
      <c r="G50" s="5">
        <f>IF(ISBLANK(C50), 0,
   IFERROR(
       INDEX(ori_data!$AF:$AF, MATCH(C50, ori_data!$AE:$AE, 0)),
       IFERROR(
           INDEX(ori_data!$B:$B, MATCH(C50, ori_data!$A:$A, 0)),
           "ERROR"
       )
   )
)</f>
        <v>0</v>
      </c>
      <c r="H50" s="5"/>
      <c r="I50" s="5">
        <v>-103.2</v>
      </c>
      <c r="J50" s="5">
        <f t="shared" si="1"/>
        <v>0</v>
      </c>
      <c r="K50" s="5"/>
      <c r="L50" s="5">
        <f t="shared" si="2"/>
        <v>103.2</v>
      </c>
      <c r="M50" s="1"/>
    </row>
    <row r="51" spans="1:13">
      <c r="A51" s="2" t="s">
        <v>451</v>
      </c>
      <c r="B51" s="2" t="s">
        <v>517</v>
      </c>
      <c r="C51" s="2" t="s">
        <v>551</v>
      </c>
      <c r="E51" s="5">
        <f>IF(ISBLANK(A51), 0,
   IFERROR(
       INDEX(ori_data!$AF:$AF, MATCH(A51, ori_data!$AE:$AE, 0)),
       IFERROR(
           INDEX(ori_data!$B:$B, MATCH(A51, ori_data!$A:$A, 0)),
           "ERROR"
       )
   )
)</f>
        <v>0</v>
      </c>
      <c r="F51" s="5">
        <f>IF(ISBLANK(B51), 0,
   IFERROR(
       INDEX(ori_data!$AF:$AF, MATCH(B51, ori_data!$AE:$AE, 0)),
       IFERROR(
           INDEX(ori_data!$B:$B, MATCH(B51, ori_data!$A:$A, 0)),
           "ERROR"
       )
   )
)</f>
        <v>0</v>
      </c>
      <c r="G51" s="5">
        <f>IF(ISBLANK(C51), 0,
   IFERROR(
       INDEX(ori_data!$AF:$AF, MATCH(C51, ori_data!$AE:$AE, 0)),
       IFERROR(
           INDEX(ori_data!$B:$B, MATCH(C51, ori_data!$A:$A, 0)),
           "ERROR"
       )
   )
)</f>
        <v>0</v>
      </c>
      <c r="H51" s="5"/>
      <c r="I51" s="5">
        <v>-168.9</v>
      </c>
      <c r="J51" s="5">
        <f t="shared" si="1"/>
        <v>0</v>
      </c>
      <c r="K51" s="5"/>
      <c r="L51" s="5">
        <f t="shared" si="2"/>
        <v>168.9</v>
      </c>
      <c r="M51" s="1"/>
    </row>
    <row r="52" spans="1:13">
      <c r="A52" s="2" t="s">
        <v>452</v>
      </c>
      <c r="B52" s="2" t="s">
        <v>108</v>
      </c>
      <c r="C52" s="2" t="s">
        <v>552</v>
      </c>
      <c r="E52" s="5">
        <f>IF(ISBLANK(A52), 0,
   IFERROR(
       INDEX(ori_data!$AF:$AF, MATCH(A52, ori_data!$AE:$AE, 0)),
       IFERROR(
           INDEX(ori_data!$B:$B, MATCH(A52, ori_data!$A:$A, 0)),
           "ERROR"
       )
   )
)</f>
        <v>0</v>
      </c>
      <c r="F52" s="5">
        <f>IF(ISBLANK(B52), 0,
   IFERROR(
       INDEX(ori_data!$AF:$AF, MATCH(B52, ori_data!$AE:$AE, 0)),
       IFERROR(
           INDEX(ori_data!$B:$B, MATCH(B52, ori_data!$A:$A, 0)),
           "ERROR"
       )
   )
)</f>
        <v>0</v>
      </c>
      <c r="G52" s="5">
        <f>IF(ISBLANK(C52), 0,
   IFERROR(
       INDEX(ori_data!$AF:$AF, MATCH(C52, ori_data!$AE:$AE, 0)),
       IFERROR(
           INDEX(ori_data!$B:$B, MATCH(C52, ori_data!$A:$A, 0)),
           "ERROR"
       )
   )
)</f>
        <v>0</v>
      </c>
      <c r="H52" s="5"/>
      <c r="I52" s="5">
        <v>-22.8</v>
      </c>
      <c r="J52" s="5">
        <f t="shared" si="1"/>
        <v>0</v>
      </c>
      <c r="K52" s="5"/>
      <c r="L52" s="5">
        <f t="shared" si="2"/>
        <v>22.8</v>
      </c>
      <c r="M52" s="1"/>
    </row>
    <row r="53" spans="1:13">
      <c r="A53" s="2" t="s">
        <v>108</v>
      </c>
      <c r="B53" s="2" t="s">
        <v>518</v>
      </c>
      <c r="C53" s="2" t="s">
        <v>17</v>
      </c>
      <c r="E53" s="5">
        <f>IF(ISBLANK(A53), 0,
   IFERROR(
       INDEX(ori_data!$AF:$AF, MATCH(A53, ori_data!$AE:$AE, 0)),
       IFERROR(
           INDEX(ori_data!$B:$B, MATCH(A53, ori_data!$A:$A, 0)),
           "ERROR"
       )
   )
)</f>
        <v>0</v>
      </c>
      <c r="F53" s="5">
        <f>IF(ISBLANK(B53), 0,
   IFERROR(
       INDEX(ori_data!$AF:$AF, MATCH(B53, ori_data!$AE:$AE, 0)),
       IFERROR(
           INDEX(ori_data!$B:$B, MATCH(B53, ori_data!$A:$A, 0)),
           "ERROR"
       )
   )
)</f>
        <v>0</v>
      </c>
      <c r="G53" s="5">
        <f>IF(ISBLANK(C53), 0,
   IFERROR(
       INDEX(ori_data!$AF:$AF, MATCH(C53, ori_data!$AE:$AE, 0)),
       IFERROR(
           INDEX(ori_data!$B:$B, MATCH(C53, ori_data!$A:$A, 0)),
           "ERROR"
       )
   )
)</f>
        <v>0</v>
      </c>
      <c r="H53" s="5"/>
      <c r="I53" s="5">
        <v>-132.1</v>
      </c>
      <c r="J53" s="5">
        <f t="shared" si="1"/>
        <v>0</v>
      </c>
      <c r="K53" s="5"/>
      <c r="L53" s="5">
        <f t="shared" si="2"/>
        <v>132.1</v>
      </c>
      <c r="M53" s="1"/>
    </row>
    <row r="54" spans="1:13">
      <c r="A54" s="2" t="s">
        <v>108</v>
      </c>
      <c r="B54" s="2" t="s">
        <v>399</v>
      </c>
      <c r="C54" s="2" t="s">
        <v>383</v>
      </c>
      <c r="E54" s="5">
        <f>IF(ISBLANK(A54), 0,
   IFERROR(
       INDEX(ori_data!$AF:$AF, MATCH(A54, ori_data!$AE:$AE, 0)),
       IFERROR(
           INDEX(ori_data!$B:$B, MATCH(A54, ori_data!$A:$A, 0)),
           "ERROR"
       )
   )
)</f>
        <v>0</v>
      </c>
      <c r="F54" s="5">
        <f>IF(ISBLANK(B54), 0,
   IFERROR(
       INDEX(ori_data!$AF:$AF, MATCH(B54, ori_data!$AE:$AE, 0)),
       IFERROR(
           INDEX(ori_data!$B:$B, MATCH(B54, ori_data!$A:$A, 0)),
           "ERROR"
       )
   )
)</f>
        <v>0</v>
      </c>
      <c r="G54" s="5">
        <f>IF(ISBLANK(C54), 0,
   IFERROR(
       INDEX(ori_data!$AF:$AF, MATCH(C54, ori_data!$AE:$AE, 0)),
       IFERROR(
           INDEX(ori_data!$B:$B, MATCH(C54, ori_data!$A:$A, 0)),
           "ERROR"
       )
   )
)</f>
        <v>0</v>
      </c>
      <c r="H54" s="5"/>
      <c r="I54" s="5">
        <v>-229.2</v>
      </c>
      <c r="J54" s="5">
        <f t="shared" si="1"/>
        <v>0</v>
      </c>
      <c r="K54" s="5"/>
      <c r="L54" s="5">
        <f t="shared" si="2"/>
        <v>229.2</v>
      </c>
      <c r="M54" s="1"/>
    </row>
    <row r="55" spans="1:13">
      <c r="A55" s="2" t="s">
        <v>454</v>
      </c>
      <c r="B55" s="2" t="s">
        <v>201</v>
      </c>
      <c r="C55" s="2" t="s">
        <v>201</v>
      </c>
      <c r="E55" s="5">
        <f>IF(ISBLANK(A55), 0,
   IFERROR(
       INDEX(ori_data!$AF:$AF, MATCH(A55, ori_data!$AE:$AE, 0)),
       IFERROR(
           INDEX(ori_data!$B:$B, MATCH(A55, ori_data!$A:$A, 0)),
           "ERROR"
       )
   )
)</f>
        <v>0</v>
      </c>
      <c r="F55" s="5">
        <f>IF(ISBLANK(B55), 0,
   IFERROR(
       INDEX(ori_data!$AF:$AF, MATCH(B55, ori_data!$AE:$AE, 0)),
       IFERROR(
           INDEX(ori_data!$B:$B, MATCH(B55, ori_data!$A:$A, 0)),
           "ERROR"
       )
   )
)</f>
        <v>0</v>
      </c>
      <c r="G55" s="5">
        <f>IF(ISBLANK(C55), 0,
   IFERROR(
       INDEX(ori_data!$AF:$AF, MATCH(C55, ori_data!$AE:$AE, 0)),
       IFERROR(
           INDEX(ori_data!$B:$B, MATCH(C55, ori_data!$A:$A, 0)),
           "ERROR"
       )
   )
)</f>
        <v>0</v>
      </c>
      <c r="H55" s="5"/>
      <c r="I55" s="5">
        <v>-139.30000000000001</v>
      </c>
      <c r="J55" s="5">
        <f t="shared" si="1"/>
        <v>0</v>
      </c>
      <c r="K55" s="5"/>
      <c r="L55" s="5">
        <f t="shared" si="2"/>
        <v>139.30000000000001</v>
      </c>
      <c r="M55" s="1"/>
    </row>
    <row r="56" spans="1:13">
      <c r="A56" s="2" t="s">
        <v>455</v>
      </c>
      <c r="B56" s="2" t="s">
        <v>519</v>
      </c>
      <c r="C56" s="2" t="s">
        <v>17</v>
      </c>
      <c r="E56" s="5">
        <f>IF(ISBLANK(A56), 0,
   IFERROR(
       INDEX(ori_data!$AF:$AF, MATCH(A56, ori_data!$AE:$AE, 0)),
       IFERROR(
           INDEX(ori_data!$B:$B, MATCH(A56, ori_data!$A:$A, 0)),
           "ERROR"
       )
   )
)</f>
        <v>0</v>
      </c>
      <c r="F56" s="5">
        <f>IF(ISBLANK(B56), 0,
   IFERROR(
       INDEX(ori_data!$AF:$AF, MATCH(B56, ori_data!$AE:$AE, 0)),
       IFERROR(
           INDEX(ori_data!$B:$B, MATCH(B56, ori_data!$A:$A, 0)),
           "ERROR"
       )
   )
)</f>
        <v>0</v>
      </c>
      <c r="G56" s="5">
        <f>IF(ISBLANK(C56), 0,
   IFERROR(
       INDEX(ori_data!$AF:$AF, MATCH(C56, ori_data!$AE:$AE, 0)),
       IFERROR(
           INDEX(ori_data!$B:$B, MATCH(C56, ori_data!$A:$A, 0)),
           "ERROR"
       )
   )
)</f>
        <v>0</v>
      </c>
      <c r="H56" s="5"/>
      <c r="I56" s="5">
        <v>-96.2</v>
      </c>
      <c r="J56" s="5">
        <f t="shared" si="1"/>
        <v>0</v>
      </c>
      <c r="K56" s="5"/>
      <c r="L56" s="5">
        <f t="shared" si="2"/>
        <v>96.2</v>
      </c>
      <c r="M56" s="1"/>
    </row>
    <row r="57" spans="1:13">
      <c r="A57" s="2" t="s">
        <v>457</v>
      </c>
      <c r="B57" s="2" t="s">
        <v>520</v>
      </c>
      <c r="C57" s="2" t="s">
        <v>35</v>
      </c>
      <c r="E57" s="5">
        <f>IF(ISBLANK(A57), 0,
   IFERROR(
       INDEX(ori_data!$AF:$AF, MATCH(A57, ori_data!$AE:$AE, 0)),
       IFERROR(
           INDEX(ori_data!$B:$B, MATCH(A57, ori_data!$A:$A, 0)),
           "ERROR"
       )
   )
)</f>
        <v>0</v>
      </c>
      <c r="F57" s="5">
        <f>IF(ISBLANK(B57), 0,
   IFERROR(
       INDEX(ori_data!$AF:$AF, MATCH(B57, ori_data!$AE:$AE, 0)),
       IFERROR(
           INDEX(ori_data!$B:$B, MATCH(B57, ori_data!$A:$A, 0)),
           "ERROR"
       )
   )
)</f>
        <v>0</v>
      </c>
      <c r="G57" s="5">
        <f>IF(ISBLANK(C57), 0,
   IFERROR(
       INDEX(ori_data!$AF:$AF, MATCH(C57, ori_data!$AE:$AE, 0)),
       IFERROR(
           INDEX(ori_data!$B:$B, MATCH(C57, ori_data!$A:$A, 0)),
           "ERROR"
       )
   )
)</f>
        <v>0</v>
      </c>
      <c r="H57" s="5"/>
      <c r="I57" s="5">
        <v>-57.8</v>
      </c>
      <c r="J57" s="5">
        <f t="shared" si="1"/>
        <v>0</v>
      </c>
      <c r="K57" s="5"/>
      <c r="L57" s="5">
        <f t="shared" si="2"/>
        <v>57.8</v>
      </c>
      <c r="M57" s="1"/>
    </row>
    <row r="58" spans="1:13">
      <c r="A58" s="2" t="s">
        <v>458</v>
      </c>
      <c r="B58" s="2" t="s">
        <v>18</v>
      </c>
      <c r="C58" s="2" t="s">
        <v>553</v>
      </c>
      <c r="E58" s="5">
        <f>IF(ISBLANK(A58), 0,
   IFERROR(
       INDEX(ori_data!$AF:$AF, MATCH(A58, ori_data!$AE:$AE, 0)),
       IFERROR(
           INDEX(ori_data!$B:$B, MATCH(A58, ori_data!$A:$A, 0)),
           "ERROR"
       )
   )
)</f>
        <v>0</v>
      </c>
      <c r="F58" s="5">
        <f>IF(ISBLANK(B58), 0,
   IFERROR(
       INDEX(ori_data!$AF:$AF, MATCH(B58, ori_data!$AE:$AE, 0)),
       IFERROR(
           INDEX(ori_data!$B:$B, MATCH(B58, ori_data!$A:$A, 0)),
           "ERROR"
       )
   )
)</f>
        <v>0</v>
      </c>
      <c r="G58" s="5">
        <f>IF(ISBLANK(C58), 0,
   IFERROR(
       INDEX(ori_data!$AF:$AF, MATCH(C58, ori_data!$AE:$AE, 0)),
       IFERROR(
           INDEX(ori_data!$B:$B, MATCH(C58, ori_data!$A:$A, 0)),
           "ERROR"
       )
   )
)</f>
        <v>0</v>
      </c>
      <c r="H58" s="5"/>
      <c r="I58" s="5">
        <v>-5.3</v>
      </c>
      <c r="J58" s="5">
        <f t="shared" si="1"/>
        <v>0</v>
      </c>
      <c r="K58" s="5"/>
      <c r="L58" s="5">
        <f t="shared" si="2"/>
        <v>5.3</v>
      </c>
      <c r="M58" s="1"/>
    </row>
    <row r="59" spans="1:13">
      <c r="A59" s="2" t="s">
        <v>457</v>
      </c>
      <c r="B59" s="2" t="s">
        <v>521</v>
      </c>
      <c r="C59" s="2" t="s">
        <v>554</v>
      </c>
      <c r="E59" s="5">
        <f>IF(ISBLANK(A59), 0,
   IFERROR(
       INDEX(ori_data!$AF:$AF, MATCH(A59, ori_data!$AE:$AE, 0)),
       IFERROR(
           INDEX(ori_data!$B:$B, MATCH(A59, ori_data!$A:$A, 0)),
           "ERROR"
       )
   )
)</f>
        <v>0</v>
      </c>
      <c r="F59" s="5">
        <f>IF(ISBLANK(B59), 0,
   IFERROR(
       INDEX(ori_data!$AF:$AF, MATCH(B59, ori_data!$AE:$AE, 0)),
       IFERROR(
           INDEX(ori_data!$B:$B, MATCH(B59, ori_data!$A:$A, 0)),
           "ERROR"
       )
   )
)</f>
        <v>0</v>
      </c>
      <c r="G59" s="5">
        <f>IF(ISBLANK(C59), 0,
   IFERROR(
       INDEX(ori_data!$AF:$AF, MATCH(C59, ori_data!$AE:$AE, 0)),
       IFERROR(
           INDEX(ori_data!$B:$B, MATCH(C59, ori_data!$A:$A, 0)),
           "ERROR"
       )
   )
)</f>
        <v>0</v>
      </c>
      <c r="H59" s="5"/>
      <c r="I59" s="5">
        <v>-85.9</v>
      </c>
      <c r="J59" s="5">
        <f t="shared" si="1"/>
        <v>0</v>
      </c>
      <c r="K59" s="5"/>
      <c r="L59" s="5">
        <f t="shared" si="2"/>
        <v>85.9</v>
      </c>
      <c r="M59" s="1"/>
    </row>
    <row r="60" spans="1:13">
      <c r="A60" s="2" t="s">
        <v>460</v>
      </c>
      <c r="B60" s="2" t="s">
        <v>522</v>
      </c>
      <c r="C60" s="2" t="s">
        <v>35</v>
      </c>
      <c r="E60" s="5">
        <f>IF(ISBLANK(A60), 0,
   IFERROR(
       INDEX(ori_data!$AF:$AF, MATCH(A60, ori_data!$AE:$AE, 0)),
       IFERROR(
           INDEX(ori_data!$B:$B, MATCH(A60, ori_data!$A:$A, 0)),
           "ERROR"
       )
   )
)</f>
        <v>0</v>
      </c>
      <c r="F60" s="5">
        <f>IF(ISBLANK(B60), 0,
   IFERROR(
       INDEX(ori_data!$AF:$AF, MATCH(B60, ori_data!$AE:$AE, 0)),
       IFERROR(
           INDEX(ori_data!$B:$B, MATCH(B60, ori_data!$A:$A, 0)),
           "ERROR"
       )
   )
)</f>
        <v>0</v>
      </c>
      <c r="G60" s="5">
        <f>IF(ISBLANK(C60), 0,
   IFERROR(
       INDEX(ori_data!$AF:$AF, MATCH(C60, ori_data!$AE:$AE, 0)),
       IFERROR(
           INDEX(ori_data!$B:$B, MATCH(C60, ori_data!$A:$A, 0)),
           "ERROR"
       )
   )
)</f>
        <v>0</v>
      </c>
      <c r="H60" s="5"/>
      <c r="I60" s="5">
        <v>-26.6</v>
      </c>
      <c r="J60" s="5">
        <f t="shared" si="1"/>
        <v>0</v>
      </c>
      <c r="K60" s="5"/>
      <c r="L60" s="5">
        <f t="shared" si="2"/>
        <v>26.6</v>
      </c>
      <c r="M60" s="1"/>
    </row>
    <row r="61" spans="1:13">
      <c r="A61" s="2" t="s">
        <v>462</v>
      </c>
      <c r="B61" s="2" t="s">
        <v>520</v>
      </c>
      <c r="C61" s="2" t="s">
        <v>17</v>
      </c>
      <c r="E61" s="5">
        <f>IF(ISBLANK(A61), 0,
   IFERROR(
       INDEX(ori_data!$AF:$AF, MATCH(A61, ori_data!$AE:$AE, 0)),
       IFERROR(
           INDEX(ori_data!$B:$B, MATCH(A61, ori_data!$A:$A, 0)),
           "ERROR"
       )
   )
)</f>
        <v>0</v>
      </c>
      <c r="F61" s="5">
        <f>IF(ISBLANK(B61), 0,
   IFERROR(
       INDEX(ori_data!$AF:$AF, MATCH(B61, ori_data!$AE:$AE, 0)),
       IFERROR(
           INDEX(ori_data!$B:$B, MATCH(B61, ori_data!$A:$A, 0)),
           "ERROR"
       )
   )
)</f>
        <v>0</v>
      </c>
      <c r="G61" s="5">
        <f>IF(ISBLANK(C61), 0,
   IFERROR(
       INDEX(ori_data!$AF:$AF, MATCH(C61, ori_data!$AE:$AE, 0)),
       IFERROR(
           INDEX(ori_data!$B:$B, MATCH(C61, ori_data!$A:$A, 0)),
           "ERROR"
       )
   )
)</f>
        <v>0</v>
      </c>
      <c r="H61" s="5"/>
      <c r="I61" s="5">
        <v>-93.6</v>
      </c>
      <c r="J61" s="5">
        <f t="shared" si="1"/>
        <v>0</v>
      </c>
      <c r="K61" s="5"/>
      <c r="L61" s="5">
        <f t="shared" si="2"/>
        <v>93.6</v>
      </c>
      <c r="M61" s="1"/>
    </row>
    <row r="62" spans="1:13">
      <c r="A62" s="2" t="s">
        <v>462</v>
      </c>
      <c r="B62" s="2" t="s">
        <v>523</v>
      </c>
      <c r="C62" s="2" t="s">
        <v>18</v>
      </c>
      <c r="E62" s="5">
        <f>IF(ISBLANK(A62), 0,
   IFERROR(
       INDEX(ori_data!$AF:$AF, MATCH(A62, ori_data!$AE:$AE, 0)),
       IFERROR(
           INDEX(ori_data!$B:$B, MATCH(A62, ori_data!$A:$A, 0)),
           "ERROR"
       )
   )
)</f>
        <v>0</v>
      </c>
      <c r="F62" s="5">
        <f>IF(ISBLANK(B62), 0,
   IFERROR(
       INDEX(ori_data!$AF:$AF, MATCH(B62, ori_data!$AE:$AE, 0)),
       IFERROR(
           INDEX(ori_data!$B:$B, MATCH(B62, ori_data!$A:$A, 0)),
           "ERROR"
       )
   )
)</f>
        <v>0</v>
      </c>
      <c r="G62" s="5">
        <f>IF(ISBLANK(C62), 0,
   IFERROR(
       INDEX(ori_data!$AF:$AF, MATCH(C62, ori_data!$AE:$AE, 0)),
       IFERROR(
           INDEX(ori_data!$B:$B, MATCH(C62, ori_data!$A:$A, 0)),
           "ERROR"
       )
   )
)</f>
        <v>0</v>
      </c>
      <c r="H62" s="5"/>
      <c r="I62" s="5">
        <v>-54.7</v>
      </c>
      <c r="J62" s="5">
        <f t="shared" si="1"/>
        <v>0</v>
      </c>
      <c r="K62" s="5"/>
      <c r="L62" s="5">
        <f t="shared" si="2"/>
        <v>54.7</v>
      </c>
      <c r="M62" s="1"/>
    </row>
    <row r="63" spans="1:13">
      <c r="A63" s="2" t="s">
        <v>464</v>
      </c>
      <c r="B63" s="2" t="s">
        <v>526</v>
      </c>
      <c r="C63" s="2" t="s">
        <v>543</v>
      </c>
      <c r="E63" s="5">
        <f>IF(ISBLANK(A63), 0,
   IFERROR(
       INDEX(ori_data!$AF:$AF, MATCH(A63, ori_data!$AE:$AE, 0)),
       IFERROR(
           INDEX(ori_data!$B:$B, MATCH(A63, ori_data!$A:$A, 0)),
           "ERROR"
       )
   )
)</f>
        <v>0</v>
      </c>
      <c r="F63" s="5">
        <f>IF(ISBLANK(B63), 0,
   IFERROR(
       INDEX(ori_data!$AF:$AF, MATCH(B63, ori_data!$AE:$AE, 0)),
       IFERROR(
           INDEX(ori_data!$B:$B, MATCH(B63, ori_data!$A:$A, 0)),
           "ERROR"
       )
   )
)</f>
        <v>0</v>
      </c>
      <c r="G63" s="5">
        <f>IF(ISBLANK(C63), 0,
   IFERROR(
       INDEX(ori_data!$AF:$AF, MATCH(C63, ori_data!$AE:$AE, 0)),
       IFERROR(
           INDEX(ori_data!$B:$B, MATCH(C63, ori_data!$A:$A, 0)),
           "ERROR"
       )
   )
)</f>
        <v>0</v>
      </c>
      <c r="H63" s="5"/>
      <c r="I63" s="5">
        <v>-77.400000000000006</v>
      </c>
      <c r="J63" s="5">
        <f t="shared" si="1"/>
        <v>0</v>
      </c>
      <c r="K63" s="5"/>
      <c r="L63" s="5">
        <f t="shared" si="2"/>
        <v>77.400000000000006</v>
      </c>
      <c r="M63" s="1"/>
    </row>
    <row r="64" spans="1:13">
      <c r="A64" s="2" t="s">
        <v>464</v>
      </c>
      <c r="B64" s="2" t="s">
        <v>527</v>
      </c>
      <c r="C64" s="2" t="s">
        <v>17</v>
      </c>
      <c r="E64" s="5">
        <f>IF(ISBLANK(A64), 0,
   IFERROR(
       INDEX(ori_data!$AF:$AF, MATCH(A64, ori_data!$AE:$AE, 0)),
       IFERROR(
           INDEX(ori_data!$B:$B, MATCH(A64, ori_data!$A:$A, 0)),
           "ERROR"
       )
   )
)</f>
        <v>0</v>
      </c>
      <c r="F64" s="5">
        <f>IF(ISBLANK(B64), 0,
   IFERROR(
       INDEX(ori_data!$AF:$AF, MATCH(B64, ori_data!$AE:$AE, 0)),
       IFERROR(
           INDEX(ori_data!$B:$B, MATCH(B64, ori_data!$A:$A, 0)),
           "ERROR"
       )
   )
)</f>
        <v>0</v>
      </c>
      <c r="G64" s="5">
        <f>IF(ISBLANK(C64), 0,
   IFERROR(
       INDEX(ori_data!$AF:$AF, MATCH(C64, ori_data!$AE:$AE, 0)),
       IFERROR(
           INDEX(ori_data!$B:$B, MATCH(C64, ori_data!$A:$A, 0)),
           "ERROR"
       )
   )
)</f>
        <v>0</v>
      </c>
      <c r="H64" s="5"/>
      <c r="I64" s="5">
        <v>-60.9</v>
      </c>
      <c r="J64" s="5">
        <f t="shared" si="1"/>
        <v>0</v>
      </c>
      <c r="K64" s="5"/>
      <c r="L64" s="5">
        <f t="shared" si="2"/>
        <v>60.9</v>
      </c>
    </row>
    <row r="65" spans="1:12">
      <c r="A65" s="2" t="s">
        <v>466</v>
      </c>
      <c r="B65" s="2" t="s">
        <v>18</v>
      </c>
      <c r="C65" s="2" t="s">
        <v>35</v>
      </c>
      <c r="E65" s="5">
        <f>IF(ISBLANK(A65), 0,
   IFERROR(
       INDEX(ori_data!$AF:$AF, MATCH(A65, ori_data!$AE:$AE, 0)),
       IFERROR(
           INDEX(ori_data!$B:$B, MATCH(A65, ori_data!$A:$A, 0)),
           "ERROR"
       )
   )
)</f>
        <v>0</v>
      </c>
      <c r="F65" s="5">
        <f>IF(ISBLANK(B65), 0,
   IFERROR(
       INDEX(ori_data!$AF:$AF, MATCH(B65, ori_data!$AE:$AE, 0)),
       IFERROR(
           INDEX(ori_data!$B:$B, MATCH(B65, ori_data!$A:$A, 0)),
           "ERROR"
       )
   )
)</f>
        <v>0</v>
      </c>
      <c r="G65" s="5">
        <f>IF(ISBLANK(C65), 0,
   IFERROR(
       INDEX(ori_data!$AF:$AF, MATCH(C65, ori_data!$AE:$AE, 0)),
       IFERROR(
           INDEX(ori_data!$B:$B, MATCH(C65, ori_data!$A:$A, 0)),
           "ERROR"
       )
   )
)</f>
        <v>0</v>
      </c>
      <c r="H65" s="5"/>
      <c r="I65" s="5">
        <v>-68.3</v>
      </c>
      <c r="J65" s="5">
        <f t="shared" si="1"/>
        <v>0</v>
      </c>
      <c r="K65" s="5"/>
      <c r="L65" s="5">
        <f t="shared" si="2"/>
        <v>68.3</v>
      </c>
    </row>
    <row r="66" spans="1:12">
      <c r="A66" s="2" t="s">
        <v>466</v>
      </c>
      <c r="B66" s="2" t="s">
        <v>364</v>
      </c>
      <c r="C66" s="2" t="s">
        <v>555</v>
      </c>
      <c r="E66" s="5">
        <f>IF(ISBLANK(A66), 0,
   IFERROR(
       INDEX(ori_data!$AF:$AF, MATCH(A66, ori_data!$AE:$AE, 0)),
       IFERROR(
           INDEX(ori_data!$B:$B, MATCH(A66, ori_data!$A:$A, 0)),
           "ERROR"
       )
   )
)</f>
        <v>0</v>
      </c>
      <c r="F66" s="5">
        <f>IF(ISBLANK(B66), 0,
   IFERROR(
       INDEX(ori_data!$AF:$AF, MATCH(B66, ori_data!$AE:$AE, 0)),
       IFERROR(
           INDEX(ori_data!$B:$B, MATCH(B66, ori_data!$A:$A, 0)),
           "ERROR"
       )
   )
)</f>
        <v>0</v>
      </c>
      <c r="G66" s="5">
        <f>IF(ISBLANK(C66), 0,
   IFERROR(
       INDEX(ori_data!$AF:$AF, MATCH(C66, ori_data!$AE:$AE, 0)),
       IFERROR(
           INDEX(ori_data!$B:$B, MATCH(C66, ori_data!$A:$A, 0)),
           "ERROR"
       )
   )
)</f>
        <v>0</v>
      </c>
      <c r="H66" s="5"/>
      <c r="I66" s="5">
        <v>-54.7</v>
      </c>
      <c r="J66" s="5">
        <f t="shared" si="1"/>
        <v>0</v>
      </c>
      <c r="K66" s="5"/>
      <c r="L66" s="5">
        <f t="shared" si="2"/>
        <v>54.7</v>
      </c>
    </row>
    <row r="67" spans="1:12">
      <c r="A67" s="2" t="s">
        <v>467</v>
      </c>
      <c r="B67" s="2" t="s">
        <v>191</v>
      </c>
      <c r="C67" s="2" t="s">
        <v>17</v>
      </c>
      <c r="E67" s="5">
        <f>IF(ISBLANK(A67), 0,
   IFERROR(
       INDEX(ori_data!$AF:$AF, MATCH(A67, ori_data!$AE:$AE, 0)),
       IFERROR(
           INDEX(ori_data!$B:$B, MATCH(A67, ori_data!$A:$A, 0)),
           "ERROR"
       )
   )
)</f>
        <v>0</v>
      </c>
      <c r="F67" s="5">
        <f>IF(ISBLANK(B67), 0,
   IFERROR(
       INDEX(ori_data!$AF:$AF, MATCH(B67, ori_data!$AE:$AE, 0)),
       IFERROR(
           INDEX(ori_data!$B:$B, MATCH(B67, ori_data!$A:$A, 0)),
           "ERROR"
       )
   )
)</f>
        <v>0</v>
      </c>
      <c r="G67" s="5">
        <f>IF(ISBLANK(C67), 0,
   IFERROR(
       INDEX(ori_data!$AF:$AF, MATCH(C67, ori_data!$AE:$AE, 0)),
       IFERROR(
           INDEX(ori_data!$B:$B, MATCH(C67, ori_data!$A:$A, 0)),
           "ERROR"
       )
   )
)</f>
        <v>0</v>
      </c>
      <c r="H67" s="5"/>
      <c r="I67" s="5">
        <v>-125.8</v>
      </c>
      <c r="J67" s="5">
        <f t="shared" si="1"/>
        <v>0</v>
      </c>
      <c r="K67" s="5"/>
      <c r="L67" s="5">
        <f t="shared" ref="L67:L101" si="3">ABS(J67-I67)</f>
        <v>125.8</v>
      </c>
    </row>
    <row r="68" spans="1:12">
      <c r="A68" s="2" t="s">
        <v>469</v>
      </c>
      <c r="B68" s="2" t="s">
        <v>528</v>
      </c>
      <c r="C68" s="2" t="s">
        <v>38</v>
      </c>
      <c r="E68" s="5">
        <f>IF(ISBLANK(A68), 0,
   IFERROR(
       INDEX(ori_data!$AF:$AF, MATCH(A68, ori_data!$AE:$AE, 0)),
       IFERROR(
           INDEX(ori_data!$B:$B, MATCH(A68, ori_data!$A:$A, 0)),
           "ERROR"
       )
   )
)</f>
        <v>0</v>
      </c>
      <c r="F68" s="5">
        <f>IF(ISBLANK(B68), 0,
   IFERROR(
       INDEX(ori_data!$AF:$AF, MATCH(B68, ori_data!$AE:$AE, 0)),
       IFERROR(
           INDEX(ori_data!$B:$B, MATCH(B68, ori_data!$A:$A, 0)),
           "ERROR"
       )
   )
)</f>
        <v>0</v>
      </c>
      <c r="G68" s="5">
        <f>IF(ISBLANK(C68), 0,
   IFERROR(
       INDEX(ori_data!$AF:$AF, MATCH(C68, ori_data!$AE:$AE, 0)),
       IFERROR(
           INDEX(ori_data!$B:$B, MATCH(C68, ori_data!$A:$A, 0)),
           "ERROR"
       )
   )
)</f>
        <v>0</v>
      </c>
      <c r="H68" s="5"/>
      <c r="I68" s="5">
        <v>-20.2</v>
      </c>
      <c r="J68" s="5">
        <f t="shared" ref="J68:J101" si="4">F68+G68-E68</f>
        <v>0</v>
      </c>
      <c r="K68" s="5"/>
      <c r="L68" s="5">
        <f t="shared" si="3"/>
        <v>20.2</v>
      </c>
    </row>
    <row r="69" spans="1:12">
      <c r="A69" s="2" t="s">
        <v>471</v>
      </c>
      <c r="B69" s="2" t="s">
        <v>529</v>
      </c>
      <c r="C69" s="2" t="s">
        <v>20</v>
      </c>
      <c r="E69" s="5">
        <f>IF(ISBLANK(A69), 0,
   IFERROR(
       INDEX(ori_data!$AF:$AF, MATCH(A69, ori_data!$AE:$AE, 0)),
       IFERROR(
           INDEX(ori_data!$B:$B, MATCH(A69, ori_data!$A:$A, 0)),
           "ERROR"
       )
   )
)</f>
        <v>0</v>
      </c>
      <c r="F69" s="5">
        <f>IF(ISBLANK(B69), 0,
   IFERROR(
       INDEX(ori_data!$AF:$AF, MATCH(B69, ori_data!$AE:$AE, 0)),
       IFERROR(
           INDEX(ori_data!$B:$B, MATCH(B69, ori_data!$A:$A, 0)),
           "ERROR"
       )
   )
)</f>
        <v>0</v>
      </c>
      <c r="G69" s="5">
        <f>IF(ISBLANK(C69), 0,
   IFERROR(
       INDEX(ori_data!$AF:$AF, MATCH(C69, ori_data!$AE:$AE, 0)),
       IFERROR(
           INDEX(ori_data!$B:$B, MATCH(C69, ori_data!$A:$A, 0)),
           "ERROR"
       )
   )
)</f>
        <v>0</v>
      </c>
      <c r="H69" s="5"/>
      <c r="I69" s="5">
        <v>-73.099999999999994</v>
      </c>
      <c r="J69" s="5">
        <f t="shared" si="4"/>
        <v>0</v>
      </c>
      <c r="K69" s="5"/>
      <c r="L69" s="5">
        <f t="shared" si="3"/>
        <v>73.099999999999994</v>
      </c>
    </row>
    <row r="70" spans="1:12">
      <c r="A70" s="2" t="s">
        <v>531</v>
      </c>
      <c r="B70" s="2" t="s">
        <v>38</v>
      </c>
      <c r="C70" s="2" t="s">
        <v>517</v>
      </c>
      <c r="E70" s="5">
        <f>IF(ISBLANK(A70), 0,
   IFERROR(
       INDEX(ori_data!$AF:$AF, MATCH(A70, ori_data!$AE:$AE, 0)),
       IFERROR(
           INDEX(ori_data!$B:$B, MATCH(A70, ori_data!$A:$A, 0)),
           "ERROR"
       )
   )
)</f>
        <v>0</v>
      </c>
      <c r="F70" s="5">
        <f>IF(ISBLANK(B70), 0,
   IFERROR(
       INDEX(ori_data!$AF:$AF, MATCH(B70, ori_data!$AE:$AE, 0)),
       IFERROR(
           INDEX(ori_data!$B:$B, MATCH(B70, ori_data!$A:$A, 0)),
           "ERROR"
       )
   )
)</f>
        <v>0</v>
      </c>
      <c r="G70" s="5">
        <f>IF(ISBLANK(C70), 0,
   IFERROR(
       INDEX(ori_data!$AF:$AF, MATCH(C70, ori_data!$AE:$AE, 0)),
       IFERROR(
           INDEX(ori_data!$B:$B, MATCH(C70, ori_data!$A:$A, 0)),
           "ERROR"
       )
   )
)</f>
        <v>0</v>
      </c>
      <c r="H70" s="5"/>
      <c r="I70" s="5">
        <v>-130.30000000000001</v>
      </c>
      <c r="J70" s="5">
        <f t="shared" si="4"/>
        <v>0</v>
      </c>
      <c r="K70" s="5"/>
      <c r="L70" s="5">
        <f t="shared" si="3"/>
        <v>130.30000000000001</v>
      </c>
    </row>
    <row r="71" spans="1:12">
      <c r="A71" s="2" t="s">
        <v>473</v>
      </c>
      <c r="B71" s="2" t="s">
        <v>532</v>
      </c>
      <c r="C71" s="2" t="s">
        <v>556</v>
      </c>
      <c r="E71" s="5">
        <f>IF(ISBLANK(A71), 0,
   IFERROR(
       INDEX(ori_data!$AF:$AF, MATCH(A71, ori_data!$AE:$AE, 0)),
       IFERROR(
           INDEX(ori_data!$B:$B, MATCH(A71, ori_data!$A:$A, 0)),
           "ERROR"
       )
   )
)</f>
        <v>0</v>
      </c>
      <c r="F71" s="5">
        <f>IF(ISBLANK(B71), 0,
   IFERROR(
       INDEX(ori_data!$AF:$AF, MATCH(B71, ori_data!$AE:$AE, 0)),
       IFERROR(
           INDEX(ori_data!$B:$B, MATCH(B71, ori_data!$A:$A, 0)),
           "ERROR"
       )
   )
)</f>
        <v>0</v>
      </c>
      <c r="G71" s="5">
        <f>IF(ISBLANK(C71), 0,
   IFERROR(
       INDEX(ori_data!$AF:$AF, MATCH(C71, ori_data!$AE:$AE, 0)),
       IFERROR(
           INDEX(ori_data!$B:$B, MATCH(C71, ori_data!$A:$A, 0)),
           "ERROR"
       )
   )
)</f>
        <v>0</v>
      </c>
      <c r="H71" s="5"/>
      <c r="I71" s="5">
        <v>-141.80000000000001</v>
      </c>
      <c r="J71" s="5">
        <f t="shared" si="4"/>
        <v>0</v>
      </c>
      <c r="K71" s="5"/>
      <c r="L71" s="5">
        <f t="shared" si="3"/>
        <v>141.80000000000001</v>
      </c>
    </row>
    <row r="72" spans="1:12">
      <c r="A72" s="2" t="s">
        <v>475</v>
      </c>
      <c r="B72" s="2" t="s">
        <v>20</v>
      </c>
      <c r="C72" s="2" t="s">
        <v>24</v>
      </c>
      <c r="E72" s="5">
        <f>IF(ISBLANK(A72), 0,
   IFERROR(
       INDEX(ori_data!$AF:$AF, MATCH(A72, ori_data!$AE:$AE, 0)),
       IFERROR(
           INDEX(ori_data!$B:$B, MATCH(A72, ori_data!$A:$A, 0)),
           "ERROR"
       )
   )
)</f>
        <v>0</v>
      </c>
      <c r="F72" s="5">
        <f>IF(ISBLANK(B72), 0,
   IFERROR(
       INDEX(ori_data!$AF:$AF, MATCH(B72, ori_data!$AE:$AE, 0)),
       IFERROR(
           INDEX(ori_data!$B:$B, MATCH(B72, ori_data!$A:$A, 0)),
           "ERROR"
       )
   )
)</f>
        <v>0</v>
      </c>
      <c r="G72" s="5">
        <f>IF(ISBLANK(C72), 0,
   IFERROR(
       INDEX(ori_data!$AF:$AF, MATCH(C72, ori_data!$AE:$AE, 0)),
       IFERROR(
           INDEX(ori_data!$B:$B, MATCH(C72, ori_data!$A:$A, 0)),
           "ERROR"
       )
   )
)</f>
        <v>0</v>
      </c>
      <c r="H72" s="5"/>
      <c r="I72" s="5">
        <v>-65.5</v>
      </c>
      <c r="J72" s="5">
        <f t="shared" si="4"/>
        <v>0</v>
      </c>
      <c r="K72" s="5"/>
      <c r="L72" s="5">
        <f t="shared" si="3"/>
        <v>65.5</v>
      </c>
    </row>
    <row r="73" spans="1:12">
      <c r="A73" s="2" t="s">
        <v>19</v>
      </c>
      <c r="B73" s="2" t="s">
        <v>198</v>
      </c>
      <c r="C73" s="2" t="s">
        <v>557</v>
      </c>
      <c r="E73" s="5">
        <f>IF(ISBLANK(A73), 0,
   IFERROR(
       INDEX(ori_data!$AF:$AF, MATCH(A73, ori_data!$AE:$AE, 0)),
       IFERROR(
           INDEX(ori_data!$B:$B, MATCH(A73, ori_data!$A:$A, 0)),
           "ERROR"
       )
   )
)</f>
        <v>0</v>
      </c>
      <c r="F73" s="5">
        <f>IF(ISBLANK(B73), 0,
   IFERROR(
       INDEX(ori_data!$AF:$AF, MATCH(B73, ori_data!$AE:$AE, 0)),
       IFERROR(
           INDEX(ori_data!$B:$B, MATCH(B73, ori_data!$A:$A, 0)),
           "ERROR"
       )
   )
)</f>
        <v>0</v>
      </c>
      <c r="G73" s="5">
        <f>IF(ISBLANK(C73), 0,
   IFERROR(
       INDEX(ori_data!$AF:$AF, MATCH(C73, ori_data!$AE:$AE, 0)),
       IFERROR(
           INDEX(ori_data!$B:$B, MATCH(C73, ori_data!$A:$A, 0)),
           "ERROR"
       )
   )
)</f>
        <v>0</v>
      </c>
      <c r="H73" s="5"/>
      <c r="I73" s="5">
        <v>-115.4</v>
      </c>
      <c r="J73" s="5">
        <f t="shared" si="4"/>
        <v>0</v>
      </c>
      <c r="K73" s="5"/>
      <c r="L73" s="5">
        <f t="shared" si="3"/>
        <v>115.4</v>
      </c>
    </row>
    <row r="74" spans="1:12">
      <c r="A74" s="2" t="s">
        <v>198</v>
      </c>
      <c r="B74" s="2" t="s">
        <v>533</v>
      </c>
      <c r="C74" s="2" t="s">
        <v>17</v>
      </c>
      <c r="E74" s="5">
        <f>IF(ISBLANK(A74), 0,
   IFERROR(
       INDEX(ori_data!$AF:$AF, MATCH(A74, ori_data!$AE:$AE, 0)),
       IFERROR(
           INDEX(ori_data!$B:$B, MATCH(A74, ori_data!$A:$A, 0)),
           "ERROR"
       )
   )
)</f>
        <v>0</v>
      </c>
      <c r="F74" s="5">
        <f>IF(ISBLANK(B74), 0,
   IFERROR(
       INDEX(ori_data!$AF:$AF, MATCH(B74, ori_data!$AE:$AE, 0)),
       IFERROR(
           INDEX(ori_data!$B:$B, MATCH(B74, ori_data!$A:$A, 0)),
           "ERROR"
       )
   )
)</f>
        <v>0</v>
      </c>
      <c r="G74" s="5">
        <f>IF(ISBLANK(C74), 0,
   IFERROR(
       INDEX(ori_data!$AF:$AF, MATCH(C74, ori_data!$AE:$AE, 0)),
       IFERROR(
           INDEX(ori_data!$B:$B, MATCH(C74, ori_data!$A:$A, 0)),
           "ERROR"
       )
   )
)</f>
        <v>0</v>
      </c>
      <c r="H74" s="5"/>
      <c r="I74" s="5">
        <v>-99.5</v>
      </c>
      <c r="J74" s="5">
        <f t="shared" si="4"/>
        <v>0</v>
      </c>
      <c r="K74" s="5"/>
      <c r="L74" s="5">
        <f t="shared" si="3"/>
        <v>99.5</v>
      </c>
    </row>
    <row r="75" spans="1:12">
      <c r="A75" s="2" t="s">
        <v>477</v>
      </c>
      <c r="B75" s="2" t="s">
        <v>534</v>
      </c>
      <c r="C75" s="2" t="s">
        <v>425</v>
      </c>
      <c r="E75" s="5">
        <f>IF(ISBLANK(A75), 0,
   IFERROR(
       INDEX(ori_data!$AF:$AF, MATCH(A75, ori_data!$AE:$AE, 0)),
       IFERROR(
           INDEX(ori_data!$B:$B, MATCH(A75, ori_data!$A:$A, 0)),
           "ERROR"
       )
   )
)</f>
        <v>0</v>
      </c>
      <c r="F75" s="5">
        <f>IF(ISBLANK(B75), 0,
   IFERROR(
       INDEX(ori_data!$AF:$AF, MATCH(B75, ori_data!$AE:$AE, 0)),
       IFERROR(
           INDEX(ori_data!$B:$B, MATCH(B75, ori_data!$A:$A, 0)),
           "ERROR"
       )
   )
)</f>
        <v>0</v>
      </c>
      <c r="G75" s="5">
        <f>IF(ISBLANK(C75), 0,
   IFERROR(
       INDEX(ori_data!$AF:$AF, MATCH(C75, ori_data!$AE:$AE, 0)),
       IFERROR(
           INDEX(ori_data!$B:$B, MATCH(C75, ori_data!$A:$A, 0)),
           "ERROR"
       )
   )
)</f>
        <v>0</v>
      </c>
      <c r="H75" s="5"/>
      <c r="I75" s="5">
        <v>-153.4</v>
      </c>
      <c r="J75" s="5">
        <f t="shared" si="4"/>
        <v>0</v>
      </c>
      <c r="K75" s="5"/>
      <c r="L75" s="5">
        <f t="shared" si="3"/>
        <v>153.4</v>
      </c>
    </row>
    <row r="76" spans="1:12">
      <c r="A76" s="2" t="s">
        <v>479</v>
      </c>
      <c r="B76" s="2" t="s">
        <v>536</v>
      </c>
      <c r="C76" s="2" t="s">
        <v>158</v>
      </c>
      <c r="E76" s="5">
        <f>IF(ISBLANK(A76), 0,
   IFERROR(
       INDEX(ori_data!$AF:$AF, MATCH(A76, ori_data!$AE:$AE, 0)),
       IFERROR(
           INDEX(ori_data!$B:$B, MATCH(A76, ori_data!$A:$A, 0)),
           "ERROR"
       )
   )
)</f>
        <v>0</v>
      </c>
      <c r="F76" s="5">
        <f>IF(ISBLANK(B76), 0,
   IFERROR(
       INDEX(ori_data!$AF:$AF, MATCH(B76, ori_data!$AE:$AE, 0)),
       IFERROR(
           INDEX(ori_data!$B:$B, MATCH(B76, ori_data!$A:$A, 0)),
           "ERROR"
       )
   )
)</f>
        <v>0</v>
      </c>
      <c r="G76" s="5">
        <f>IF(ISBLANK(C76), 0,
   IFERROR(
       INDEX(ori_data!$AF:$AF, MATCH(C76, ori_data!$AE:$AE, 0)),
       IFERROR(
           INDEX(ori_data!$B:$B, MATCH(C76, ori_data!$A:$A, 0)),
           "ERROR"
       )
   )
)</f>
        <v>0</v>
      </c>
      <c r="H76" s="5"/>
      <c r="I76" s="5">
        <v>-131.6</v>
      </c>
      <c r="J76" s="5">
        <f t="shared" si="4"/>
        <v>0</v>
      </c>
      <c r="K76" s="5"/>
      <c r="L76" s="5">
        <f t="shared" si="3"/>
        <v>131.6</v>
      </c>
    </row>
    <row r="77" spans="1:12">
      <c r="A77" s="2" t="s">
        <v>481</v>
      </c>
      <c r="B77" s="2" t="s">
        <v>486</v>
      </c>
      <c r="C77" s="2" t="s">
        <v>22</v>
      </c>
      <c r="E77" s="5">
        <f>IF(ISBLANK(A77), 0,
   IFERROR(
       INDEX(ori_data!$AF:$AF, MATCH(A77, ori_data!$AE:$AE, 0)),
       IFERROR(
           INDEX(ori_data!$B:$B, MATCH(A77, ori_data!$A:$A, 0)),
           "ERROR"
       )
   )
)</f>
        <v>0</v>
      </c>
      <c r="F77" s="5">
        <f>IF(ISBLANK(B77), 0,
   IFERROR(
       INDEX(ori_data!$AF:$AF, MATCH(B77, ori_data!$AE:$AE, 0)),
       IFERROR(
           INDEX(ori_data!$B:$B, MATCH(B77, ori_data!$A:$A, 0)),
           "ERROR"
       )
   )
)</f>
        <v>0</v>
      </c>
      <c r="G77" s="5">
        <f>IF(ISBLANK(C77), 0,
   IFERROR(
       INDEX(ori_data!$AF:$AF, MATCH(C77, ori_data!$AE:$AE, 0)),
       IFERROR(
           INDEX(ori_data!$B:$B, MATCH(C77, ori_data!$A:$A, 0)),
           "ERROR"
       )
   )
)</f>
        <v>0</v>
      </c>
      <c r="H77" s="5"/>
      <c r="I77" s="5">
        <v>-107.6</v>
      </c>
      <c r="J77" s="5">
        <f t="shared" si="4"/>
        <v>0</v>
      </c>
      <c r="K77" s="5"/>
      <c r="L77" s="5">
        <f t="shared" si="3"/>
        <v>107.6</v>
      </c>
    </row>
    <row r="78" spans="1:12">
      <c r="A78" s="2" t="s">
        <v>483</v>
      </c>
      <c r="B78" s="2" t="s">
        <v>486</v>
      </c>
      <c r="C78" s="2" t="s">
        <v>27</v>
      </c>
      <c r="E78" s="5">
        <f>IF(ISBLANK(A78), 0,
   IFERROR(
       INDEX(ori_data!$AF:$AF, MATCH(A78, ori_data!$AE:$AE, 0)),
       IFERROR(
           INDEX(ori_data!$B:$B, MATCH(A78, ori_data!$A:$A, 0)),
           "ERROR"
       )
   )
)</f>
        <v>0</v>
      </c>
      <c r="F78" s="5">
        <f>IF(ISBLANK(B78), 0,
   IFERROR(
       INDEX(ori_data!$AF:$AF, MATCH(B78, ori_data!$AE:$AE, 0)),
       IFERROR(
           INDEX(ori_data!$B:$B, MATCH(B78, ori_data!$A:$A, 0)),
           "ERROR"
       )
   )
)</f>
        <v>0</v>
      </c>
      <c r="G78" s="5">
        <f>IF(ISBLANK(C78), 0,
   IFERROR(
       INDEX(ori_data!$AF:$AF, MATCH(C78, ori_data!$AE:$AE, 0)),
       IFERROR(
           INDEX(ori_data!$B:$B, MATCH(C78, ori_data!$A:$A, 0)),
           "ERROR"
       )
   )
)</f>
        <v>0</v>
      </c>
      <c r="H78" s="5"/>
      <c r="I78" s="5">
        <v>-127.8</v>
      </c>
      <c r="J78" s="5">
        <f t="shared" si="4"/>
        <v>0</v>
      </c>
      <c r="K78" s="5"/>
      <c r="L78" s="5">
        <f t="shared" si="3"/>
        <v>127.8</v>
      </c>
    </row>
    <row r="79" spans="1:12">
      <c r="A79" s="2" t="s">
        <v>25</v>
      </c>
      <c r="B79" s="2" t="s">
        <v>158</v>
      </c>
      <c r="C79" s="2" t="s">
        <v>558</v>
      </c>
      <c r="E79" s="5">
        <f>IF(ISBLANK(A79), 0,
   IFERROR(
       INDEX(ori_data!$AF:$AF, MATCH(A79, ori_data!$AE:$AE, 0)),
       IFERROR(
           INDEX(ori_data!$B:$B, MATCH(A79, ori_data!$A:$A, 0)),
           "ERROR"
       )
   )
)</f>
        <v>0</v>
      </c>
      <c r="F79" s="5">
        <f>IF(ISBLANK(B79), 0,
   IFERROR(
       INDEX(ori_data!$AF:$AF, MATCH(B79, ori_data!$AE:$AE, 0)),
       IFERROR(
           INDEX(ori_data!$B:$B, MATCH(B79, ori_data!$A:$A, 0)),
           "ERROR"
       )
   )
)</f>
        <v>0</v>
      </c>
      <c r="G79" s="5">
        <f>IF(ISBLANK(C79), 0,
   IFERROR(
       INDEX(ori_data!$AF:$AF, MATCH(C79, ori_data!$AE:$AE, 0)),
       IFERROR(
           INDEX(ori_data!$B:$B, MATCH(C79, ori_data!$A:$A, 0)),
           "ERROR"
       )
   )
)</f>
        <v>0</v>
      </c>
      <c r="H79" s="5"/>
      <c r="I79" s="5">
        <v>-97.3</v>
      </c>
      <c r="J79" s="5">
        <f t="shared" si="4"/>
        <v>0</v>
      </c>
      <c r="K79" s="5"/>
      <c r="L79" s="5">
        <f t="shared" si="3"/>
        <v>97.3</v>
      </c>
    </row>
    <row r="80" spans="1:12">
      <c r="A80" s="2" t="s">
        <v>107</v>
      </c>
      <c r="B80" s="2" t="s">
        <v>537</v>
      </c>
      <c r="C80" s="2" t="s">
        <v>493</v>
      </c>
      <c r="E80" s="5">
        <f>IF(ISBLANK(A80), 0,
   IFERROR(
       INDEX(ori_data!$AF:$AF, MATCH(A80, ori_data!$AE:$AE, 0)),
       IFERROR(
           INDEX(ori_data!$B:$B, MATCH(A80, ori_data!$A:$A, 0)),
           "ERROR"
       )
   )
)</f>
        <v>0</v>
      </c>
      <c r="F80" s="5">
        <f>IF(ISBLANK(B80), 0,
   IFERROR(
       INDEX(ori_data!$AF:$AF, MATCH(B80, ori_data!$AE:$AE, 0)),
       IFERROR(
           INDEX(ori_data!$B:$B, MATCH(B80, ori_data!$A:$A, 0)),
           "ERROR"
       )
   )
)</f>
        <v>0</v>
      </c>
      <c r="G80" s="5">
        <f>IF(ISBLANK(C80), 0,
   IFERROR(
       INDEX(ori_data!$AF:$AF, MATCH(C80, ori_data!$AE:$AE, 0)),
       IFERROR(
           INDEX(ori_data!$B:$B, MATCH(C80, ori_data!$A:$A, 0)),
           "ERROR"
       )
   )
)</f>
        <v>0</v>
      </c>
      <c r="H80" s="5"/>
      <c r="I80" s="5">
        <v>-182.6</v>
      </c>
      <c r="J80" s="5">
        <f t="shared" si="4"/>
        <v>0</v>
      </c>
      <c r="K80" s="5"/>
      <c r="L80" s="5">
        <f t="shared" si="3"/>
        <v>182.6</v>
      </c>
    </row>
    <row r="81" spans="1:12">
      <c r="A81" s="2" t="s">
        <v>485</v>
      </c>
      <c r="B81" s="2" t="s">
        <v>423</v>
      </c>
      <c r="C81" s="2" t="s">
        <v>17</v>
      </c>
      <c r="E81" s="5">
        <f>IF(ISBLANK(A81), 0,
   IFERROR(
       INDEX(ori_data!$AF:$AF, MATCH(A81, ori_data!$AE:$AE, 0)),
       IFERROR(
           INDEX(ori_data!$B:$B, MATCH(A81, ori_data!$A:$A, 0)),
           "ERROR"
       )
   )
)</f>
        <v>0</v>
      </c>
      <c r="F81" s="5">
        <f>IF(ISBLANK(B81), 0,
   IFERROR(
       INDEX(ori_data!$AF:$AF, MATCH(B81, ori_data!$AE:$AE, 0)),
       IFERROR(
           INDEX(ori_data!$B:$B, MATCH(B81, ori_data!$A:$A, 0)),
           "ERROR"
       )
   )
)</f>
        <v>0</v>
      </c>
      <c r="G81" s="5">
        <f>IF(ISBLANK(C81), 0,
   IFERROR(
       INDEX(ori_data!$AF:$AF, MATCH(C81, ori_data!$AE:$AE, 0)),
       IFERROR(
           INDEX(ori_data!$B:$B, MATCH(C81, ori_data!$A:$A, 0)),
           "ERROR"
       )
   )
)</f>
        <v>0</v>
      </c>
      <c r="H81" s="5"/>
      <c r="I81" s="5">
        <v>-86.2</v>
      </c>
      <c r="J81" s="5">
        <f t="shared" si="4"/>
        <v>0</v>
      </c>
      <c r="K81" s="5"/>
      <c r="L81" s="5">
        <f t="shared" si="3"/>
        <v>86.2</v>
      </c>
    </row>
    <row r="82" spans="1:12">
      <c r="A82" s="2" t="s">
        <v>486</v>
      </c>
      <c r="B82" s="2" t="s">
        <v>491</v>
      </c>
      <c r="C82" s="2" t="s">
        <v>101</v>
      </c>
      <c r="E82" s="5">
        <f>IF(ISBLANK(A82), 0,
   IFERROR(
       INDEX(ori_data!$AF:$AF, MATCH(A82, ori_data!$AE:$AE, 0)),
       IFERROR(
           INDEX(ori_data!$B:$B, MATCH(A82, ori_data!$A:$A, 0)),
           "ERROR"
       )
   )
)</f>
        <v>0</v>
      </c>
      <c r="F82" s="5">
        <f>IF(ISBLANK(B82), 0,
   IFERROR(
       INDEX(ori_data!$AF:$AF, MATCH(B82, ori_data!$AE:$AE, 0)),
       IFERROR(
           INDEX(ori_data!$B:$B, MATCH(B82, ori_data!$A:$A, 0)),
           "ERROR"
       )
   )
)</f>
        <v>0</v>
      </c>
      <c r="G82" s="5">
        <f>IF(ISBLANK(C82), 0,
   IFERROR(
       INDEX(ori_data!$AF:$AF, MATCH(C82, ori_data!$AE:$AE, 0)),
       IFERROR(
           INDEX(ori_data!$B:$B, MATCH(C82, ori_data!$A:$A, 0)),
           "ERROR"
       )
   )
)</f>
        <v>0</v>
      </c>
      <c r="H82" s="5"/>
      <c r="I82" s="5">
        <v>-40.6</v>
      </c>
      <c r="J82" s="5">
        <f t="shared" si="4"/>
        <v>0</v>
      </c>
      <c r="K82" s="5"/>
      <c r="L82" s="5">
        <f t="shared" si="3"/>
        <v>40.6</v>
      </c>
    </row>
    <row r="83" spans="1:12">
      <c r="A83" s="2" t="s">
        <v>423</v>
      </c>
      <c r="B83" s="2" t="s">
        <v>493</v>
      </c>
      <c r="C83" s="2" t="s">
        <v>559</v>
      </c>
      <c r="E83" s="5">
        <f>IF(ISBLANK(A83), 0,
   IFERROR(
       INDEX(ori_data!$AF:$AF, MATCH(A83, ori_data!$AE:$AE, 0)),
       IFERROR(
           INDEX(ori_data!$B:$B, MATCH(A83, ori_data!$A:$A, 0)),
           "ERROR"
       )
   )
)</f>
        <v>0</v>
      </c>
      <c r="F83" s="5">
        <f>IF(ISBLANK(B83), 0,
   IFERROR(
       INDEX(ori_data!$AF:$AF, MATCH(B83, ori_data!$AE:$AE, 0)),
       IFERROR(
           INDEX(ori_data!$B:$B, MATCH(B83, ori_data!$A:$A, 0)),
           "ERROR"
       )
   )
)</f>
        <v>0</v>
      </c>
      <c r="G83" s="5">
        <f>IF(ISBLANK(C83), 0,
   IFERROR(
       INDEX(ori_data!$AF:$AF, MATCH(C83, ori_data!$AE:$AE, 0)),
       IFERROR(
           INDEX(ori_data!$B:$B, MATCH(C83, ori_data!$A:$A, 0)),
           "ERROR"
       )
   )
)</f>
        <v>0</v>
      </c>
      <c r="H83" s="5"/>
      <c r="I83" s="5">
        <v>-169.2</v>
      </c>
      <c r="J83" s="5">
        <f t="shared" si="4"/>
        <v>0</v>
      </c>
      <c r="K83" s="5"/>
      <c r="L83" s="5">
        <f t="shared" si="3"/>
        <v>169.2</v>
      </c>
    </row>
    <row r="84" spans="1:12">
      <c r="A84" s="2" t="s">
        <v>488</v>
      </c>
      <c r="B84" s="2" t="s">
        <v>536</v>
      </c>
      <c r="C84" s="2" t="s">
        <v>27</v>
      </c>
      <c r="E84" s="5">
        <f>IF(ISBLANK(A84), 0,
   IFERROR(
       INDEX(ori_data!$AF:$AF, MATCH(A84, ori_data!$AE:$AE, 0)),
       IFERROR(
           INDEX(ori_data!$B:$B, MATCH(A84, ori_data!$A:$A, 0)),
           "ERROR"
       )
   )
)</f>
        <v>0</v>
      </c>
      <c r="F84" s="5">
        <f>IF(ISBLANK(B84), 0,
   IFERROR(
       INDEX(ori_data!$AF:$AF, MATCH(B84, ori_data!$AE:$AE, 0)),
       IFERROR(
           INDEX(ori_data!$B:$B, MATCH(B84, ori_data!$A:$A, 0)),
           "ERROR"
       )
   )
)</f>
        <v>0</v>
      </c>
      <c r="G84" s="5">
        <f>IF(ISBLANK(C84), 0,
   IFERROR(
       INDEX(ori_data!$AF:$AF, MATCH(C84, ori_data!$AE:$AE, 0)),
       IFERROR(
           INDEX(ori_data!$B:$B, MATCH(C84, ori_data!$A:$A, 0)),
           "ERROR"
       )
   )
)</f>
        <v>0</v>
      </c>
      <c r="H84" s="5"/>
      <c r="I84" s="5">
        <v>-132.30000000000001</v>
      </c>
      <c r="J84" s="5">
        <f t="shared" si="4"/>
        <v>0</v>
      </c>
      <c r="K84" s="5"/>
      <c r="L84" s="5">
        <f t="shared" si="3"/>
        <v>132.30000000000001</v>
      </c>
    </row>
    <row r="85" spans="1:12">
      <c r="A85" s="2" t="s">
        <v>489</v>
      </c>
      <c r="B85" s="2" t="s">
        <v>399</v>
      </c>
      <c r="C85" s="2" t="s">
        <v>540</v>
      </c>
      <c r="E85" s="5">
        <f>IF(ISBLANK(A85), 0,
   IFERROR(
       INDEX(ori_data!$AF:$AF, MATCH(A85, ori_data!$AE:$AE, 0)),
       IFERROR(
           INDEX(ori_data!$B:$B, MATCH(A85, ori_data!$A:$A, 0)),
           "ERROR"
       )
   )
)</f>
        <v>0</v>
      </c>
      <c r="F85" s="5">
        <f>IF(ISBLANK(B85), 0,
   IFERROR(
       INDEX(ori_data!$AF:$AF, MATCH(B85, ori_data!$AE:$AE, 0)),
       IFERROR(
           INDEX(ori_data!$B:$B, MATCH(B85, ori_data!$A:$A, 0)),
           "ERROR"
       )
   )
)</f>
        <v>0</v>
      </c>
      <c r="G85" s="5">
        <f>IF(ISBLANK(C85), 0,
   IFERROR(
       INDEX(ori_data!$AF:$AF, MATCH(C85, ori_data!$AE:$AE, 0)),
       IFERROR(
           INDEX(ori_data!$B:$B, MATCH(C85, ori_data!$A:$A, 0)),
           "ERROR"
       )
   )
)</f>
        <v>0</v>
      </c>
      <c r="H85" s="5"/>
      <c r="I85" s="5">
        <v>-181.5</v>
      </c>
      <c r="J85" s="5">
        <f t="shared" si="4"/>
        <v>0</v>
      </c>
      <c r="K85" s="5"/>
      <c r="L85" s="5">
        <f t="shared" si="3"/>
        <v>181.5</v>
      </c>
    </row>
    <row r="86" spans="1:12">
      <c r="A86" s="2" t="s">
        <v>491</v>
      </c>
      <c r="B86" s="2" t="s">
        <v>538</v>
      </c>
      <c r="C86" s="2" t="s">
        <v>17</v>
      </c>
      <c r="E86" s="5">
        <f>IF(ISBLANK(A86), 0,
   IFERROR(
       INDEX(ori_data!$AF:$AF, MATCH(A86, ori_data!$AE:$AE, 0)),
       IFERROR(
           INDEX(ori_data!$B:$B, MATCH(A86, ori_data!$A:$A, 0)),
           "ERROR"
       )
   )
)</f>
        <v>0</v>
      </c>
      <c r="F86" s="5">
        <f>IF(ISBLANK(B86), 0,
   IFERROR(
       INDEX(ori_data!$AF:$AF, MATCH(B86, ori_data!$AE:$AE, 0)),
       IFERROR(
           INDEX(ori_data!$B:$B, MATCH(B86, ori_data!$A:$A, 0)),
           "ERROR"
       )
   )
)</f>
        <v>0</v>
      </c>
      <c r="G86" s="5">
        <f>IF(ISBLANK(C86), 0,
   IFERROR(
       INDEX(ori_data!$AF:$AF, MATCH(C86, ori_data!$AE:$AE, 0)),
       IFERROR(
           INDEX(ori_data!$B:$B, MATCH(C86, ori_data!$A:$A, 0)),
           "ERROR"
       )
   )
)</f>
        <v>0</v>
      </c>
      <c r="H86" s="5"/>
      <c r="I86" s="5">
        <v>-139.4</v>
      </c>
      <c r="J86" s="5">
        <f t="shared" si="4"/>
        <v>0</v>
      </c>
      <c r="K86" s="5"/>
      <c r="L86" s="5">
        <f t="shared" si="3"/>
        <v>139.4</v>
      </c>
    </row>
    <row r="87" spans="1:12">
      <c r="A87" s="2" t="s">
        <v>491</v>
      </c>
      <c r="B87" s="2" t="s">
        <v>399</v>
      </c>
      <c r="C87" s="2" t="s">
        <v>399</v>
      </c>
      <c r="E87" s="5">
        <f>IF(ISBLANK(A87), 0,
   IFERROR(
       INDEX(ori_data!$AF:$AF, MATCH(A87, ori_data!$AE:$AE, 0)),
       IFERROR(
           INDEX(ori_data!$B:$B, MATCH(A87, ori_data!$A:$A, 0)),
           "ERROR"
       )
   )
)</f>
        <v>0</v>
      </c>
      <c r="F87" s="5">
        <f>IF(ISBLANK(B87), 0,
   IFERROR(
       INDEX(ori_data!$AF:$AF, MATCH(B87, ori_data!$AE:$AE, 0)),
       IFERROR(
           INDEX(ori_data!$B:$B, MATCH(B87, ori_data!$A:$A, 0)),
           "ERROR"
       )
   )
)</f>
        <v>0</v>
      </c>
      <c r="G87" s="5">
        <f>IF(ISBLANK(C87), 0,
   IFERROR(
       INDEX(ori_data!$AF:$AF, MATCH(C87, ori_data!$AE:$AE, 0)),
       IFERROR(
           INDEX(ori_data!$B:$B, MATCH(C87, ori_data!$A:$A, 0)),
           "ERROR"
       )
   )
)</f>
        <v>0</v>
      </c>
      <c r="H87" s="5"/>
      <c r="I87" s="5">
        <v>-237.1</v>
      </c>
      <c r="J87" s="5">
        <f t="shared" si="4"/>
        <v>0</v>
      </c>
      <c r="K87" s="5"/>
      <c r="L87" s="5">
        <f t="shared" si="3"/>
        <v>237.1</v>
      </c>
    </row>
    <row r="88" spans="1:12">
      <c r="A88" s="2" t="s">
        <v>73</v>
      </c>
      <c r="B88" s="2" t="s">
        <v>158</v>
      </c>
      <c r="C88" s="2" t="s">
        <v>27</v>
      </c>
      <c r="E88" s="5">
        <f>IF(ISBLANK(A88), 0,
   IFERROR(
       INDEX(ori_data!$AF:$AF, MATCH(A88, ori_data!$AE:$AE, 0)),
       IFERROR(
           INDEX(ori_data!$B:$B, MATCH(A88, ori_data!$A:$A, 0)),
           "ERROR"
       )
   )
)</f>
        <v>0</v>
      </c>
      <c r="F88" s="5">
        <f>IF(ISBLANK(B88), 0,
   IFERROR(
       INDEX(ori_data!$AF:$AF, MATCH(B88, ori_data!$AE:$AE, 0)),
       IFERROR(
           INDEX(ori_data!$B:$B, MATCH(B88, ori_data!$A:$A, 0)),
           "ERROR"
       )
   )
)</f>
        <v>0</v>
      </c>
      <c r="G88" s="5">
        <f>IF(ISBLANK(C88), 0,
   IFERROR(
       INDEX(ori_data!$AF:$AF, MATCH(C88, ori_data!$AE:$AE, 0)),
       IFERROR(
           INDEX(ori_data!$B:$B, MATCH(C88, ori_data!$A:$A, 0)),
           "ERROR"
       )
   )
)</f>
        <v>0</v>
      </c>
      <c r="H88" s="5"/>
      <c r="I88" s="5">
        <v>-115.1</v>
      </c>
      <c r="J88" s="5">
        <f t="shared" si="4"/>
        <v>0</v>
      </c>
      <c r="K88" s="5"/>
      <c r="L88" s="5">
        <f t="shared" si="3"/>
        <v>115.1</v>
      </c>
    </row>
    <row r="89" spans="1:12">
      <c r="A89" s="2" t="s">
        <v>492</v>
      </c>
      <c r="B89" s="2" t="s">
        <v>22</v>
      </c>
      <c r="C89" s="2" t="s">
        <v>560</v>
      </c>
      <c r="E89" s="5">
        <f>IF(ISBLANK(A89), 0,
   IFERROR(
       INDEX(ori_data!$AF:$AF, MATCH(A89, ori_data!$AE:$AE, 0)),
       IFERROR(
           INDEX(ori_data!$B:$B, MATCH(A89, ori_data!$A:$A, 0)),
           "ERROR"
       )
   )
)</f>
        <v>0</v>
      </c>
      <c r="F89" s="5">
        <f>IF(ISBLANK(B89), 0,
   IFERROR(
       INDEX(ori_data!$AF:$AF, MATCH(B89, ori_data!$AE:$AE, 0)),
       IFERROR(
           INDEX(ori_data!$B:$B, MATCH(B89, ori_data!$A:$A, 0)),
           "ERROR"
       )
   )
)</f>
        <v>0</v>
      </c>
      <c r="G89" s="5">
        <f>IF(ISBLANK(C89), 0,
   IFERROR(
       INDEX(ori_data!$AF:$AF, MATCH(C89, ori_data!$AE:$AE, 0)),
       IFERROR(
           INDEX(ori_data!$B:$B, MATCH(C89, ori_data!$A:$A, 0)),
           "ERROR"
       )
   )
)</f>
        <v>0</v>
      </c>
      <c r="H89" s="5"/>
      <c r="I89" s="5">
        <v>-112.6</v>
      </c>
      <c r="J89" s="5">
        <f t="shared" si="4"/>
        <v>0</v>
      </c>
      <c r="K89" s="5"/>
      <c r="L89" s="5">
        <f t="shared" si="3"/>
        <v>112.6</v>
      </c>
    </row>
    <row r="90" spans="1:12">
      <c r="A90" s="2" t="s">
        <v>158</v>
      </c>
      <c r="B90" s="2" t="s">
        <v>425</v>
      </c>
      <c r="C90" s="2" t="s">
        <v>17</v>
      </c>
      <c r="E90" s="5">
        <f>IF(ISBLANK(A90), 0,
   IFERROR(
       INDEX(ori_data!$AF:$AF, MATCH(A90, ori_data!$AE:$AE, 0)),
       IFERROR(
           INDEX(ori_data!$B:$B, MATCH(A90, ori_data!$A:$A, 0)),
           "ERROR"
       )
   )
)</f>
        <v>0</v>
      </c>
      <c r="F90" s="5">
        <f>IF(ISBLANK(B90), 0,
   IFERROR(
       INDEX(ori_data!$AF:$AF, MATCH(B90, ori_data!$AE:$AE, 0)),
       IFERROR(
           INDEX(ori_data!$B:$B, MATCH(B90, ori_data!$A:$A, 0)),
           "ERROR"
       )
   )
)</f>
        <v>0</v>
      </c>
      <c r="G90" s="5">
        <f>IF(ISBLANK(C90), 0,
   IFERROR(
       INDEX(ori_data!$AF:$AF, MATCH(C90, ori_data!$AE:$AE, 0)),
       IFERROR(
           INDEX(ori_data!$B:$B, MATCH(C90, ori_data!$A:$A, 0)),
           "ERROR"
       )
   )
)</f>
        <v>0</v>
      </c>
      <c r="H90" s="5"/>
      <c r="I90" s="5">
        <v>-117.1</v>
      </c>
      <c r="J90" s="5">
        <f t="shared" si="4"/>
        <v>0</v>
      </c>
      <c r="K90" s="5"/>
      <c r="L90" s="5">
        <f t="shared" si="3"/>
        <v>117.1</v>
      </c>
    </row>
    <row r="91" spans="1:12">
      <c r="A91" s="2" t="s">
        <v>493</v>
      </c>
      <c r="B91" s="2" t="s">
        <v>399</v>
      </c>
      <c r="C91" s="2" t="s">
        <v>17</v>
      </c>
      <c r="E91" s="5">
        <f>IF(ISBLANK(A91), 0,
   IFERROR(
       INDEX(ori_data!$AF:$AF, MATCH(A91, ori_data!$AE:$AE, 0)),
       IFERROR(
           INDEX(ori_data!$B:$B, MATCH(A91, ori_data!$A:$A, 0)),
           "ERROR"
       )
   )
)</f>
        <v>0</v>
      </c>
      <c r="F91" s="5">
        <f>IF(ISBLANK(B91), 0,
   IFERROR(
       INDEX(ori_data!$AF:$AF, MATCH(B91, ori_data!$AE:$AE, 0)),
       IFERROR(
           INDEX(ori_data!$B:$B, MATCH(B91, ori_data!$A:$A, 0)),
           "ERROR"
       )
   )
)</f>
        <v>0</v>
      </c>
      <c r="G91" s="5">
        <f>IF(ISBLANK(C91), 0,
   IFERROR(
       INDEX(ori_data!$AF:$AF, MATCH(C91, ori_data!$AE:$AE, 0)),
       IFERROR(
           INDEX(ori_data!$B:$B, MATCH(C91, ori_data!$A:$A, 0)),
           "ERROR"
       )
   )
)</f>
        <v>0</v>
      </c>
      <c r="H91" s="5"/>
      <c r="I91" s="5">
        <v>-106.5</v>
      </c>
      <c r="J91" s="5">
        <f t="shared" si="4"/>
        <v>0</v>
      </c>
      <c r="K91" s="5"/>
      <c r="L91" s="5">
        <f t="shared" si="3"/>
        <v>106.5</v>
      </c>
    </row>
    <row r="92" spans="1:12">
      <c r="A92" s="2" t="s">
        <v>494</v>
      </c>
      <c r="B92" s="2" t="s">
        <v>540</v>
      </c>
      <c r="C92" s="2" t="s">
        <v>27</v>
      </c>
      <c r="E92" s="5">
        <f>IF(ISBLANK(A92), 0,
   IFERROR(
       INDEX(ori_data!$AF:$AF, MATCH(A92, ori_data!$AE:$AE, 0)),
       IFERROR(
           INDEX(ori_data!$B:$B, MATCH(A92, ori_data!$A:$A, 0)),
           "ERROR"
       )
   )
)</f>
        <v>0</v>
      </c>
      <c r="F92" s="5">
        <f>IF(ISBLANK(B92), 0,
   IFERROR(
       INDEX(ori_data!$AF:$AF, MATCH(B92, ori_data!$AE:$AE, 0)),
       IFERROR(
           INDEX(ori_data!$B:$B, MATCH(B92, ori_data!$A:$A, 0)),
           "ERROR"
       )
   )
)</f>
        <v>0</v>
      </c>
      <c r="G92" s="5">
        <f>IF(ISBLANK(C92), 0,
   IFERROR(
       INDEX(ori_data!$AF:$AF, MATCH(C92, ori_data!$AE:$AE, 0)),
       IFERROR(
           INDEX(ori_data!$B:$B, MATCH(C92, ori_data!$A:$A, 0)),
           "ERROR"
       )
   )
)</f>
        <v>0</v>
      </c>
      <c r="H92" s="5"/>
      <c r="I92" s="5">
        <v>-126.1</v>
      </c>
      <c r="J92" s="5">
        <f t="shared" si="4"/>
        <v>0</v>
      </c>
      <c r="K92" s="5"/>
      <c r="L92" s="5">
        <f t="shared" si="3"/>
        <v>126.1</v>
      </c>
    </row>
    <row r="93" spans="1:12">
      <c r="A93" s="2" t="s">
        <v>496</v>
      </c>
      <c r="B93" s="2" t="s">
        <v>201</v>
      </c>
      <c r="C93" s="2" t="s">
        <v>24</v>
      </c>
      <c r="E93" s="5">
        <f>IF(ISBLANK(A93), 0,
   IFERROR(
       INDEX(ori_data!$AF:$AF, MATCH(A93, ori_data!$AE:$AE, 0)),
       IFERROR(
           INDEX(ori_data!$B:$B, MATCH(A93, ori_data!$A:$A, 0)),
           "ERROR"
       )
   )
)</f>
        <v>0</v>
      </c>
      <c r="F93" s="5">
        <f>IF(ISBLANK(B93), 0,
   IFERROR(
       INDEX(ori_data!$AF:$AF, MATCH(B93, ori_data!$AE:$AE, 0)),
       IFERROR(
           INDEX(ori_data!$B:$B, MATCH(B93, ori_data!$A:$A, 0)),
           "ERROR"
       )
   )
)</f>
        <v>0</v>
      </c>
      <c r="G93" s="5">
        <f>IF(ISBLANK(C93), 0,
   IFERROR(
       INDEX(ori_data!$AF:$AF, MATCH(C93, ori_data!$AE:$AE, 0)),
       IFERROR(
           INDEX(ori_data!$B:$B, MATCH(C93, ori_data!$A:$A, 0)),
           "ERROR"
       )
   )
)</f>
        <v>0</v>
      </c>
      <c r="H93" s="5"/>
      <c r="I93" s="5">
        <v>-104.1</v>
      </c>
      <c r="J93" s="5">
        <f t="shared" si="4"/>
        <v>0</v>
      </c>
      <c r="K93" s="5"/>
      <c r="L93" s="5">
        <f t="shared" si="3"/>
        <v>104.1</v>
      </c>
    </row>
    <row r="94" spans="1:12">
      <c r="A94" s="2" t="s">
        <v>498</v>
      </c>
      <c r="B94" s="2" t="s">
        <v>542</v>
      </c>
      <c r="C94" s="2" t="s">
        <v>561</v>
      </c>
      <c r="E94" s="5">
        <f>IF(ISBLANK(A94), 0,
   IFERROR(
       INDEX(ori_data!$AF:$AF, MATCH(A94, ori_data!$AE:$AE, 0)),
       IFERROR(
           INDEX(ori_data!$B:$B, MATCH(A94, ori_data!$A:$A, 0)),
           "ERROR"
       )
   )
)</f>
        <v>0</v>
      </c>
      <c r="F94" s="5">
        <f>IF(ISBLANK(B94), 0,
   IFERROR(
       INDEX(ori_data!$AF:$AF, MATCH(B94, ori_data!$AE:$AE, 0)),
       IFERROR(
           INDEX(ori_data!$B:$B, MATCH(B94, ori_data!$A:$A, 0)),
           "ERROR"
       )
   )
)</f>
        <v>0</v>
      </c>
      <c r="G94" s="5">
        <f>IF(ISBLANK(C94), 0,
   IFERROR(
       INDEX(ori_data!$AF:$AF, MATCH(C94, ori_data!$AE:$AE, 0)),
       IFERROR(
           INDEX(ori_data!$B:$B, MATCH(C94, ori_data!$A:$A, 0)),
           "ERROR"
       )
   )
)</f>
        <v>0</v>
      </c>
      <c r="H94" s="5"/>
      <c r="I94" s="5">
        <v>-44.5</v>
      </c>
      <c r="J94" s="5">
        <f t="shared" si="4"/>
        <v>0</v>
      </c>
      <c r="K94" s="5"/>
      <c r="L94" s="5">
        <f t="shared" si="3"/>
        <v>44.5</v>
      </c>
    </row>
    <row r="95" spans="1:12">
      <c r="A95" s="2" t="s">
        <v>500</v>
      </c>
      <c r="B95" s="2" t="s">
        <v>525</v>
      </c>
      <c r="C95" s="2" t="s">
        <v>35</v>
      </c>
      <c r="E95" s="5">
        <f>IF(ISBLANK(A95), 0,
   IFERROR(
       INDEX(ori_data!$AF:$AF, MATCH(A95, ori_data!$AE:$AE, 0)),
       IFERROR(
           INDEX(ori_data!$B:$B, MATCH(A95, ori_data!$A:$A, 0)),
           "ERROR"
       )
   )
)</f>
        <v>0</v>
      </c>
      <c r="F95" s="5">
        <f>IF(ISBLANK(B95), 0,
   IFERROR(
       INDEX(ori_data!$AF:$AF, MATCH(B95, ori_data!$AE:$AE, 0)),
       IFERROR(
           INDEX(ori_data!$B:$B, MATCH(B95, ori_data!$A:$A, 0)),
           "ERROR"
       )
   )
)</f>
        <v>0</v>
      </c>
      <c r="G95" s="5">
        <f>IF(ISBLANK(C95), 0,
   IFERROR(
       INDEX(ori_data!$AF:$AF, MATCH(C95, ori_data!$AE:$AE, 0)),
       IFERROR(
           INDEX(ori_data!$B:$B, MATCH(C95, ori_data!$A:$A, 0)),
           "ERROR"
       )
   )
)</f>
        <v>0</v>
      </c>
      <c r="H95" s="5"/>
      <c r="I95" s="5">
        <v>-104.5</v>
      </c>
      <c r="J95" s="5">
        <f t="shared" si="4"/>
        <v>0</v>
      </c>
      <c r="K95" s="5"/>
      <c r="L95" s="5">
        <f t="shared" si="3"/>
        <v>104.5</v>
      </c>
    </row>
    <row r="96" spans="1:12">
      <c r="A96" s="2" t="s">
        <v>501</v>
      </c>
      <c r="B96" s="2" t="s">
        <v>543</v>
      </c>
      <c r="C96" s="2" t="s">
        <v>562</v>
      </c>
      <c r="E96" s="5">
        <f>IF(ISBLANK(A96), 0,
   IFERROR(
       INDEX(ori_data!$AF:$AF, MATCH(A96, ori_data!$AE:$AE, 0)),
       IFERROR(
           INDEX(ori_data!$B:$B, MATCH(A96, ori_data!$A:$A, 0)),
           "ERROR"
       )
   )
)</f>
        <v>0</v>
      </c>
      <c r="F96" s="5">
        <f>IF(ISBLANK(B96), 0,
   IFERROR(
       INDEX(ori_data!$AF:$AF, MATCH(B96, ori_data!$AE:$AE, 0)),
       IFERROR(
           INDEX(ori_data!$B:$B, MATCH(B96, ori_data!$A:$A, 0)),
           "ERROR"
       )
   )
)</f>
        <v>0</v>
      </c>
      <c r="G96" s="5">
        <f>IF(ISBLANK(C96), 0,
   IFERROR(
       INDEX(ori_data!$AF:$AF, MATCH(C96, ori_data!$AE:$AE, 0)),
       IFERROR(
           INDEX(ori_data!$B:$B, MATCH(C96, ori_data!$A:$A, 0)),
           "ERROR"
       )
   )
)</f>
        <v>0</v>
      </c>
      <c r="H96" s="5"/>
      <c r="I96" s="5">
        <v>-82.3</v>
      </c>
      <c r="J96" s="5">
        <f t="shared" si="4"/>
        <v>0</v>
      </c>
      <c r="K96" s="5"/>
      <c r="L96" s="5">
        <f t="shared" si="3"/>
        <v>82.3</v>
      </c>
    </row>
    <row r="97" spans="1:12">
      <c r="A97" s="2" t="s">
        <v>503</v>
      </c>
      <c r="B97" s="2" t="s">
        <v>505</v>
      </c>
      <c r="C97" s="2" t="s">
        <v>35</v>
      </c>
      <c r="E97" s="5">
        <f>IF(ISBLANK(A97), 0,
   IFERROR(
       INDEX(ori_data!$AF:$AF, MATCH(A97, ori_data!$AE:$AE, 0)),
       IFERROR(
           INDEX(ori_data!$B:$B, MATCH(A97, ori_data!$A:$A, 0)),
           "ERROR"
       )
   )
)</f>
        <v>0</v>
      </c>
      <c r="F97" s="5">
        <f>IF(ISBLANK(B97), 0,
   IFERROR(
       INDEX(ori_data!$AF:$AF, MATCH(B97, ori_data!$AE:$AE, 0)),
       IFERROR(
           INDEX(ori_data!$B:$B, MATCH(B97, ori_data!$A:$A, 0)),
           "ERROR"
       )
   )
)</f>
        <v>0</v>
      </c>
      <c r="G97" s="5">
        <f>IF(ISBLANK(C97), 0,
   IFERROR(
       INDEX(ori_data!$AF:$AF, MATCH(C97, ori_data!$AE:$AE, 0)),
       IFERROR(
           INDEX(ori_data!$B:$B, MATCH(C97, ori_data!$A:$A, 0)),
           "ERROR"
       )
   )
)</f>
        <v>0</v>
      </c>
      <c r="H97" s="5"/>
      <c r="I97" s="5">
        <v>-86.3</v>
      </c>
      <c r="J97" s="5">
        <f t="shared" si="4"/>
        <v>0</v>
      </c>
      <c r="K97" s="5"/>
      <c r="L97" s="5">
        <f t="shared" si="3"/>
        <v>86.3</v>
      </c>
    </row>
    <row r="98" spans="1:12">
      <c r="A98" s="2" t="s">
        <v>505</v>
      </c>
      <c r="B98" s="2" t="s">
        <v>545</v>
      </c>
      <c r="C98" s="2" t="s">
        <v>429</v>
      </c>
      <c r="E98" s="5">
        <f>IF(ISBLANK(A98), 0,
   IFERROR(
       INDEX(ori_data!$AF:$AF, MATCH(A98, ori_data!$AE:$AE, 0)),
       IFERROR(
           INDEX(ori_data!$B:$B, MATCH(A98, ori_data!$A:$A, 0)),
           "ERROR"
       )
   )
)</f>
        <v>0</v>
      </c>
      <c r="F98" s="5">
        <f>IF(ISBLANK(B98), 0,
   IFERROR(
       INDEX(ori_data!$AF:$AF, MATCH(B98, ori_data!$AE:$AE, 0)),
       IFERROR(
           INDEX(ori_data!$B:$B, MATCH(B98, ori_data!$A:$A, 0)),
           "ERROR"
       )
   )
)</f>
        <v>0</v>
      </c>
      <c r="G98" s="5">
        <f>IF(ISBLANK(C98), 0,
   IFERROR(
       INDEX(ori_data!$AF:$AF, MATCH(C98, ori_data!$AE:$AE, 0)),
       IFERROR(
           INDEX(ori_data!$B:$B, MATCH(C98, ori_data!$A:$A, 0)),
           "ERROR"
       )
   )
)</f>
        <v>0</v>
      </c>
      <c r="H98" s="5"/>
      <c r="I98" s="5">
        <v>-134.19999999999999</v>
      </c>
      <c r="J98" s="5">
        <f t="shared" si="4"/>
        <v>0</v>
      </c>
      <c r="K98" s="5"/>
      <c r="L98" s="5">
        <f t="shared" si="3"/>
        <v>134.19999999999999</v>
      </c>
    </row>
    <row r="99" spans="1:12">
      <c r="A99" s="2" t="s">
        <v>507</v>
      </c>
      <c r="B99" s="2" t="s">
        <v>547</v>
      </c>
      <c r="C99" s="2" t="s">
        <v>543</v>
      </c>
      <c r="E99" s="5">
        <f>IF(ISBLANK(A99), 0,
   IFERROR(
       INDEX(ori_data!$AF:$AF, MATCH(A99, ori_data!$AE:$AE, 0)),
       IFERROR(
           INDEX(ori_data!$B:$B, MATCH(A99, ori_data!$A:$A, 0)),
           "ERROR"
       )
   )
)</f>
        <v>0</v>
      </c>
      <c r="F99" s="5">
        <f>IF(ISBLANK(B99), 0,
   IFERROR(
       INDEX(ori_data!$AF:$AF, MATCH(B99, ori_data!$AE:$AE, 0)),
       IFERROR(
           INDEX(ori_data!$B:$B, MATCH(B99, ori_data!$A:$A, 0)),
           "ERROR"
       )
   )
)</f>
        <v>0</v>
      </c>
      <c r="G99" s="5">
        <f>IF(ISBLANK(C99), 0,
   IFERROR(
       INDEX(ori_data!$AF:$AF, MATCH(C99, ori_data!$AE:$AE, 0)),
       IFERROR(
           INDEX(ori_data!$B:$B, MATCH(C99, ori_data!$A:$A, 0)),
           "ERROR"
       )
   )
)</f>
        <v>0</v>
      </c>
      <c r="H99" s="5"/>
      <c r="I99" s="5">
        <v>-66</v>
      </c>
      <c r="J99" s="5">
        <f t="shared" si="4"/>
        <v>0</v>
      </c>
      <c r="K99" s="5"/>
      <c r="L99" s="5">
        <f t="shared" si="3"/>
        <v>66</v>
      </c>
    </row>
    <row r="100" spans="1:12">
      <c r="A100" s="2" t="s">
        <v>507</v>
      </c>
      <c r="B100" s="2" t="s">
        <v>548</v>
      </c>
      <c r="C100" s="2" t="s">
        <v>548</v>
      </c>
      <c r="E100" s="5">
        <f>IF(ISBLANK(A100), 0,
   IFERROR(
       INDEX(ori_data!$AF:$AF, MATCH(A100, ori_data!$AE:$AE, 0)),
       IFERROR(
           INDEX(ori_data!$B:$B, MATCH(A100, ori_data!$A:$A, 0)),
           "ERROR"
       )
   )
)</f>
        <v>0</v>
      </c>
      <c r="F100" s="5">
        <f>IF(ISBLANK(B100), 0,
   IFERROR(
       INDEX(ori_data!$AF:$AF, MATCH(B100, ori_data!$AE:$AE, 0)),
       IFERROR(
           INDEX(ori_data!$B:$B, MATCH(B100, ori_data!$A:$A, 0)),
           "ERROR"
       )
   )
)</f>
        <v>0</v>
      </c>
      <c r="G100" s="5">
        <f>IF(ISBLANK(C100), 0,
   IFERROR(
       INDEX(ori_data!$AF:$AF, MATCH(C100, ori_data!$AE:$AE, 0)),
       IFERROR(
           INDEX(ori_data!$B:$B, MATCH(C100, ori_data!$A:$A, 0)),
           "ERROR"
       )
   )
)</f>
        <v>0</v>
      </c>
      <c r="H100" s="5"/>
      <c r="I100" s="5">
        <v>-25.9</v>
      </c>
      <c r="J100" s="5">
        <f t="shared" si="4"/>
        <v>0</v>
      </c>
      <c r="K100" s="5"/>
      <c r="L100" s="5">
        <f t="shared" si="3"/>
        <v>25.9</v>
      </c>
    </row>
    <row r="101" spans="1:12">
      <c r="A101" s="2" t="s">
        <v>509</v>
      </c>
      <c r="B101" s="2" t="s">
        <v>511</v>
      </c>
      <c r="C101" s="2" t="s">
        <v>512</v>
      </c>
      <c r="E101" s="5">
        <f>IF(ISBLANK(A101), 0,
   IFERROR(
       INDEX(ori_data!$AF:$AF, MATCH(A101, ori_data!$AE:$AE, 0)),
       IFERROR(
           INDEX(ori_data!$B:$B, MATCH(A101, ori_data!$A:$A, 0)),
           "ERROR"
       )
   )
)</f>
        <v>0</v>
      </c>
      <c r="F101" s="5">
        <f>IF(ISBLANK(B101), 0,
   IFERROR(
       INDEX(ori_data!$AF:$AF, MATCH(B101, ori_data!$AE:$AE, 0)),
       IFERROR(
           INDEX(ori_data!$B:$B, MATCH(B101, ori_data!$A:$A, 0)),
           "ERROR"
       )
   )
)</f>
        <v>0</v>
      </c>
      <c r="G101" s="5">
        <f>IF(ISBLANK(C101), 0,
   IFERROR(
       INDEX(ori_data!$AF:$AF, MATCH(C101, ori_data!$AE:$AE, 0)),
       IFERROR(
           INDEX(ori_data!$B:$B, MATCH(C101, ori_data!$A:$A, 0)),
           "ERROR"
       )
   )
)</f>
        <v>0</v>
      </c>
      <c r="H101" s="5"/>
      <c r="I101" s="5">
        <v>-55.4</v>
      </c>
      <c r="J101" s="5">
        <f t="shared" si="4"/>
        <v>0</v>
      </c>
      <c r="K101" s="5"/>
      <c r="L101" s="5">
        <f t="shared" si="3"/>
        <v>55.4</v>
      </c>
    </row>
    <row r="104" spans="1:12">
      <c r="K104" s="2" t="s">
        <v>293</v>
      </c>
      <c r="L104" s="5">
        <f>SUM(L3:L101)/COUNTA(L3:L101)</f>
        <v>95.648484848484856</v>
      </c>
    </row>
  </sheetData>
  <mergeCells count="1">
    <mergeCell ref="A1:L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O26" sqref="O26"/>
    </sheetView>
  </sheetViews>
  <sheetFormatPr defaultRowHeight="14.25"/>
  <cols>
    <col min="1" max="6" width="10.625" style="2" customWidth="1"/>
    <col min="7" max="12" width="10.625" style="2" hidden="1" customWidth="1"/>
    <col min="13" max="21" width="10.625" style="2" customWidth="1"/>
  </cols>
  <sheetData>
    <row r="1" spans="1:2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21">
      <c r="A2" s="2" t="s">
        <v>1</v>
      </c>
      <c r="B2" s="2" t="s">
        <v>2</v>
      </c>
      <c r="C2" s="2" t="s">
        <v>3</v>
      </c>
      <c r="D2" s="2" t="s">
        <v>4</v>
      </c>
      <c r="E2" s="2" t="s">
        <v>9</v>
      </c>
      <c r="G2" s="2" t="s">
        <v>307</v>
      </c>
      <c r="H2" s="2" t="s">
        <v>308</v>
      </c>
      <c r="I2" s="2" t="s">
        <v>309</v>
      </c>
      <c r="J2" s="2" t="s">
        <v>306</v>
      </c>
      <c r="K2" s="2" t="s">
        <v>310</v>
      </c>
      <c r="M2" s="2" t="s">
        <v>55</v>
      </c>
      <c r="N2" s="2" t="s">
        <v>56</v>
      </c>
      <c r="P2" s="2" t="s">
        <v>42</v>
      </c>
      <c r="Q2" s="2" t="s">
        <v>43</v>
      </c>
      <c r="S2" s="2" t="s">
        <v>53</v>
      </c>
      <c r="T2" s="2" t="s">
        <v>54</v>
      </c>
    </row>
    <row r="3" spans="1:21">
      <c r="A3" s="2" t="s">
        <v>5</v>
      </c>
      <c r="B3" s="2" t="s">
        <v>6</v>
      </c>
      <c r="C3" s="2" t="s">
        <v>7</v>
      </c>
      <c r="D3" s="2" t="s">
        <v>8</v>
      </c>
      <c r="E3" s="2" t="s">
        <v>149</v>
      </c>
      <c r="G3" s="5">
        <f>IF(ISBLANK(A3), 0, IFERROR(VLOOKUP(A3, ori_data!$AH:$AI, 2, FALSE), "ERROR"))</f>
        <v>0</v>
      </c>
      <c r="H3" s="5">
        <f>IF(ISBLANK(B3), 0, IFERROR(VLOOKUP(B3, ori_data!$AH:$AI, 2, FALSE), "ERROR"))</f>
        <v>0</v>
      </c>
      <c r="I3" s="5">
        <f>IF(ISBLANK(C3), 0, IFERROR(VLOOKUP(C3, ori_data!$AH:$AI, 2, FALSE), "ERROR"))</f>
        <v>0</v>
      </c>
      <c r="J3" s="5">
        <f>IF(ISBLANK(D3), 0, IFERROR(VLOOKUP(D3, ori_data!$AH:$AI, 2, FALSE), "ERROR"))</f>
        <v>0</v>
      </c>
      <c r="K3" s="5">
        <f>IF(ISBLANK(E3), 0, IFERROR(VLOOKUP(E3, ori_data!$AH:$AI, 2, FALSE), "ERROR"))</f>
        <v>0</v>
      </c>
      <c r="L3" s="5"/>
      <c r="M3" s="5">
        <v>5.7</v>
      </c>
      <c r="N3" s="5">
        <v>7.9</v>
      </c>
      <c r="O3" s="5"/>
      <c r="P3" s="5">
        <f>G3+H3-K3</f>
        <v>0</v>
      </c>
      <c r="Q3" s="5">
        <f>I3+J3-K3</f>
        <v>0</v>
      </c>
      <c r="R3" s="5"/>
      <c r="S3" s="5">
        <f>ABS(P3-M3)</f>
        <v>5.7</v>
      </c>
      <c r="T3" s="5">
        <f>ABS(Q3-N3)</f>
        <v>7.9</v>
      </c>
      <c r="U3" s="4"/>
    </row>
    <row r="4" spans="1:21">
      <c r="A4" s="2" t="s">
        <v>10</v>
      </c>
      <c r="B4" s="2" t="s">
        <v>11</v>
      </c>
      <c r="C4" s="2" t="s">
        <v>12</v>
      </c>
      <c r="D4" s="2" t="s">
        <v>5</v>
      </c>
      <c r="E4" s="2" t="s">
        <v>123</v>
      </c>
      <c r="G4" s="5">
        <f>IF(ISBLANK(A4), 0, IFERROR(VLOOKUP(A4, ori_data!$AH:$AI, 2, FALSE), "ERROR"))</f>
        <v>0</v>
      </c>
      <c r="H4" s="5">
        <f>IF(ISBLANK(B4), 0, IFERROR(VLOOKUP(B4, ori_data!$AH:$AI, 2, FALSE), "ERROR"))</f>
        <v>0</v>
      </c>
      <c r="I4" s="5">
        <f>IF(ISBLANK(C4), 0, IFERROR(VLOOKUP(C4, ori_data!$AH:$AI, 2, FALSE), "ERROR"))</f>
        <v>0</v>
      </c>
      <c r="J4" s="5">
        <f>IF(ISBLANK(D4), 0, IFERROR(VLOOKUP(D4, ori_data!$AH:$AI, 2, FALSE), "ERROR"))</f>
        <v>0</v>
      </c>
      <c r="K4" s="5">
        <f>IF(ISBLANK(E4), 0, IFERROR(VLOOKUP(E4, ori_data!$AH:$AI, 2, FALSE), "ERROR"))</f>
        <v>0</v>
      </c>
      <c r="L4" s="5"/>
      <c r="M4" s="5">
        <v>4.9000000000000004</v>
      </c>
      <c r="N4" s="5">
        <v>21.2</v>
      </c>
      <c r="O4" s="5"/>
      <c r="P4" s="5">
        <f t="shared" ref="P4:P21" si="0">G4+H4-K4</f>
        <v>0</v>
      </c>
      <c r="Q4" s="5">
        <f t="shared" ref="Q4:Q21" si="1">I4+J4-K4</f>
        <v>0</v>
      </c>
      <c r="R4" s="5"/>
      <c r="S4" s="5">
        <f t="shared" ref="S4:T21" si="2">ABS(P4-M4)</f>
        <v>4.9000000000000004</v>
      </c>
      <c r="T4" s="5">
        <f t="shared" si="2"/>
        <v>21.2</v>
      </c>
      <c r="U4" s="4"/>
    </row>
    <row r="5" spans="1:21">
      <c r="A5" s="2" t="s">
        <v>13</v>
      </c>
      <c r="B5" s="2" t="s">
        <v>14</v>
      </c>
      <c r="C5" s="2" t="s">
        <v>23</v>
      </c>
      <c r="D5" s="2" t="s">
        <v>5</v>
      </c>
      <c r="E5" s="2" t="s">
        <v>124</v>
      </c>
      <c r="G5" s="5">
        <f>IF(ISBLANK(A5), 0, IFERROR(VLOOKUP(A5, ori_data!$AH:$AI, 2, FALSE), "ERROR"))</f>
        <v>0</v>
      </c>
      <c r="H5" s="5">
        <f>IF(ISBLANK(B5), 0, IFERROR(VLOOKUP(B5, ori_data!$AH:$AI, 2, FALSE), "ERROR"))</f>
        <v>0</v>
      </c>
      <c r="I5" s="5">
        <f>IF(ISBLANK(C5), 0, IFERROR(VLOOKUP(C5, ori_data!$AH:$AI, 2, FALSE), "ERROR"))</f>
        <v>0</v>
      </c>
      <c r="J5" s="5">
        <f>IF(ISBLANK(D5), 0, IFERROR(VLOOKUP(D5, ori_data!$AH:$AI, 2, FALSE), "ERROR"))</f>
        <v>0</v>
      </c>
      <c r="K5" s="5">
        <f>IF(ISBLANK(E5), 0, IFERROR(VLOOKUP(E5, ori_data!$AH:$AI, 2, FALSE), "ERROR"))</f>
        <v>0</v>
      </c>
      <c r="L5" s="5"/>
      <c r="M5" s="5">
        <v>12.1</v>
      </c>
      <c r="N5" s="5">
        <v>15.3</v>
      </c>
      <c r="O5" s="5"/>
      <c r="P5" s="5">
        <f t="shared" si="0"/>
        <v>0</v>
      </c>
      <c r="Q5" s="5">
        <f t="shared" si="1"/>
        <v>0</v>
      </c>
      <c r="R5" s="5"/>
      <c r="S5" s="5">
        <f t="shared" si="2"/>
        <v>12.1</v>
      </c>
      <c r="T5" s="5">
        <f t="shared" si="2"/>
        <v>15.3</v>
      </c>
      <c r="U5" s="4"/>
    </row>
    <row r="6" spans="1:21">
      <c r="A6" s="2" t="s">
        <v>10</v>
      </c>
      <c r="B6" s="2" t="s">
        <v>15</v>
      </c>
      <c r="C6" s="2" t="s">
        <v>16</v>
      </c>
      <c r="D6" s="2" t="s">
        <v>13</v>
      </c>
      <c r="E6" s="2" t="s">
        <v>125</v>
      </c>
      <c r="G6" s="5">
        <f>IF(ISBLANK(A6), 0, IFERROR(VLOOKUP(A6, ori_data!$AH:$AI, 2, FALSE), "ERROR"))</f>
        <v>0</v>
      </c>
      <c r="H6" s="5">
        <f>IF(ISBLANK(B6), 0, IFERROR(VLOOKUP(B6, ori_data!$AH:$AI, 2, FALSE), "ERROR"))</f>
        <v>0</v>
      </c>
      <c r="I6" s="5">
        <f>IF(ISBLANK(C6), 0, IFERROR(VLOOKUP(C6, ori_data!$AH:$AI, 2, FALSE), "ERROR"))</f>
        <v>0</v>
      </c>
      <c r="J6" s="5">
        <f>IF(ISBLANK(D6), 0, IFERROR(VLOOKUP(D6, ori_data!$AH:$AI, 2, FALSE), "ERROR"))</f>
        <v>0</v>
      </c>
      <c r="K6" s="5">
        <f>IF(ISBLANK(E6), 0, IFERROR(VLOOKUP(E6, ori_data!$AH:$AI, 2, FALSE), "ERROR"))</f>
        <v>0</v>
      </c>
      <c r="L6" s="5"/>
      <c r="M6" s="5">
        <v>6.5</v>
      </c>
      <c r="N6" s="5">
        <v>19.600000000000001</v>
      </c>
      <c r="O6" s="5"/>
      <c r="P6" s="5">
        <f t="shared" si="0"/>
        <v>0</v>
      </c>
      <c r="Q6" s="5">
        <f t="shared" si="1"/>
        <v>0</v>
      </c>
      <c r="R6" s="5"/>
      <c r="S6" s="5">
        <f t="shared" si="2"/>
        <v>6.5</v>
      </c>
      <c r="T6" s="5">
        <f t="shared" si="2"/>
        <v>19.600000000000001</v>
      </c>
      <c r="U6" s="4"/>
    </row>
    <row r="7" spans="1:21">
      <c r="A7" s="2" t="s">
        <v>5</v>
      </c>
      <c r="B7" s="2" t="s">
        <v>14</v>
      </c>
      <c r="C7" s="2" t="s">
        <v>11</v>
      </c>
      <c r="D7" s="2" t="s">
        <v>17</v>
      </c>
      <c r="E7" s="2" t="s">
        <v>126</v>
      </c>
      <c r="G7" s="5">
        <f>IF(ISBLANK(A7), 0, IFERROR(VLOOKUP(A7, ori_data!$AH:$AI, 2, FALSE), "ERROR"))</f>
        <v>0</v>
      </c>
      <c r="H7" s="5">
        <f>IF(ISBLANK(B7), 0, IFERROR(VLOOKUP(B7, ori_data!$AH:$AI, 2, FALSE), "ERROR"))</f>
        <v>0</v>
      </c>
      <c r="I7" s="5">
        <f>IF(ISBLANK(C7), 0, IFERROR(VLOOKUP(C7, ori_data!$AH:$AI, 2, FALSE), "ERROR"))</f>
        <v>0</v>
      </c>
      <c r="J7" s="5">
        <f>IF(ISBLANK(D7), 0, IFERROR(VLOOKUP(D7, ori_data!$AH:$AI, 2, FALSE), "ERROR"))</f>
        <v>0</v>
      </c>
      <c r="K7" s="5">
        <f>IF(ISBLANK(E7), 0, IFERROR(VLOOKUP(E7, ori_data!$AH:$AI, 2, FALSE), "ERROR"))</f>
        <v>0</v>
      </c>
      <c r="L7" s="5"/>
      <c r="M7" s="5">
        <v>9.6</v>
      </c>
      <c r="N7" s="5">
        <v>9.6</v>
      </c>
      <c r="O7" s="5"/>
      <c r="P7" s="5">
        <f t="shared" si="0"/>
        <v>0</v>
      </c>
      <c r="Q7" s="5">
        <f t="shared" si="1"/>
        <v>0</v>
      </c>
      <c r="R7" s="5"/>
      <c r="S7" s="5">
        <f t="shared" si="2"/>
        <v>9.6</v>
      </c>
      <c r="T7" s="5">
        <f t="shared" si="2"/>
        <v>9.6</v>
      </c>
      <c r="U7" s="4"/>
    </row>
    <row r="8" spans="1:21">
      <c r="A8" s="2" t="s">
        <v>18</v>
      </c>
      <c r="B8" s="2" t="s">
        <v>19</v>
      </c>
      <c r="C8" s="2" t="s">
        <v>16</v>
      </c>
      <c r="D8" s="2" t="s">
        <v>20</v>
      </c>
      <c r="E8" s="2" t="s">
        <v>127</v>
      </c>
      <c r="G8" s="5">
        <f>IF(ISBLANK(A8), 0, IFERROR(VLOOKUP(A8, ori_data!$AH:$AI, 2, FALSE), "ERROR"))</f>
        <v>0</v>
      </c>
      <c r="H8" s="5">
        <f>IF(ISBLANK(B8), 0, IFERROR(VLOOKUP(B8, ori_data!$AH:$AI, 2, FALSE), "ERROR"))</f>
        <v>0</v>
      </c>
      <c r="I8" s="5">
        <f>IF(ISBLANK(C8), 0, IFERROR(VLOOKUP(C8, ori_data!$AH:$AI, 2, FALSE), "ERROR"))</f>
        <v>0</v>
      </c>
      <c r="J8" s="5">
        <f>IF(ISBLANK(D8), 0, IFERROR(VLOOKUP(D8, ori_data!$AH:$AI, 2, FALSE), "ERROR"))</f>
        <v>0</v>
      </c>
      <c r="K8" s="5">
        <f>IF(ISBLANK(E8), 0, IFERROR(VLOOKUP(E8, ori_data!$AH:$AI, 2, FALSE), "ERROR"))</f>
        <v>0</v>
      </c>
      <c r="L8" s="5"/>
      <c r="M8" s="5">
        <v>3</v>
      </c>
      <c r="N8" s="5">
        <v>12.7</v>
      </c>
      <c r="O8" s="5"/>
      <c r="P8" s="5">
        <f t="shared" si="0"/>
        <v>0</v>
      </c>
      <c r="Q8" s="5">
        <f t="shared" si="1"/>
        <v>0</v>
      </c>
      <c r="R8" s="5"/>
      <c r="S8" s="5">
        <f t="shared" si="2"/>
        <v>3</v>
      </c>
      <c r="T8" s="5">
        <f t="shared" si="2"/>
        <v>12.7</v>
      </c>
      <c r="U8" s="4"/>
    </row>
    <row r="9" spans="1:21">
      <c r="A9" s="2" t="s">
        <v>21</v>
      </c>
      <c r="B9" s="2" t="s">
        <v>22</v>
      </c>
      <c r="C9" s="2" t="s">
        <v>23</v>
      </c>
      <c r="D9" s="2" t="s">
        <v>24</v>
      </c>
      <c r="E9" s="2" t="s">
        <v>128</v>
      </c>
      <c r="G9" s="5">
        <f>IF(ISBLANK(A9), 0, IFERROR(VLOOKUP(A9, ori_data!$AH:$AI, 2, FALSE), "ERROR"))</f>
        <v>0</v>
      </c>
      <c r="H9" s="5">
        <f>IF(ISBLANK(B9), 0, IFERROR(VLOOKUP(B9, ori_data!$AH:$AI, 2, FALSE), "ERROR"))</f>
        <v>0</v>
      </c>
      <c r="I9" s="5">
        <f>IF(ISBLANK(C9), 0, IFERROR(VLOOKUP(C9, ori_data!$AH:$AI, 2, FALSE), "ERROR"))</f>
        <v>0</v>
      </c>
      <c r="J9" s="5">
        <f>IF(ISBLANK(D9), 0, IFERROR(VLOOKUP(D9, ori_data!$AH:$AI, 2, FALSE), "ERROR"))</f>
        <v>0</v>
      </c>
      <c r="K9" s="5">
        <f>IF(ISBLANK(E9), 0, IFERROR(VLOOKUP(E9, ori_data!$AH:$AI, 2, FALSE), "ERROR"))</f>
        <v>0</v>
      </c>
      <c r="L9" s="5"/>
      <c r="M9" s="5">
        <v>1.7</v>
      </c>
      <c r="N9" s="5">
        <v>7.1</v>
      </c>
      <c r="O9" s="5"/>
      <c r="P9" s="5">
        <f t="shared" si="0"/>
        <v>0</v>
      </c>
      <c r="Q9" s="5">
        <f t="shared" si="1"/>
        <v>0</v>
      </c>
      <c r="R9" s="5"/>
      <c r="S9" s="5">
        <f t="shared" si="2"/>
        <v>1.7</v>
      </c>
      <c r="T9" s="5">
        <f t="shared" si="2"/>
        <v>7.1</v>
      </c>
      <c r="U9" s="4"/>
    </row>
    <row r="10" spans="1:21">
      <c r="A10" s="2" t="s">
        <v>10</v>
      </c>
      <c r="B10" s="2" t="s">
        <v>25</v>
      </c>
      <c r="C10" s="2" t="s">
        <v>16</v>
      </c>
      <c r="D10" s="2" t="s">
        <v>26</v>
      </c>
      <c r="E10" s="2" t="s">
        <v>145</v>
      </c>
      <c r="G10" s="5">
        <f>IF(ISBLANK(A10), 0, IFERROR(VLOOKUP(A10, ori_data!$AH:$AI, 2, FALSE), "ERROR"))</f>
        <v>0</v>
      </c>
      <c r="H10" s="5">
        <f>IF(ISBLANK(B10), 0, IFERROR(VLOOKUP(B10, ori_data!$AH:$AI, 2, FALSE), "ERROR"))</f>
        <v>0</v>
      </c>
      <c r="I10" s="5">
        <f>IF(ISBLANK(C10), 0, IFERROR(VLOOKUP(C10, ori_data!$AH:$AI, 2, FALSE), "ERROR"))</f>
        <v>0</v>
      </c>
      <c r="J10" s="5">
        <f>IF(ISBLANK(D10), 0, IFERROR(VLOOKUP(D10, ori_data!$AH:$AI, 2, FALSE), "ERROR"))</f>
        <v>0</v>
      </c>
      <c r="K10" s="5">
        <f>IF(ISBLANK(E10), 0, IFERROR(VLOOKUP(E10, ori_data!$AH:$AI, 2, FALSE), "ERROR"))</f>
        <v>0</v>
      </c>
      <c r="L10" s="5"/>
      <c r="M10" s="5">
        <v>3.2</v>
      </c>
      <c r="N10" s="5">
        <v>19.899999999999999</v>
      </c>
      <c r="O10" s="5"/>
      <c r="P10" s="5">
        <f t="shared" si="0"/>
        <v>0</v>
      </c>
      <c r="Q10" s="5">
        <f t="shared" si="1"/>
        <v>0</v>
      </c>
      <c r="R10" s="5"/>
      <c r="S10" s="5">
        <f t="shared" si="2"/>
        <v>3.2</v>
      </c>
      <c r="T10" s="5">
        <f t="shared" si="2"/>
        <v>19.899999999999999</v>
      </c>
      <c r="U10" s="4"/>
    </row>
    <row r="11" spans="1:21">
      <c r="A11" s="2" t="s">
        <v>27</v>
      </c>
      <c r="B11" s="2" t="s">
        <v>14</v>
      </c>
      <c r="C11" s="2" t="s">
        <v>28</v>
      </c>
      <c r="D11" s="2" t="s">
        <v>5</v>
      </c>
      <c r="E11" s="2" t="s">
        <v>129</v>
      </c>
      <c r="G11" s="5">
        <f>IF(ISBLANK(A11), 0, IFERROR(VLOOKUP(A11, ori_data!$AH:$AI, 2, FALSE), "ERROR"))</f>
        <v>0</v>
      </c>
      <c r="H11" s="5">
        <f>IF(ISBLANK(B11), 0, IFERROR(VLOOKUP(B11, ori_data!$AH:$AI, 2, FALSE), "ERROR"))</f>
        <v>0</v>
      </c>
      <c r="I11" s="5">
        <f>IF(ISBLANK(C11), 0, IFERROR(VLOOKUP(C11, ori_data!$AH:$AI, 2, FALSE), "ERROR"))</f>
        <v>0</v>
      </c>
      <c r="J11" s="5">
        <f>IF(ISBLANK(D11), 0, IFERROR(VLOOKUP(D11, ori_data!$AH:$AI, 2, FALSE), "ERROR"))</f>
        <v>0</v>
      </c>
      <c r="K11" s="5">
        <f>IF(ISBLANK(E11), 0, IFERROR(VLOOKUP(E11, ori_data!$AH:$AI, 2, FALSE), "ERROR"))</f>
        <v>0</v>
      </c>
      <c r="L11" s="5"/>
      <c r="M11" s="5">
        <v>1.4</v>
      </c>
      <c r="N11" s="5">
        <v>33.4</v>
      </c>
      <c r="O11" s="5"/>
      <c r="P11" s="5">
        <f t="shared" si="0"/>
        <v>0</v>
      </c>
      <c r="Q11" s="5">
        <f t="shared" si="1"/>
        <v>0</v>
      </c>
      <c r="R11" s="5"/>
      <c r="S11" s="5">
        <f t="shared" si="2"/>
        <v>1.4</v>
      </c>
      <c r="T11" s="5">
        <f t="shared" si="2"/>
        <v>33.4</v>
      </c>
      <c r="U11" s="4"/>
    </row>
    <row r="12" spans="1:21">
      <c r="A12" s="2" t="s">
        <v>29</v>
      </c>
      <c r="B12" s="2" t="s">
        <v>23</v>
      </c>
      <c r="C12" s="2" t="s">
        <v>10</v>
      </c>
      <c r="D12" s="2" t="s">
        <v>30</v>
      </c>
      <c r="E12" s="2" t="s">
        <v>146</v>
      </c>
      <c r="G12" s="5">
        <f>IF(ISBLANK(A12), 0, IFERROR(VLOOKUP(A12, ori_data!$AH:$AI, 2, FALSE), "ERROR"))</f>
        <v>0</v>
      </c>
      <c r="H12" s="5">
        <f>IF(ISBLANK(B12), 0, IFERROR(VLOOKUP(B12, ori_data!$AH:$AI, 2, FALSE), "ERROR"))</f>
        <v>0</v>
      </c>
      <c r="I12" s="5">
        <f>IF(ISBLANK(C12), 0, IFERROR(VLOOKUP(C12, ori_data!$AH:$AI, 2, FALSE), "ERROR"))</f>
        <v>0</v>
      </c>
      <c r="J12" s="5">
        <f>IF(ISBLANK(D12), 0, IFERROR(VLOOKUP(D12, ori_data!$AH:$AI, 2, FALSE), "ERROR"))</f>
        <v>0</v>
      </c>
      <c r="K12" s="5">
        <f>IF(ISBLANK(E12), 0, IFERROR(VLOOKUP(E12, ori_data!$AH:$AI, 2, FALSE), "ERROR"))</f>
        <v>0</v>
      </c>
      <c r="L12" s="5"/>
      <c r="M12" s="5">
        <v>13.5</v>
      </c>
      <c r="N12" s="5">
        <v>7.9</v>
      </c>
      <c r="O12" s="5"/>
      <c r="P12" s="5">
        <f t="shared" si="0"/>
        <v>0</v>
      </c>
      <c r="Q12" s="5">
        <f t="shared" si="1"/>
        <v>0</v>
      </c>
      <c r="R12" s="5"/>
      <c r="S12" s="5">
        <f t="shared" si="2"/>
        <v>13.5</v>
      </c>
      <c r="T12" s="5">
        <f t="shared" si="2"/>
        <v>7.9</v>
      </c>
      <c r="U12" s="4"/>
    </row>
    <row r="13" spans="1:21">
      <c r="A13" s="2" t="s">
        <v>5</v>
      </c>
      <c r="B13" s="2" t="s">
        <v>31</v>
      </c>
      <c r="C13" s="2" t="s">
        <v>14</v>
      </c>
      <c r="D13" s="2" t="s">
        <v>32</v>
      </c>
      <c r="E13" s="2" t="s">
        <v>130</v>
      </c>
      <c r="G13" s="5">
        <f>IF(ISBLANK(A13), 0, IFERROR(VLOOKUP(A13, ori_data!$AH:$AI, 2, FALSE), "ERROR"))</f>
        <v>0</v>
      </c>
      <c r="H13" s="5">
        <f>IF(ISBLANK(B13), 0, IFERROR(VLOOKUP(B13, ori_data!$AH:$AI, 2, FALSE), "ERROR"))</f>
        <v>0</v>
      </c>
      <c r="I13" s="5">
        <f>IF(ISBLANK(C13), 0, IFERROR(VLOOKUP(C13, ori_data!$AH:$AI, 2, FALSE), "ERROR"))</f>
        <v>0</v>
      </c>
      <c r="J13" s="5">
        <f>IF(ISBLANK(D13), 0, IFERROR(VLOOKUP(D13, ori_data!$AH:$AI, 2, FALSE), "ERROR"))</f>
        <v>0</v>
      </c>
      <c r="K13" s="5">
        <f>IF(ISBLANK(E13), 0, IFERROR(VLOOKUP(E13, ori_data!$AH:$AI, 2, FALSE), "ERROR"))</f>
        <v>0</v>
      </c>
      <c r="L13" s="5"/>
      <c r="M13" s="5">
        <v>3.1</v>
      </c>
      <c r="N13" s="5">
        <v>23.2</v>
      </c>
      <c r="O13" s="5"/>
      <c r="P13" s="5">
        <f t="shared" si="0"/>
        <v>0</v>
      </c>
      <c r="Q13" s="5">
        <f t="shared" si="1"/>
        <v>0</v>
      </c>
      <c r="R13" s="5"/>
      <c r="S13" s="5">
        <f t="shared" si="2"/>
        <v>3.1</v>
      </c>
      <c r="T13" s="5">
        <f t="shared" si="2"/>
        <v>23.2</v>
      </c>
      <c r="U13" s="4"/>
    </row>
    <row r="14" spans="1:21">
      <c r="A14" s="2" t="s">
        <v>33</v>
      </c>
      <c r="B14" s="2" t="s">
        <v>34</v>
      </c>
      <c r="C14" s="2" t="s">
        <v>14</v>
      </c>
      <c r="D14" s="2" t="s">
        <v>35</v>
      </c>
      <c r="E14" s="2" t="s">
        <v>147</v>
      </c>
      <c r="G14" s="5">
        <f>IF(ISBLANK(A14), 0, IFERROR(VLOOKUP(A14, ori_data!$AH:$AI, 2, FALSE), "ERROR"))</f>
        <v>0</v>
      </c>
      <c r="H14" s="5">
        <f>IF(ISBLANK(B14), 0, IFERROR(VLOOKUP(B14, ori_data!$AH:$AI, 2, FALSE), "ERROR"))</f>
        <v>0</v>
      </c>
      <c r="I14" s="5">
        <f>IF(ISBLANK(C14), 0, IFERROR(VLOOKUP(C14, ori_data!$AH:$AI, 2, FALSE), "ERROR"))</f>
        <v>0</v>
      </c>
      <c r="J14" s="5">
        <f>IF(ISBLANK(D14), 0, IFERROR(VLOOKUP(D14, ori_data!$AH:$AI, 2, FALSE), "ERROR"))</f>
        <v>0</v>
      </c>
      <c r="K14" s="5">
        <f>IF(ISBLANK(E14), 0, IFERROR(VLOOKUP(E14, ori_data!$AH:$AI, 2, FALSE), "ERROR"))</f>
        <v>0</v>
      </c>
      <c r="L14" s="5"/>
      <c r="M14" s="5">
        <v>10.5</v>
      </c>
      <c r="N14" s="5">
        <v>12.9</v>
      </c>
      <c r="O14" s="5"/>
      <c r="P14" s="5">
        <f t="shared" si="0"/>
        <v>0</v>
      </c>
      <c r="Q14" s="5">
        <f t="shared" si="1"/>
        <v>0</v>
      </c>
      <c r="R14" s="5"/>
      <c r="S14" s="5">
        <f t="shared" si="2"/>
        <v>10.5</v>
      </c>
      <c r="T14" s="5">
        <f t="shared" si="2"/>
        <v>12.9</v>
      </c>
      <c r="U14" s="4"/>
    </row>
    <row r="15" spans="1:21">
      <c r="A15" s="2" t="s">
        <v>5</v>
      </c>
      <c r="B15" s="2" t="s">
        <v>36</v>
      </c>
      <c r="C15" s="2" t="s">
        <v>11</v>
      </c>
      <c r="D15" s="2" t="s">
        <v>37</v>
      </c>
      <c r="E15" s="2" t="s">
        <v>131</v>
      </c>
      <c r="G15" s="5">
        <f>IF(ISBLANK(A15), 0, IFERROR(VLOOKUP(A15, ori_data!$AH:$AI, 2, FALSE), "ERROR"))</f>
        <v>0</v>
      </c>
      <c r="H15" s="5">
        <f>IF(ISBLANK(B15), 0, IFERROR(VLOOKUP(B15, ori_data!$AH:$AI, 2, FALSE), "ERROR"))</f>
        <v>0</v>
      </c>
      <c r="I15" s="5">
        <f>IF(ISBLANK(C15), 0, IFERROR(VLOOKUP(C15, ori_data!$AH:$AI, 2, FALSE), "ERROR"))</f>
        <v>0</v>
      </c>
      <c r="J15" s="5">
        <f>IF(ISBLANK(D15), 0, IFERROR(VLOOKUP(D15, ori_data!$AH:$AI, 2, FALSE), "ERROR"))</f>
        <v>0</v>
      </c>
      <c r="K15" s="5">
        <f>IF(ISBLANK(E15), 0, IFERROR(VLOOKUP(E15, ori_data!$AH:$AI, 2, FALSE), "ERROR"))</f>
        <v>0</v>
      </c>
      <c r="L15" s="5"/>
      <c r="M15" s="5">
        <v>3.5</v>
      </c>
      <c r="N15" s="5">
        <v>16.8</v>
      </c>
      <c r="O15" s="5"/>
      <c r="P15" s="5">
        <f t="shared" si="0"/>
        <v>0</v>
      </c>
      <c r="Q15" s="5">
        <f t="shared" si="1"/>
        <v>0</v>
      </c>
      <c r="R15" s="5"/>
      <c r="S15" s="5">
        <f t="shared" si="2"/>
        <v>3.5</v>
      </c>
      <c r="T15" s="5">
        <f t="shared" si="2"/>
        <v>16.8</v>
      </c>
      <c r="U15" s="4"/>
    </row>
    <row r="16" spans="1:21">
      <c r="A16" s="2" t="s">
        <v>35</v>
      </c>
      <c r="B16" s="2" t="s">
        <v>6</v>
      </c>
      <c r="C16" s="2" t="s">
        <v>41</v>
      </c>
      <c r="D16" s="2" t="s">
        <v>24</v>
      </c>
      <c r="E16" s="2" t="s">
        <v>148</v>
      </c>
      <c r="G16" s="5">
        <f>IF(ISBLANK(A16), 0, IFERROR(VLOOKUP(A16, ori_data!$AH:$AI, 2, FALSE), "ERROR"))</f>
        <v>0</v>
      </c>
      <c r="H16" s="5">
        <f>IF(ISBLANK(B16), 0, IFERROR(VLOOKUP(B16, ori_data!$AH:$AI, 2, FALSE), "ERROR"))</f>
        <v>0</v>
      </c>
      <c r="I16" s="5">
        <f>IF(ISBLANK(C16), 0, IFERROR(VLOOKUP(C16, ori_data!$AH:$AI, 2, FALSE), "ERROR"))</f>
        <v>0</v>
      </c>
      <c r="J16" s="5">
        <f>IF(ISBLANK(D16), 0, IFERROR(VLOOKUP(D16, ori_data!$AH:$AI, 2, FALSE), "ERROR"))</f>
        <v>0</v>
      </c>
      <c r="K16" s="5">
        <f>IF(ISBLANK(E16), 0, IFERROR(VLOOKUP(E16, ori_data!$AH:$AI, 2, FALSE), "ERROR"))</f>
        <v>0</v>
      </c>
      <c r="L16" s="5"/>
      <c r="M16" s="5">
        <v>9.6</v>
      </c>
      <c r="N16" s="5">
        <v>9.4</v>
      </c>
      <c r="O16" s="5"/>
      <c r="P16" s="5">
        <f t="shared" si="0"/>
        <v>0</v>
      </c>
      <c r="Q16" s="5">
        <f t="shared" si="1"/>
        <v>0</v>
      </c>
      <c r="R16" s="5"/>
      <c r="S16" s="5">
        <f t="shared" si="2"/>
        <v>9.6</v>
      </c>
      <c r="T16" s="5">
        <f t="shared" si="2"/>
        <v>9.4</v>
      </c>
      <c r="U16" s="4"/>
    </row>
    <row r="17" spans="1:21">
      <c r="A17" s="2" t="s">
        <v>44</v>
      </c>
      <c r="B17" s="2" t="s">
        <v>45</v>
      </c>
      <c r="C17" s="2" t="s">
        <v>23</v>
      </c>
      <c r="D17" s="2" t="s">
        <v>38</v>
      </c>
      <c r="E17" s="2" t="s">
        <v>132</v>
      </c>
      <c r="G17" s="5">
        <f>IF(ISBLANK(A17), 0, IFERROR(VLOOKUP(A17, ori_data!$AH:$AI, 2, FALSE), "ERROR"))</f>
        <v>0</v>
      </c>
      <c r="H17" s="5">
        <f>IF(ISBLANK(B17), 0, IFERROR(VLOOKUP(B17, ori_data!$AH:$AI, 2, FALSE), "ERROR"))</f>
        <v>0</v>
      </c>
      <c r="I17" s="5">
        <f>IF(ISBLANK(C17), 0, IFERROR(VLOOKUP(C17, ori_data!$AH:$AI, 2, FALSE), "ERROR"))</f>
        <v>0</v>
      </c>
      <c r="J17" s="5">
        <f>IF(ISBLANK(D17), 0, IFERROR(VLOOKUP(D17, ori_data!$AH:$AI, 2, FALSE), "ERROR"))</f>
        <v>0</v>
      </c>
      <c r="K17" s="5">
        <f>IF(ISBLANK(E17), 0, IFERROR(VLOOKUP(E17, ori_data!$AH:$AI, 2, FALSE), "ERROR"))</f>
        <v>0</v>
      </c>
      <c r="L17" s="5"/>
      <c r="M17" s="5">
        <v>8</v>
      </c>
      <c r="N17" s="5">
        <v>22.4</v>
      </c>
      <c r="O17" s="5"/>
      <c r="P17" s="5">
        <f t="shared" si="0"/>
        <v>0</v>
      </c>
      <c r="Q17" s="5">
        <f t="shared" si="1"/>
        <v>0</v>
      </c>
      <c r="R17" s="5"/>
      <c r="S17" s="5">
        <f t="shared" si="2"/>
        <v>8</v>
      </c>
      <c r="T17" s="5">
        <f t="shared" si="2"/>
        <v>22.4</v>
      </c>
      <c r="U17" s="4"/>
    </row>
    <row r="18" spans="1:21">
      <c r="A18" s="2" t="s">
        <v>46</v>
      </c>
      <c r="B18" s="2" t="s">
        <v>45</v>
      </c>
      <c r="C18" s="2" t="s">
        <v>25</v>
      </c>
      <c r="D18" s="2" t="s">
        <v>47</v>
      </c>
      <c r="E18" s="2" t="s">
        <v>133</v>
      </c>
      <c r="G18" s="5">
        <f>IF(ISBLANK(A18), 0, IFERROR(VLOOKUP(A18, ori_data!$AH:$AI, 2, FALSE), "ERROR"))</f>
        <v>0</v>
      </c>
      <c r="H18" s="5">
        <f>IF(ISBLANK(B18), 0, IFERROR(VLOOKUP(B18, ori_data!$AH:$AI, 2, FALSE), "ERROR"))</f>
        <v>0</v>
      </c>
      <c r="I18" s="5">
        <f>IF(ISBLANK(C18), 0, IFERROR(VLOOKUP(C18, ori_data!$AH:$AI, 2, FALSE), "ERROR"))</f>
        <v>0</v>
      </c>
      <c r="J18" s="5">
        <f>IF(ISBLANK(D18), 0, IFERROR(VLOOKUP(D18, ori_data!$AH:$AI, 2, FALSE), "ERROR"))</f>
        <v>0</v>
      </c>
      <c r="K18" s="5">
        <f>IF(ISBLANK(E18), 0, IFERROR(VLOOKUP(E18, ori_data!$AH:$AI, 2, FALSE), "ERROR"))</f>
        <v>0</v>
      </c>
      <c r="L18" s="5"/>
      <c r="M18" s="5">
        <v>7.5</v>
      </c>
      <c r="N18" s="5">
        <v>18.3</v>
      </c>
      <c r="O18" s="5"/>
      <c r="P18" s="5">
        <f t="shared" si="0"/>
        <v>0</v>
      </c>
      <c r="Q18" s="5">
        <f t="shared" si="1"/>
        <v>0</v>
      </c>
      <c r="R18" s="5"/>
      <c r="S18" s="5">
        <f t="shared" si="2"/>
        <v>7.5</v>
      </c>
      <c r="T18" s="5">
        <f t="shared" si="2"/>
        <v>18.3</v>
      </c>
      <c r="U18" s="4"/>
    </row>
    <row r="19" spans="1:21">
      <c r="A19" s="2" t="s">
        <v>39</v>
      </c>
      <c r="B19" s="2" t="s">
        <v>48</v>
      </c>
      <c r="C19" s="2" t="s">
        <v>40</v>
      </c>
      <c r="D19" s="2" t="s">
        <v>49</v>
      </c>
      <c r="E19" s="2" t="s">
        <v>134</v>
      </c>
      <c r="G19" s="5">
        <f>IF(ISBLANK(A19), 0, IFERROR(VLOOKUP(A19, ori_data!$AH:$AI, 2, FALSE), "ERROR"))</f>
        <v>0</v>
      </c>
      <c r="H19" s="5">
        <f>IF(ISBLANK(B19), 0, IFERROR(VLOOKUP(B19, ori_data!$AH:$AI, 2, FALSE), "ERROR"))</f>
        <v>0</v>
      </c>
      <c r="I19" s="5">
        <f>IF(ISBLANK(C19), 0, IFERROR(VLOOKUP(C19, ori_data!$AH:$AI, 2, FALSE), "ERROR"))</f>
        <v>0</v>
      </c>
      <c r="J19" s="5">
        <f>IF(ISBLANK(D19), 0, IFERROR(VLOOKUP(D19, ori_data!$AH:$AI, 2, FALSE), "ERROR"))</f>
        <v>0</v>
      </c>
      <c r="K19" s="5">
        <f>IF(ISBLANK(E19), 0, IFERROR(VLOOKUP(E19, ori_data!$AH:$AI, 2, FALSE), "ERROR"))</f>
        <v>0</v>
      </c>
      <c r="L19" s="5"/>
      <c r="M19" s="5">
        <v>10.4</v>
      </c>
      <c r="N19" s="5">
        <v>17.399999999999999</v>
      </c>
      <c r="O19" s="5"/>
      <c r="P19" s="5">
        <f t="shared" si="0"/>
        <v>0</v>
      </c>
      <c r="Q19" s="5">
        <f t="shared" si="1"/>
        <v>0</v>
      </c>
      <c r="R19" s="5"/>
      <c r="S19" s="5">
        <f t="shared" si="2"/>
        <v>10.4</v>
      </c>
      <c r="T19" s="5">
        <f t="shared" si="2"/>
        <v>17.399999999999999</v>
      </c>
      <c r="U19" s="4"/>
    </row>
    <row r="20" spans="1:21">
      <c r="A20" s="2" t="s">
        <v>45</v>
      </c>
      <c r="B20" s="2" t="s">
        <v>15</v>
      </c>
      <c r="C20" s="2" t="s">
        <v>40</v>
      </c>
      <c r="D20" s="2" t="s">
        <v>50</v>
      </c>
      <c r="E20" s="2" t="s">
        <v>135</v>
      </c>
      <c r="G20" s="5">
        <f>IF(ISBLANK(A20), 0, IFERROR(VLOOKUP(A20, ori_data!$AH:$AI, 2, FALSE), "ERROR"))</f>
        <v>0</v>
      </c>
      <c r="H20" s="5">
        <f>IF(ISBLANK(B20), 0, IFERROR(VLOOKUP(B20, ori_data!$AH:$AI, 2, FALSE), "ERROR"))</f>
        <v>0</v>
      </c>
      <c r="I20" s="5">
        <f>IF(ISBLANK(C20), 0, IFERROR(VLOOKUP(C20, ori_data!$AH:$AI, 2, FALSE), "ERROR"))</f>
        <v>0</v>
      </c>
      <c r="J20" s="5">
        <f>IF(ISBLANK(D20), 0, IFERROR(VLOOKUP(D20, ori_data!$AH:$AI, 2, FALSE), "ERROR"))</f>
        <v>0</v>
      </c>
      <c r="K20" s="5">
        <f>IF(ISBLANK(E20), 0, IFERROR(VLOOKUP(E20, ori_data!$AH:$AI, 2, FALSE), "ERROR"))</f>
        <v>0</v>
      </c>
      <c r="L20" s="5"/>
      <c r="M20" s="5">
        <v>14.5</v>
      </c>
      <c r="N20" s="5">
        <v>17.8</v>
      </c>
      <c r="O20" s="5"/>
      <c r="P20" s="5">
        <f t="shared" si="0"/>
        <v>0</v>
      </c>
      <c r="Q20" s="5">
        <f t="shared" si="1"/>
        <v>0</v>
      </c>
      <c r="R20" s="5"/>
      <c r="S20" s="5">
        <f t="shared" si="2"/>
        <v>14.5</v>
      </c>
      <c r="T20" s="5">
        <f t="shared" si="2"/>
        <v>17.8</v>
      </c>
      <c r="U20" s="4"/>
    </row>
    <row r="21" spans="1:21">
      <c r="A21" s="2" t="s">
        <v>51</v>
      </c>
      <c r="C21" s="2" t="s">
        <v>51</v>
      </c>
      <c r="E21" s="2" t="s">
        <v>136</v>
      </c>
      <c r="G21" s="5">
        <f>IF(ISBLANK(A21), 0, IFERROR(VLOOKUP(A21, ori_data!$AH:$AI, 2, FALSE), "ERROR"))</f>
        <v>0</v>
      </c>
      <c r="H21" s="5">
        <f>IF(ISBLANK(B21), 0, IFERROR(VLOOKUP(B21, ori_data!$AH:$AI, 2, FALSE), "ERROR"))</f>
        <v>0</v>
      </c>
      <c r="I21" s="5">
        <f>IF(ISBLANK(C21), 0, IFERROR(VLOOKUP(C21, ori_data!$AH:$AI, 2, FALSE), "ERROR"))</f>
        <v>0</v>
      </c>
      <c r="J21" s="5">
        <f>IF(ISBLANK(D21), 0, IFERROR(VLOOKUP(D21, ori_data!$AH:$AI, 2, FALSE), "ERROR"))</f>
        <v>0</v>
      </c>
      <c r="K21" s="5">
        <f>IF(ISBLANK(E21), 0, IFERROR(VLOOKUP(E21, ori_data!$AH:$AI, 2, FALSE), "ERROR"))</f>
        <v>0</v>
      </c>
      <c r="L21" s="5"/>
      <c r="M21" s="5">
        <v>38.4</v>
      </c>
      <c r="N21" s="5">
        <v>38.4</v>
      </c>
      <c r="O21" s="5"/>
      <c r="P21" s="5">
        <f t="shared" si="0"/>
        <v>0</v>
      </c>
      <c r="Q21" s="5">
        <f t="shared" si="1"/>
        <v>0</v>
      </c>
      <c r="R21" s="5"/>
      <c r="S21" s="5">
        <f t="shared" si="2"/>
        <v>38.4</v>
      </c>
      <c r="T21" s="5">
        <f t="shared" si="2"/>
        <v>38.4</v>
      </c>
      <c r="U21" s="4"/>
    </row>
    <row r="22" spans="1:21">
      <c r="S22" s="4"/>
      <c r="T22" s="4"/>
      <c r="U22" s="4"/>
    </row>
    <row r="23" spans="1:21">
      <c r="S23" s="4"/>
      <c r="T23" s="4"/>
      <c r="U23" s="4"/>
    </row>
    <row r="24" spans="1:21">
      <c r="S24" s="4"/>
      <c r="T24" s="4"/>
      <c r="U24" s="4"/>
    </row>
    <row r="25" spans="1:21">
      <c r="R25" s="2" t="s">
        <v>52</v>
      </c>
      <c r="S25" s="5">
        <f>SUM(S3:S21)/COUNT(S3:S21)</f>
        <v>8.7947368421052623</v>
      </c>
      <c r="T25" s="5">
        <f>SUM(T3:T21)/COUNT(T3:T21)</f>
        <v>17.431578947368422</v>
      </c>
      <c r="U25" s="5">
        <f>SUM(S3:T21)/COUNTA(S3:T21)</f>
        <v>13.113157894736839</v>
      </c>
    </row>
  </sheetData>
  <mergeCells count="1">
    <mergeCell ref="A1:Q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U31" sqref="U31"/>
    </sheetView>
  </sheetViews>
  <sheetFormatPr defaultRowHeight="14.25"/>
  <cols>
    <col min="1" max="6" width="10.625" style="2" customWidth="1"/>
    <col min="7" max="12" width="10.625" style="2" hidden="1" customWidth="1"/>
    <col min="13" max="21" width="10.625" style="2" customWidth="1"/>
  </cols>
  <sheetData>
    <row r="1" spans="1:2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21">
      <c r="A2" s="2" t="s">
        <v>1</v>
      </c>
      <c r="B2" s="2" t="s">
        <v>2</v>
      </c>
      <c r="C2" s="2" t="s">
        <v>3</v>
      </c>
      <c r="D2" s="2" t="s">
        <v>4</v>
      </c>
      <c r="E2" s="2" t="s">
        <v>9</v>
      </c>
      <c r="G2" s="2" t="s">
        <v>307</v>
      </c>
      <c r="H2" s="2" t="s">
        <v>308</v>
      </c>
      <c r="I2" s="2" t="s">
        <v>309</v>
      </c>
      <c r="J2" s="2" t="s">
        <v>306</v>
      </c>
      <c r="K2" s="2" t="s">
        <v>310</v>
      </c>
      <c r="M2" s="2" t="s">
        <v>55</v>
      </c>
      <c r="N2" s="2" t="s">
        <v>56</v>
      </c>
      <c r="P2" s="2" t="s">
        <v>42</v>
      </c>
      <c r="Q2" s="2" t="s">
        <v>43</v>
      </c>
      <c r="S2" s="2" t="s">
        <v>53</v>
      </c>
      <c r="T2" s="2" t="s">
        <v>54</v>
      </c>
    </row>
    <row r="3" spans="1:21">
      <c r="A3" s="2" t="s">
        <v>17</v>
      </c>
      <c r="B3" s="2" t="s">
        <v>59</v>
      </c>
      <c r="C3" s="2" t="s">
        <v>18</v>
      </c>
      <c r="D3" s="2" t="s">
        <v>62</v>
      </c>
      <c r="E3" s="2" t="s">
        <v>122</v>
      </c>
      <c r="G3" s="5">
        <f>IF(ISBLANK(A3), 0, IFERROR(VLOOKUP(A3, ori_data!$AK:$AL, 2, FALSE), "ERROR"))</f>
        <v>0</v>
      </c>
      <c r="H3" s="5">
        <f>IF(ISBLANK(B3), 0, IFERROR(VLOOKUP(B3, ori_data!$AK:$AL, 2, FALSE), "ERROR"))</f>
        <v>0</v>
      </c>
      <c r="I3" s="5">
        <f>IF(ISBLANK(C3), 0, IFERROR(VLOOKUP(C3, ori_data!$AK:$AL, 2, FALSE), "ERROR"))</f>
        <v>0</v>
      </c>
      <c r="J3" s="5">
        <f>IF(ISBLANK(D3), 0, IFERROR(VLOOKUP(D3, ori_data!$AK:$AL, 2, FALSE), "ERROR"))</f>
        <v>0</v>
      </c>
      <c r="K3" s="5">
        <f>IF(ISBLANK(E3), 0, IFERROR(VLOOKUP(E3, ori_data!$AK:$AL, 2, FALSE), "ERROR"))</f>
        <v>0</v>
      </c>
      <c r="L3" s="5"/>
      <c r="M3" s="5">
        <v>17.100000000000001</v>
      </c>
      <c r="N3" s="5">
        <v>82.3</v>
      </c>
      <c r="O3" s="5"/>
      <c r="P3" s="5">
        <f>G3+H3-K3</f>
        <v>0</v>
      </c>
      <c r="Q3" s="5">
        <f>I3+J3-K3</f>
        <v>0</v>
      </c>
      <c r="R3" s="5"/>
      <c r="S3" s="5">
        <f>ABS(P3-M3)</f>
        <v>17.100000000000001</v>
      </c>
      <c r="T3" s="5">
        <f>ABS(Q3-N3)</f>
        <v>82.3</v>
      </c>
      <c r="U3" s="4"/>
    </row>
    <row r="4" spans="1:21">
      <c r="A4" s="2" t="s">
        <v>17</v>
      </c>
      <c r="B4" s="2" t="s">
        <v>28</v>
      </c>
      <c r="C4" s="2" t="s">
        <v>64</v>
      </c>
      <c r="D4" s="2" t="s">
        <v>17</v>
      </c>
      <c r="E4" s="2" t="s">
        <v>123</v>
      </c>
      <c r="G4" s="5">
        <f>IF(ISBLANK(A4), 0, IFERROR(VLOOKUP(A4, ori_data!$AK:$AL, 2, FALSE), "ERROR"))</f>
        <v>0</v>
      </c>
      <c r="H4" s="5">
        <f>IF(ISBLANK(B4), 0, IFERROR(VLOOKUP(B4, ori_data!$AK:$AL, 2, FALSE), "ERROR"))</f>
        <v>0</v>
      </c>
      <c r="I4" s="5">
        <f>IF(ISBLANK(C4), 0, IFERROR(VLOOKUP(C4, ori_data!$AK:$AL, 2, FALSE), "ERROR"))</f>
        <v>0</v>
      </c>
      <c r="J4" s="5">
        <f>IF(ISBLANK(D4), 0, IFERROR(VLOOKUP(D4, ori_data!$AK:$AL, 2, FALSE), "ERROR"))</f>
        <v>0</v>
      </c>
      <c r="K4" s="5">
        <f>IF(ISBLANK(E4), 0, IFERROR(VLOOKUP(E4, ori_data!$AK:$AL, 2, FALSE), "ERROR"))</f>
        <v>0</v>
      </c>
      <c r="L4" s="5"/>
      <c r="M4" s="5">
        <v>42.2</v>
      </c>
      <c r="N4" s="5">
        <v>42.2</v>
      </c>
      <c r="O4" s="5"/>
      <c r="P4" s="5">
        <f t="shared" ref="P4:P21" si="0">G4+H4-K4</f>
        <v>0</v>
      </c>
      <c r="Q4" s="5">
        <f t="shared" ref="Q4:Q21" si="1">I4+J4-K4</f>
        <v>0</v>
      </c>
      <c r="R4" s="5"/>
      <c r="S4" s="5">
        <f t="shared" ref="S4:T21" si="2">ABS(P4-M4)</f>
        <v>42.2</v>
      </c>
      <c r="T4" s="5">
        <f t="shared" si="2"/>
        <v>42.2</v>
      </c>
      <c r="U4" s="4"/>
    </row>
    <row r="5" spans="1:21">
      <c r="A5" s="2" t="s">
        <v>17</v>
      </c>
      <c r="B5" s="2" t="s">
        <v>89</v>
      </c>
      <c r="C5" s="2" t="s">
        <v>90</v>
      </c>
      <c r="D5" s="2" t="s">
        <v>17</v>
      </c>
      <c r="E5" s="2" t="s">
        <v>124</v>
      </c>
      <c r="G5" s="5">
        <f>IF(ISBLANK(A5), 0, IFERROR(VLOOKUP(A5, ori_data!$AK:$AL, 2, FALSE), "ERROR"))</f>
        <v>0</v>
      </c>
      <c r="H5" s="5">
        <f>IF(ISBLANK(B5), 0, IFERROR(VLOOKUP(B5, ori_data!$AK:$AL, 2, FALSE), "ERROR"))</f>
        <v>0</v>
      </c>
      <c r="I5" s="5">
        <f>IF(ISBLANK(C5), 0, IFERROR(VLOOKUP(C5, ori_data!$AK:$AL, 2, FALSE), "ERROR"))</f>
        <v>0</v>
      </c>
      <c r="J5" s="5">
        <f>IF(ISBLANK(D5), 0, IFERROR(VLOOKUP(D5, ori_data!$AK:$AL, 2, FALSE), "ERROR"))</f>
        <v>0</v>
      </c>
      <c r="K5" s="5">
        <f>IF(ISBLANK(E5), 0, IFERROR(VLOOKUP(E5, ori_data!$AK:$AL, 2, FALSE), "ERROR"))</f>
        <v>0</v>
      </c>
      <c r="L5" s="5"/>
      <c r="M5" s="5">
        <v>18</v>
      </c>
      <c r="N5" s="5">
        <v>18</v>
      </c>
      <c r="O5" s="5"/>
      <c r="P5" s="5">
        <f t="shared" si="0"/>
        <v>0</v>
      </c>
      <c r="Q5" s="5">
        <f t="shared" si="1"/>
        <v>0</v>
      </c>
      <c r="R5" s="5"/>
      <c r="S5" s="5">
        <f t="shared" si="2"/>
        <v>18</v>
      </c>
      <c r="T5" s="5">
        <f t="shared" si="2"/>
        <v>18</v>
      </c>
      <c r="U5" s="4"/>
    </row>
    <row r="6" spans="1:21">
      <c r="A6" s="2" t="s">
        <v>17</v>
      </c>
      <c r="B6" s="2" t="s">
        <v>66</v>
      </c>
      <c r="C6" s="2" t="s">
        <v>64</v>
      </c>
      <c r="D6" s="2" t="s">
        <v>22</v>
      </c>
      <c r="E6" s="2" t="s">
        <v>125</v>
      </c>
      <c r="G6" s="5">
        <f>IF(ISBLANK(A6), 0, IFERROR(VLOOKUP(A6, ori_data!$AK:$AL, 2, FALSE), "ERROR"))</f>
        <v>0</v>
      </c>
      <c r="H6" s="5">
        <f>IF(ISBLANK(B6), 0, IFERROR(VLOOKUP(B6, ori_data!$AK:$AL, 2, FALSE), "ERROR"))</f>
        <v>0</v>
      </c>
      <c r="I6" s="5">
        <f>IF(ISBLANK(C6), 0, IFERROR(VLOOKUP(C6, ori_data!$AK:$AL, 2, FALSE), "ERROR"))</f>
        <v>0</v>
      </c>
      <c r="J6" s="5">
        <f>IF(ISBLANK(D6), 0, IFERROR(VLOOKUP(D6, ori_data!$AK:$AL, 2, FALSE), "ERROR"))</f>
        <v>0</v>
      </c>
      <c r="K6" s="5">
        <f>IF(ISBLANK(E6), 0, IFERROR(VLOOKUP(E6, ori_data!$AK:$AL, 2, FALSE), "ERROR"))</f>
        <v>0</v>
      </c>
      <c r="L6" s="5"/>
      <c r="M6" s="5">
        <v>30.4</v>
      </c>
      <c r="N6" s="5">
        <v>57</v>
      </c>
      <c r="O6" s="5"/>
      <c r="P6" s="5">
        <f t="shared" si="0"/>
        <v>0</v>
      </c>
      <c r="Q6" s="5">
        <f t="shared" si="1"/>
        <v>0</v>
      </c>
      <c r="R6" s="5"/>
      <c r="S6" s="5">
        <f t="shared" si="2"/>
        <v>30.4</v>
      </c>
      <c r="T6" s="5">
        <f t="shared" si="2"/>
        <v>57</v>
      </c>
      <c r="U6" s="4"/>
    </row>
    <row r="7" spans="1:21">
      <c r="A7" s="2" t="s">
        <v>17</v>
      </c>
      <c r="B7" s="2" t="s">
        <v>69</v>
      </c>
      <c r="C7" s="2" t="s">
        <v>64</v>
      </c>
      <c r="D7" s="2" t="s">
        <v>27</v>
      </c>
      <c r="E7" s="2" t="s">
        <v>126</v>
      </c>
      <c r="G7" s="5">
        <f>IF(ISBLANK(A7), 0, IFERROR(VLOOKUP(A7, ori_data!$AK:$AL, 2, FALSE), "ERROR"))</f>
        <v>0</v>
      </c>
      <c r="H7" s="5">
        <f>IF(ISBLANK(B7), 0, IFERROR(VLOOKUP(B7, ori_data!$AK:$AL, 2, FALSE), "ERROR"))</f>
        <v>0</v>
      </c>
      <c r="I7" s="5">
        <f>IF(ISBLANK(C7), 0, IFERROR(VLOOKUP(C7, ori_data!$AK:$AL, 2, FALSE), "ERROR"))</f>
        <v>0</v>
      </c>
      <c r="J7" s="5">
        <f>IF(ISBLANK(D7), 0, IFERROR(VLOOKUP(D7, ori_data!$AK:$AL, 2, FALSE), "ERROR"))</f>
        <v>0</v>
      </c>
      <c r="K7" s="5">
        <f>IF(ISBLANK(E7), 0, IFERROR(VLOOKUP(E7, ori_data!$AK:$AL, 2, FALSE), "ERROR"))</f>
        <v>0</v>
      </c>
      <c r="L7" s="5"/>
      <c r="M7" s="5">
        <v>2.2999999999999998</v>
      </c>
      <c r="N7" s="5">
        <v>105.8</v>
      </c>
      <c r="O7" s="5"/>
      <c r="P7" s="5">
        <f t="shared" si="0"/>
        <v>0</v>
      </c>
      <c r="Q7" s="5">
        <f t="shared" si="1"/>
        <v>0</v>
      </c>
      <c r="R7" s="5"/>
      <c r="S7" s="5">
        <f t="shared" si="2"/>
        <v>2.2999999999999998</v>
      </c>
      <c r="T7" s="5">
        <f t="shared" si="2"/>
        <v>105.8</v>
      </c>
      <c r="U7" s="4"/>
    </row>
    <row r="8" spans="1:21">
      <c r="A8" s="2" t="s">
        <v>22</v>
      </c>
      <c r="B8" s="2" t="s">
        <v>72</v>
      </c>
      <c r="C8" s="2" t="s">
        <v>73</v>
      </c>
      <c r="D8" s="2" t="s">
        <v>24</v>
      </c>
      <c r="E8" s="2" t="s">
        <v>127</v>
      </c>
      <c r="G8" s="5">
        <f>IF(ISBLANK(A8), 0, IFERROR(VLOOKUP(A8, ori_data!$AK:$AL, 2, FALSE), "ERROR"))</f>
        <v>0</v>
      </c>
      <c r="H8" s="5">
        <f>IF(ISBLANK(B8), 0, IFERROR(VLOOKUP(B8, ori_data!$AK:$AL, 2, FALSE), "ERROR"))</f>
        <v>0</v>
      </c>
      <c r="I8" s="5">
        <f>IF(ISBLANK(C8), 0, IFERROR(VLOOKUP(C8, ori_data!$AK:$AL, 2, FALSE), "ERROR"))</f>
        <v>0</v>
      </c>
      <c r="J8" s="5">
        <f>IF(ISBLANK(D8), 0, IFERROR(VLOOKUP(D8, ori_data!$AK:$AL, 2, FALSE), "ERROR"))</f>
        <v>0</v>
      </c>
      <c r="K8" s="5">
        <f>IF(ISBLANK(E8), 0, IFERROR(VLOOKUP(E8, ori_data!$AK:$AL, 2, FALSE), "ERROR"))</f>
        <v>0</v>
      </c>
      <c r="L8" s="5"/>
      <c r="M8" s="5">
        <v>6.8</v>
      </c>
      <c r="N8" s="5">
        <v>59.2</v>
      </c>
      <c r="O8" s="5"/>
      <c r="P8" s="5">
        <f t="shared" si="0"/>
        <v>0</v>
      </c>
      <c r="Q8" s="5">
        <f t="shared" si="1"/>
        <v>0</v>
      </c>
      <c r="R8" s="5"/>
      <c r="S8" s="5">
        <f t="shared" si="2"/>
        <v>6.8</v>
      </c>
      <c r="T8" s="5">
        <f t="shared" si="2"/>
        <v>59.2</v>
      </c>
      <c r="U8" s="4"/>
    </row>
    <row r="9" spans="1:21">
      <c r="A9" s="2" t="s">
        <v>76</v>
      </c>
      <c r="B9" s="2" t="s">
        <v>73</v>
      </c>
      <c r="C9" s="2" t="s">
        <v>66</v>
      </c>
      <c r="D9" s="2" t="s">
        <v>76</v>
      </c>
      <c r="E9" s="2" t="s">
        <v>128</v>
      </c>
      <c r="G9" s="5">
        <f>IF(ISBLANK(A9), 0, IFERROR(VLOOKUP(A9, ori_data!$AK:$AL, 2, FALSE), "ERROR"))</f>
        <v>0</v>
      </c>
      <c r="H9" s="5">
        <f>IF(ISBLANK(B9), 0, IFERROR(VLOOKUP(B9, ori_data!$AK:$AL, 2, FALSE), "ERROR"))</f>
        <v>0</v>
      </c>
      <c r="I9" s="5">
        <f>IF(ISBLANK(C9), 0, IFERROR(VLOOKUP(C9, ori_data!$AK:$AL, 2, FALSE), "ERROR"))</f>
        <v>0</v>
      </c>
      <c r="J9" s="5">
        <f>IF(ISBLANK(D9), 0, IFERROR(VLOOKUP(D9, ori_data!$AK:$AL, 2, FALSE), "ERROR"))</f>
        <v>0</v>
      </c>
      <c r="K9" s="5">
        <f>IF(ISBLANK(E9), 0, IFERROR(VLOOKUP(E9, ori_data!$AK:$AL, 2, FALSE), "ERROR"))</f>
        <v>0</v>
      </c>
      <c r="L9" s="5"/>
      <c r="M9" s="5">
        <v>-0.3</v>
      </c>
      <c r="N9" s="5">
        <v>-0.3</v>
      </c>
      <c r="O9" s="5"/>
      <c r="P9" s="5">
        <f t="shared" si="0"/>
        <v>0</v>
      </c>
      <c r="Q9" s="5">
        <f t="shared" si="1"/>
        <v>0</v>
      </c>
      <c r="R9" s="5"/>
      <c r="S9" s="5">
        <f t="shared" si="2"/>
        <v>0.3</v>
      </c>
      <c r="T9" s="5">
        <f t="shared" si="2"/>
        <v>0.3</v>
      </c>
      <c r="U9" s="4"/>
    </row>
    <row r="10" spans="1:21">
      <c r="A10" s="2" t="s">
        <v>137</v>
      </c>
      <c r="C10" s="2" t="s">
        <v>140</v>
      </c>
      <c r="E10" s="2" t="s">
        <v>128</v>
      </c>
      <c r="G10" s="5">
        <f>IF(ISBLANK(A10), 0, IFERROR(VLOOKUP(A10, ori_data!$AK:$AL, 2, FALSE), "ERROR"))</f>
        <v>0</v>
      </c>
      <c r="H10" s="5">
        <f>IF(ISBLANK(B10), 0, IFERROR(VLOOKUP(B10, ori_data!$AK:$AL, 2, FALSE), "ERROR"))</f>
        <v>0</v>
      </c>
      <c r="I10" s="5">
        <f>IF(ISBLANK(C10), 0, IFERROR(VLOOKUP(C10, ori_data!$AK:$AL, 2, FALSE), "ERROR"))</f>
        <v>0</v>
      </c>
      <c r="J10" s="5">
        <f>IF(ISBLANK(D10), 0, IFERROR(VLOOKUP(D10, ori_data!$AK:$AL, 2, FALSE), "ERROR"))</f>
        <v>0</v>
      </c>
      <c r="K10" s="5">
        <f>IF(ISBLANK(E10), 0, IFERROR(VLOOKUP(E10, ori_data!$AK:$AL, 2, FALSE), "ERROR"))</f>
        <v>0</v>
      </c>
      <c r="L10" s="5"/>
      <c r="M10" s="5">
        <v>13.4</v>
      </c>
      <c r="N10" s="5">
        <v>13.4</v>
      </c>
      <c r="O10" s="5"/>
      <c r="P10" s="5">
        <f t="shared" si="0"/>
        <v>0</v>
      </c>
      <c r="Q10" s="5">
        <f t="shared" si="1"/>
        <v>0</v>
      </c>
      <c r="R10" s="5"/>
      <c r="S10" s="5">
        <f t="shared" si="2"/>
        <v>13.4</v>
      </c>
      <c r="T10" s="5">
        <f t="shared" si="2"/>
        <v>13.4</v>
      </c>
      <c r="U10" s="4"/>
    </row>
    <row r="11" spans="1:21">
      <c r="A11" s="2" t="s">
        <v>79</v>
      </c>
      <c r="B11" s="2" t="s">
        <v>81</v>
      </c>
      <c r="C11" s="2" t="s">
        <v>82</v>
      </c>
      <c r="D11" s="2" t="s">
        <v>83</v>
      </c>
      <c r="E11" s="2" t="s">
        <v>129</v>
      </c>
      <c r="G11" s="5">
        <f>IF(ISBLANK(A11), 0, IFERROR(VLOOKUP(A11, ori_data!$AK:$AL, 2, FALSE), "ERROR"))</f>
        <v>0</v>
      </c>
      <c r="H11" s="5">
        <f>IF(ISBLANK(B11), 0, IFERROR(VLOOKUP(B11, ori_data!$AK:$AL, 2, FALSE), "ERROR"))</f>
        <v>0</v>
      </c>
      <c r="I11" s="5">
        <f>IF(ISBLANK(C11), 0, IFERROR(VLOOKUP(C11, ori_data!$AK:$AL, 2, FALSE), "ERROR"))</f>
        <v>0</v>
      </c>
      <c r="J11" s="5">
        <f>IF(ISBLANK(D11), 0, IFERROR(VLOOKUP(D11, ori_data!$AK:$AL, 2, FALSE), "ERROR"))</f>
        <v>0</v>
      </c>
      <c r="K11" s="5">
        <f>IF(ISBLANK(E11), 0, IFERROR(VLOOKUP(E11, ori_data!$AK:$AL, 2, FALSE), "ERROR"))</f>
        <v>0</v>
      </c>
      <c r="L11" s="5"/>
      <c r="M11" s="5">
        <v>3.1</v>
      </c>
      <c r="N11" s="5">
        <v>3.1</v>
      </c>
      <c r="O11" s="5"/>
      <c r="P11" s="5">
        <f t="shared" si="0"/>
        <v>0</v>
      </c>
      <c r="Q11" s="5">
        <f t="shared" si="1"/>
        <v>0</v>
      </c>
      <c r="R11" s="5"/>
      <c r="S11" s="5">
        <f t="shared" si="2"/>
        <v>3.1</v>
      </c>
      <c r="T11" s="5">
        <f t="shared" si="2"/>
        <v>3.1</v>
      </c>
      <c r="U11" s="4"/>
    </row>
    <row r="12" spans="1:21">
      <c r="A12" s="2" t="s">
        <v>138</v>
      </c>
      <c r="C12" s="2" t="s">
        <v>141</v>
      </c>
      <c r="E12" s="2" t="s">
        <v>129</v>
      </c>
      <c r="G12" s="5">
        <f>IF(ISBLANK(A12), 0, IFERROR(VLOOKUP(A12, ori_data!$AK:$AL, 2, FALSE), "ERROR"))</f>
        <v>0</v>
      </c>
      <c r="H12" s="5">
        <f>IF(ISBLANK(B12), 0, IFERROR(VLOOKUP(B12, ori_data!$AK:$AL, 2, FALSE), "ERROR"))</f>
        <v>0</v>
      </c>
      <c r="I12" s="5">
        <f>IF(ISBLANK(C12), 0, IFERROR(VLOOKUP(C12, ori_data!$AK:$AL, 2, FALSE), "ERROR"))</f>
        <v>0</v>
      </c>
      <c r="J12" s="5">
        <f>IF(ISBLANK(D12), 0, IFERROR(VLOOKUP(D12, ori_data!$AK:$AL, 2, FALSE), "ERROR"))</f>
        <v>0</v>
      </c>
      <c r="K12" s="5">
        <f>IF(ISBLANK(E12), 0, IFERROR(VLOOKUP(E12, ori_data!$AK:$AL, 2, FALSE), "ERROR"))</f>
        <v>0</v>
      </c>
      <c r="L12" s="5"/>
      <c r="M12" s="5">
        <v>13.4</v>
      </c>
      <c r="N12" s="5">
        <v>13.4</v>
      </c>
      <c r="O12" s="5"/>
      <c r="P12" s="5">
        <f t="shared" si="0"/>
        <v>0</v>
      </c>
      <c r="Q12" s="5">
        <f t="shared" si="1"/>
        <v>0</v>
      </c>
      <c r="R12" s="5"/>
      <c r="S12" s="5">
        <f t="shared" si="2"/>
        <v>13.4</v>
      </c>
      <c r="T12" s="5">
        <f t="shared" si="2"/>
        <v>13.4</v>
      </c>
      <c r="U12" s="4"/>
    </row>
    <row r="13" spans="1:21">
      <c r="A13" s="2" t="s">
        <v>84</v>
      </c>
      <c r="B13" s="2" t="s">
        <v>81</v>
      </c>
      <c r="C13" s="2" t="s">
        <v>66</v>
      </c>
      <c r="D13" s="2" t="s">
        <v>85</v>
      </c>
      <c r="E13" s="2" t="s">
        <v>130</v>
      </c>
      <c r="G13" s="5">
        <f>IF(ISBLANK(A13), 0, IFERROR(VLOOKUP(A13, ori_data!$AK:$AL, 2, FALSE), "ERROR"))</f>
        <v>0</v>
      </c>
      <c r="H13" s="5">
        <f>IF(ISBLANK(B13), 0, IFERROR(VLOOKUP(B13, ori_data!$AK:$AL, 2, FALSE), "ERROR"))</f>
        <v>0</v>
      </c>
      <c r="I13" s="5">
        <f>IF(ISBLANK(C13), 0, IFERROR(VLOOKUP(C13, ori_data!$AK:$AL, 2, FALSE), "ERROR"))</f>
        <v>0</v>
      </c>
      <c r="J13" s="5">
        <f>IF(ISBLANK(D13), 0, IFERROR(VLOOKUP(D13, ori_data!$AK:$AL, 2, FALSE), "ERROR"))</f>
        <v>0</v>
      </c>
      <c r="K13" s="5">
        <f>IF(ISBLANK(E13), 0, IFERROR(VLOOKUP(E13, ori_data!$AK:$AL, 2, FALSE), "ERROR"))</f>
        <v>0</v>
      </c>
      <c r="L13" s="5"/>
      <c r="M13" s="5">
        <v>-12.5</v>
      </c>
      <c r="N13" s="5">
        <v>20.100000000000001</v>
      </c>
      <c r="O13" s="5"/>
      <c r="P13" s="5">
        <f t="shared" si="0"/>
        <v>0</v>
      </c>
      <c r="Q13" s="5">
        <f t="shared" si="1"/>
        <v>0</v>
      </c>
      <c r="R13" s="5"/>
      <c r="S13" s="5">
        <f t="shared" si="2"/>
        <v>12.5</v>
      </c>
      <c r="T13" s="5">
        <f t="shared" si="2"/>
        <v>20.100000000000001</v>
      </c>
      <c r="U13" s="4"/>
    </row>
    <row r="14" spans="1:21">
      <c r="A14" s="2" t="s">
        <v>139</v>
      </c>
      <c r="C14" s="2" t="s">
        <v>142</v>
      </c>
      <c r="E14" s="2" t="s">
        <v>130</v>
      </c>
      <c r="G14" s="5">
        <f>IF(ISBLANK(A14), 0, IFERROR(VLOOKUP(A14, ori_data!$AK:$AL, 2, FALSE), "ERROR"))</f>
        <v>0</v>
      </c>
      <c r="H14" s="5">
        <f>IF(ISBLANK(B14), 0, IFERROR(VLOOKUP(B14, ori_data!$AK:$AL, 2, FALSE), "ERROR"))</f>
        <v>0</v>
      </c>
      <c r="I14" s="5">
        <f>IF(ISBLANK(C14), 0, IFERROR(VLOOKUP(C14, ori_data!$AK:$AL, 2, FALSE), "ERROR"))</f>
        <v>0</v>
      </c>
      <c r="J14" s="5">
        <f>IF(ISBLANK(D14), 0, IFERROR(VLOOKUP(D14, ori_data!$AK:$AL, 2, FALSE), "ERROR"))</f>
        <v>0</v>
      </c>
      <c r="K14" s="5">
        <f>IF(ISBLANK(E14), 0, IFERROR(VLOOKUP(E14, ori_data!$AK:$AL, 2, FALSE), "ERROR"))</f>
        <v>0</v>
      </c>
      <c r="L14" s="5"/>
      <c r="M14" s="5">
        <v>3.4</v>
      </c>
      <c r="N14" s="5">
        <v>29.4</v>
      </c>
      <c r="O14" s="5"/>
      <c r="P14" s="5">
        <f t="shared" si="0"/>
        <v>0</v>
      </c>
      <c r="Q14" s="5">
        <f t="shared" si="1"/>
        <v>0</v>
      </c>
      <c r="R14" s="5"/>
      <c r="S14" s="5">
        <f t="shared" si="2"/>
        <v>3.4</v>
      </c>
      <c r="T14" s="5">
        <f t="shared" si="2"/>
        <v>29.4</v>
      </c>
      <c r="U14" s="4"/>
    </row>
    <row r="15" spans="1:21">
      <c r="A15" s="2" t="s">
        <v>87</v>
      </c>
      <c r="B15" s="2" t="s">
        <v>73</v>
      </c>
      <c r="C15" s="2" t="s">
        <v>92</v>
      </c>
      <c r="D15" s="2" t="s">
        <v>93</v>
      </c>
      <c r="E15" s="2" t="s">
        <v>131</v>
      </c>
      <c r="G15" s="5">
        <f>IF(ISBLANK(A15), 0, IFERROR(VLOOKUP(A15, ori_data!$AK:$AL, 2, FALSE), "ERROR"))</f>
        <v>0</v>
      </c>
      <c r="H15" s="5">
        <f>IF(ISBLANK(B15), 0, IFERROR(VLOOKUP(B15, ori_data!$AK:$AL, 2, FALSE), "ERROR"))</f>
        <v>0</v>
      </c>
      <c r="I15" s="5">
        <f>IF(ISBLANK(C15), 0, IFERROR(VLOOKUP(C15, ori_data!$AK:$AL, 2, FALSE), "ERROR"))</f>
        <v>0</v>
      </c>
      <c r="J15" s="5">
        <f>IF(ISBLANK(D15), 0, IFERROR(VLOOKUP(D15, ori_data!$AK:$AL, 2, FALSE), "ERROR"))</f>
        <v>0</v>
      </c>
      <c r="K15" s="5">
        <f>IF(ISBLANK(E15), 0, IFERROR(VLOOKUP(E15, ori_data!$AK:$AL, 2, FALSE), "ERROR"))</f>
        <v>0</v>
      </c>
      <c r="L15" s="5"/>
      <c r="M15" s="5">
        <v>-2.4</v>
      </c>
      <c r="N15" s="5">
        <v>17.7</v>
      </c>
      <c r="O15" s="5"/>
      <c r="P15" s="5">
        <f t="shared" si="0"/>
        <v>0</v>
      </c>
      <c r="Q15" s="5">
        <f t="shared" si="1"/>
        <v>0</v>
      </c>
      <c r="R15" s="5"/>
      <c r="S15" s="5">
        <f t="shared" si="2"/>
        <v>2.4</v>
      </c>
      <c r="T15" s="5">
        <f t="shared" si="2"/>
        <v>17.7</v>
      </c>
      <c r="U15" s="4"/>
    </row>
    <row r="16" spans="1:21">
      <c r="A16" s="2" t="s">
        <v>143</v>
      </c>
      <c r="C16" s="2" t="s">
        <v>144</v>
      </c>
      <c r="E16" s="2" t="s">
        <v>131</v>
      </c>
      <c r="G16" s="5">
        <f>IF(ISBLANK(A16), 0, IFERROR(VLOOKUP(A16, ori_data!$AK:$AL, 2, FALSE), "ERROR"))</f>
        <v>0</v>
      </c>
      <c r="H16" s="5">
        <f>IF(ISBLANK(B16), 0, IFERROR(VLOOKUP(B16, ori_data!$AK:$AL, 2, FALSE), "ERROR"))</f>
        <v>0</v>
      </c>
      <c r="I16" s="5">
        <f>IF(ISBLANK(C16), 0, IFERROR(VLOOKUP(C16, ori_data!$AK:$AL, 2, FALSE), "ERROR"))</f>
        <v>0</v>
      </c>
      <c r="J16" s="5">
        <f>IF(ISBLANK(D16), 0, IFERROR(VLOOKUP(D16, ori_data!$AK:$AL, 2, FALSE), "ERROR"))</f>
        <v>0</v>
      </c>
      <c r="K16" s="5">
        <f>IF(ISBLANK(E16), 0, IFERROR(VLOOKUP(E16, ori_data!$AK:$AL, 2, FALSE), "ERROR"))</f>
        <v>0</v>
      </c>
      <c r="L16" s="5"/>
      <c r="M16" s="5">
        <v>11</v>
      </c>
      <c r="N16" s="5">
        <v>47.2</v>
      </c>
      <c r="O16" s="5"/>
      <c r="P16" s="5">
        <f t="shared" si="0"/>
        <v>0</v>
      </c>
      <c r="Q16" s="5">
        <f t="shared" si="1"/>
        <v>0</v>
      </c>
      <c r="R16" s="5"/>
      <c r="S16" s="5">
        <f t="shared" si="2"/>
        <v>11</v>
      </c>
      <c r="T16" s="5">
        <f t="shared" si="2"/>
        <v>47.2</v>
      </c>
      <c r="U16" s="4"/>
    </row>
    <row r="17" spans="1:21">
      <c r="A17" s="2" t="s">
        <v>17</v>
      </c>
      <c r="B17" s="2" t="s">
        <v>62</v>
      </c>
      <c r="C17" s="2" t="s">
        <v>96</v>
      </c>
      <c r="E17" s="2" t="s">
        <v>132</v>
      </c>
      <c r="G17" s="5">
        <f>IF(ISBLANK(A17), 0, IFERROR(VLOOKUP(A17, ori_data!$AK:$AL, 2, FALSE), "ERROR"))</f>
        <v>0</v>
      </c>
      <c r="H17" s="5">
        <f>IF(ISBLANK(B17), 0, IFERROR(VLOOKUP(B17, ori_data!$AK:$AL, 2, FALSE), "ERROR"))</f>
        <v>0</v>
      </c>
      <c r="I17" s="5">
        <f>IF(ISBLANK(C17), 0, IFERROR(VLOOKUP(C17, ori_data!$AK:$AL, 2, FALSE), "ERROR"))</f>
        <v>0</v>
      </c>
      <c r="J17" s="5">
        <f>IF(ISBLANK(D17), 0, IFERROR(VLOOKUP(D17, ori_data!$AK:$AL, 2, FALSE), "ERROR"))</f>
        <v>0</v>
      </c>
      <c r="K17" s="5">
        <f>IF(ISBLANK(E17), 0, IFERROR(VLOOKUP(E17, ori_data!$AK:$AL, 2, FALSE), "ERROR"))</f>
        <v>0</v>
      </c>
      <c r="L17" s="5"/>
      <c r="M17" s="5">
        <v>14.4</v>
      </c>
      <c r="N17" s="5">
        <v>10.6</v>
      </c>
      <c r="O17" s="5"/>
      <c r="P17" s="5">
        <f t="shared" si="0"/>
        <v>0</v>
      </c>
      <c r="Q17" s="5">
        <f t="shared" si="1"/>
        <v>0</v>
      </c>
      <c r="R17" s="5"/>
      <c r="S17" s="5">
        <f t="shared" si="2"/>
        <v>14.4</v>
      </c>
      <c r="T17" s="5">
        <f t="shared" si="2"/>
        <v>10.6</v>
      </c>
      <c r="U17" s="4"/>
    </row>
    <row r="18" spans="1:21">
      <c r="A18" s="2" t="s">
        <v>17</v>
      </c>
      <c r="B18" s="2" t="s">
        <v>98</v>
      </c>
      <c r="C18" s="2" t="s">
        <v>100</v>
      </c>
      <c r="E18" s="2" t="s">
        <v>133</v>
      </c>
      <c r="G18" s="5">
        <f>IF(ISBLANK(A18), 0, IFERROR(VLOOKUP(A18, ori_data!$AK:$AL, 2, FALSE), "ERROR"))</f>
        <v>0</v>
      </c>
      <c r="H18" s="5">
        <f>IF(ISBLANK(B18), 0, IFERROR(VLOOKUP(B18, ori_data!$AK:$AL, 2, FALSE), "ERROR"))</f>
        <v>0</v>
      </c>
      <c r="I18" s="5">
        <f>IF(ISBLANK(C18), 0, IFERROR(VLOOKUP(C18, ori_data!$AK:$AL, 2, FALSE), "ERROR"))</f>
        <v>0</v>
      </c>
      <c r="J18" s="5">
        <f>IF(ISBLANK(D18), 0, IFERROR(VLOOKUP(D18, ori_data!$AK:$AL, 2, FALSE), "ERROR"))</f>
        <v>0</v>
      </c>
      <c r="K18" s="5">
        <f>IF(ISBLANK(E18), 0, IFERROR(VLOOKUP(E18, ori_data!$AK:$AL, 2, FALSE), "ERROR"))</f>
        <v>0</v>
      </c>
      <c r="L18" s="5"/>
      <c r="M18" s="5">
        <v>3.2</v>
      </c>
      <c r="N18" s="5">
        <v>22.7</v>
      </c>
      <c r="O18" s="5"/>
      <c r="P18" s="5">
        <f t="shared" si="0"/>
        <v>0</v>
      </c>
      <c r="Q18" s="5">
        <f t="shared" si="1"/>
        <v>0</v>
      </c>
      <c r="R18" s="5"/>
      <c r="S18" s="5">
        <f t="shared" si="2"/>
        <v>3.2</v>
      </c>
      <c r="T18" s="5">
        <f t="shared" si="2"/>
        <v>22.7</v>
      </c>
      <c r="U18" s="4"/>
    </row>
    <row r="19" spans="1:21">
      <c r="A19" s="2" t="s">
        <v>101</v>
      </c>
      <c r="B19" s="2" t="s">
        <v>103</v>
      </c>
      <c r="C19" s="2" t="s">
        <v>114</v>
      </c>
      <c r="E19" s="2" t="s">
        <v>134</v>
      </c>
      <c r="G19" s="5">
        <f>IF(ISBLANK(A19), 0, IFERROR(VLOOKUP(A19, ori_data!$AK:$AL, 2, FALSE), "ERROR"))</f>
        <v>0</v>
      </c>
      <c r="H19" s="5">
        <f>IF(ISBLANK(B19), 0, IFERROR(VLOOKUP(B19, ori_data!$AK:$AL, 2, FALSE), "ERROR"))</f>
        <v>0</v>
      </c>
      <c r="I19" s="5">
        <f>IF(ISBLANK(C19), 0, IFERROR(VLOOKUP(C19, ori_data!$AK:$AL, 2, FALSE), "ERROR"))</f>
        <v>0</v>
      </c>
      <c r="J19" s="5">
        <f>IF(ISBLANK(D19), 0, IFERROR(VLOOKUP(D19, ori_data!$AK:$AL, 2, FALSE), "ERROR"))</f>
        <v>0</v>
      </c>
      <c r="K19" s="5">
        <f>IF(ISBLANK(E19), 0, IFERROR(VLOOKUP(E19, ori_data!$AK:$AL, 2, FALSE), "ERROR"))</f>
        <v>0</v>
      </c>
      <c r="L19" s="5"/>
      <c r="M19" s="5">
        <v>1.7</v>
      </c>
      <c r="N19" s="5">
        <v>41.8</v>
      </c>
      <c r="O19" s="5"/>
      <c r="P19" s="5">
        <f t="shared" si="0"/>
        <v>0</v>
      </c>
      <c r="Q19" s="5">
        <f t="shared" si="1"/>
        <v>0</v>
      </c>
      <c r="R19" s="5"/>
      <c r="S19" s="5">
        <f t="shared" si="2"/>
        <v>1.7</v>
      </c>
      <c r="T19" s="5">
        <f t="shared" si="2"/>
        <v>41.8</v>
      </c>
      <c r="U19" s="4"/>
    </row>
    <row r="20" spans="1:21">
      <c r="A20" s="2" t="s">
        <v>22</v>
      </c>
      <c r="B20" s="2" t="s">
        <v>107</v>
      </c>
      <c r="C20" s="2" t="s">
        <v>112</v>
      </c>
      <c r="E20" s="2" t="s">
        <v>135</v>
      </c>
      <c r="G20" s="5">
        <f>IF(ISBLANK(A20), 0, IFERROR(VLOOKUP(A20, ori_data!$AK:$AL, 2, FALSE), "ERROR"))</f>
        <v>0</v>
      </c>
      <c r="H20" s="5">
        <f>IF(ISBLANK(B20), 0, IFERROR(VLOOKUP(B20, ori_data!$AK:$AL, 2, FALSE), "ERROR"))</f>
        <v>0</v>
      </c>
      <c r="I20" s="5">
        <f>IF(ISBLANK(C20), 0, IFERROR(VLOOKUP(C20, ori_data!$AK:$AL, 2, FALSE), "ERROR"))</f>
        <v>0</v>
      </c>
      <c r="J20" s="5">
        <f>IF(ISBLANK(D20), 0, IFERROR(VLOOKUP(D20, ori_data!$AK:$AL, 2, FALSE), "ERROR"))</f>
        <v>0</v>
      </c>
      <c r="K20" s="5">
        <f>IF(ISBLANK(E20), 0, IFERROR(VLOOKUP(E20, ori_data!$AK:$AL, 2, FALSE), "ERROR"))</f>
        <v>0</v>
      </c>
      <c r="L20" s="5"/>
      <c r="M20" s="5">
        <v>6.9</v>
      </c>
      <c r="N20" s="5">
        <v>33</v>
      </c>
      <c r="O20" s="5"/>
      <c r="P20" s="5">
        <f t="shared" si="0"/>
        <v>0</v>
      </c>
      <c r="Q20" s="5">
        <f t="shared" si="1"/>
        <v>0</v>
      </c>
      <c r="R20" s="5"/>
      <c r="S20" s="5">
        <f t="shared" si="2"/>
        <v>6.9</v>
      </c>
      <c r="T20" s="5">
        <f t="shared" si="2"/>
        <v>33</v>
      </c>
      <c r="U20" s="4"/>
    </row>
    <row r="21" spans="1:21">
      <c r="A21" s="2" t="s">
        <v>108</v>
      </c>
      <c r="C21" s="2" t="s">
        <v>110</v>
      </c>
      <c r="E21" s="2" t="s">
        <v>136</v>
      </c>
      <c r="G21" s="5">
        <f>IF(ISBLANK(A21), 0, IFERROR(VLOOKUP(A21, ori_data!$AK:$AL, 2, FALSE), "ERROR"))</f>
        <v>0</v>
      </c>
      <c r="H21" s="5">
        <f>IF(ISBLANK(B21), 0, IFERROR(VLOOKUP(B21, ori_data!$AK:$AL, 2, FALSE), "ERROR"))</f>
        <v>0</v>
      </c>
      <c r="I21" s="5">
        <f>IF(ISBLANK(C21), 0, IFERROR(VLOOKUP(C21, ori_data!$AK:$AL, 2, FALSE), "ERROR"))</f>
        <v>0</v>
      </c>
      <c r="J21" s="5">
        <f>IF(ISBLANK(D21), 0, IFERROR(VLOOKUP(D21, ori_data!$AK:$AL, 2, FALSE), "ERROR"))</f>
        <v>0</v>
      </c>
      <c r="K21" s="5">
        <f>IF(ISBLANK(E21), 0, IFERROR(VLOOKUP(E21, ori_data!$AK:$AL, 2, FALSE), "ERROR"))</f>
        <v>0</v>
      </c>
      <c r="L21" s="5"/>
      <c r="M21" s="5">
        <v>48.1</v>
      </c>
      <c r="N21" s="5">
        <v>32.799999999999997</v>
      </c>
      <c r="O21" s="5"/>
      <c r="P21" s="5">
        <f t="shared" si="0"/>
        <v>0</v>
      </c>
      <c r="Q21" s="5">
        <f t="shared" si="1"/>
        <v>0</v>
      </c>
      <c r="R21" s="5"/>
      <c r="S21" s="5">
        <f t="shared" si="2"/>
        <v>48.1</v>
      </c>
      <c r="T21" s="5">
        <f t="shared" si="2"/>
        <v>32.799999999999997</v>
      </c>
      <c r="U21" s="4"/>
    </row>
    <row r="22" spans="1:21">
      <c r="S22" s="4"/>
      <c r="T22" s="4"/>
      <c r="U22" s="4"/>
    </row>
    <row r="23" spans="1:21">
      <c r="S23" s="4"/>
      <c r="T23" s="4"/>
      <c r="U23" s="4"/>
    </row>
    <row r="24" spans="1:21">
      <c r="S24" s="4"/>
      <c r="T24" s="4"/>
      <c r="U24" s="4"/>
    </row>
    <row r="25" spans="1:21">
      <c r="R25" s="2" t="s">
        <v>52</v>
      </c>
      <c r="S25" s="5">
        <f>SUM(S3:S21)/COUNT(S3:S21)</f>
        <v>13.189473684210526</v>
      </c>
      <c r="T25" s="5">
        <f>SUM(T3:T21)/COUNT(T3:T21)</f>
        <v>34.210526315789465</v>
      </c>
      <c r="U25" s="5">
        <f>SUM(S3:T21)/COUNTA(S3:T21)</f>
        <v>23.700000000000003</v>
      </c>
    </row>
  </sheetData>
  <mergeCells count="1">
    <mergeCell ref="A1:Q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7"/>
  <sheetViews>
    <sheetView workbookViewId="0">
      <selection activeCell="G14" sqref="G14"/>
    </sheetView>
  </sheetViews>
  <sheetFormatPr defaultRowHeight="14.25"/>
  <cols>
    <col min="1" max="1" width="10.625" style="3" customWidth="1"/>
    <col min="2" max="2" width="15.625" style="3" customWidth="1"/>
    <col min="3" max="3" width="20.625" style="3" customWidth="1"/>
    <col min="4" max="5" width="9" style="3"/>
    <col min="6" max="6" width="15.625" style="3" customWidth="1"/>
    <col min="7" max="8" width="9" style="3"/>
    <col min="9" max="9" width="10.625" style="3" customWidth="1"/>
    <col min="10" max="10" width="20.625" style="3" customWidth="1"/>
    <col min="11" max="11" width="20.625" style="14" customWidth="1"/>
    <col min="12" max="13" width="20.625" style="3" customWidth="1"/>
  </cols>
  <sheetData>
    <row r="1" spans="1:13" ht="30" customHeight="1">
      <c r="A1" s="3" t="s">
        <v>785</v>
      </c>
      <c r="B1" s="3" t="s">
        <v>786</v>
      </c>
      <c r="C1" s="9" t="s">
        <v>812</v>
      </c>
      <c r="F1" s="3" t="s">
        <v>813</v>
      </c>
      <c r="I1" s="3" t="s">
        <v>814</v>
      </c>
      <c r="J1" s="9" t="s">
        <v>816</v>
      </c>
      <c r="K1" s="9" t="s">
        <v>955</v>
      </c>
      <c r="L1" s="9" t="s">
        <v>815</v>
      </c>
      <c r="M1" s="9" t="s">
        <v>812</v>
      </c>
    </row>
    <row r="2" spans="1:13" ht="30" customHeight="1">
      <c r="A2" s="3" t="s">
        <v>5</v>
      </c>
      <c r="B2" s="3">
        <v>51.63</v>
      </c>
      <c r="C2" s="3">
        <v>1.01</v>
      </c>
      <c r="F2" s="3">
        <v>0.96</v>
      </c>
      <c r="I2" s="3" t="s">
        <v>695</v>
      </c>
      <c r="J2" s="10">
        <v>8.4413000000000002E-2</v>
      </c>
      <c r="K2" s="10">
        <v>8.9561000000000002E-2</v>
      </c>
      <c r="L2" s="10">
        <v>9.0537999999999993E-2</v>
      </c>
      <c r="M2" s="10">
        <f>L2*F$2*627.51</f>
        <v>54.540960364799993</v>
      </c>
    </row>
    <row r="3" spans="1:13" ht="30" customHeight="1">
      <c r="A3" s="3" t="s">
        <v>789</v>
      </c>
      <c r="B3" s="3">
        <v>37.69</v>
      </c>
      <c r="C3" s="3">
        <v>1.1000000000000001</v>
      </c>
      <c r="I3" s="3" t="s">
        <v>294</v>
      </c>
      <c r="J3" s="10">
        <v>0.11414199999999999</v>
      </c>
      <c r="K3" s="10">
        <v>0.120042</v>
      </c>
      <c r="L3" s="10">
        <v>0.121029</v>
      </c>
      <c r="M3" s="10">
        <f t="shared" ref="M3:M66" si="0">L3*F$2*627.51</f>
        <v>72.909031478399996</v>
      </c>
    </row>
    <row r="4" spans="1:13" ht="30" customHeight="1">
      <c r="A4" s="3" t="s">
        <v>791</v>
      </c>
      <c r="B4" s="3">
        <v>76.48</v>
      </c>
      <c r="C4" s="3">
        <v>0.46</v>
      </c>
      <c r="I4" s="3" t="s">
        <v>696</v>
      </c>
      <c r="J4" s="10">
        <v>0.14191000000000001</v>
      </c>
      <c r="K4" s="10">
        <v>0.14618100000000001</v>
      </c>
      <c r="L4" s="10">
        <v>0.14716899999999999</v>
      </c>
      <c r="M4" s="10">
        <f t="shared" si="0"/>
        <v>88.656018422399981</v>
      </c>
    </row>
    <row r="5" spans="1:13" ht="30" customHeight="1">
      <c r="A5" s="3" t="s">
        <v>2</v>
      </c>
      <c r="B5" s="3">
        <v>136.19999999999999</v>
      </c>
      <c r="C5" s="3">
        <v>0.28999999999999998</v>
      </c>
      <c r="I5" s="3" t="s">
        <v>697</v>
      </c>
      <c r="J5" s="10">
        <v>0.16159000000000001</v>
      </c>
      <c r="K5" s="10">
        <v>0.168128</v>
      </c>
      <c r="L5" s="10">
        <v>0.169126</v>
      </c>
      <c r="M5" s="10">
        <f t="shared" si="0"/>
        <v>101.88312600959999</v>
      </c>
    </row>
    <row r="6" spans="1:13" ht="30" customHeight="1">
      <c r="A6" s="3" t="s">
        <v>794</v>
      </c>
      <c r="B6" s="3">
        <v>169.98</v>
      </c>
      <c r="C6" s="3">
        <v>0.25</v>
      </c>
      <c r="I6" s="3" t="s">
        <v>698</v>
      </c>
      <c r="J6" s="10">
        <v>0.16079199999999999</v>
      </c>
      <c r="K6" s="10">
        <v>0.16786000000000001</v>
      </c>
      <c r="L6" s="10">
        <v>0.16886300000000001</v>
      </c>
      <c r="M6" s="10">
        <f t="shared" si="0"/>
        <v>101.7246922848</v>
      </c>
    </row>
    <row r="7" spans="1:13" ht="30" customHeight="1">
      <c r="A7" s="3" t="s">
        <v>796</v>
      </c>
      <c r="B7" s="3">
        <v>112.53</v>
      </c>
      <c r="C7" s="3">
        <v>1.04</v>
      </c>
      <c r="I7" s="3" t="s">
        <v>699</v>
      </c>
      <c r="J7" s="10">
        <v>0.122977</v>
      </c>
      <c r="K7" s="10">
        <v>0.128132</v>
      </c>
      <c r="L7" s="10">
        <v>0.12911800000000001</v>
      </c>
      <c r="M7" s="10">
        <f t="shared" si="0"/>
        <v>77.781922732799998</v>
      </c>
    </row>
    <row r="8" spans="1:13" ht="30" customHeight="1">
      <c r="A8" s="3" t="s">
        <v>35</v>
      </c>
      <c r="B8" s="3">
        <v>58.99</v>
      </c>
      <c r="C8" s="3">
        <v>1.04</v>
      </c>
      <c r="I8" s="3" t="s">
        <v>700</v>
      </c>
      <c r="J8" s="10">
        <v>0.122701</v>
      </c>
      <c r="K8" s="10">
        <v>0.12803200000000001</v>
      </c>
      <c r="L8" s="10">
        <v>0.12901699999999999</v>
      </c>
      <c r="M8" s="10">
        <f t="shared" si="0"/>
        <v>77.721079363199991</v>
      </c>
    </row>
    <row r="9" spans="1:13" ht="30" customHeight="1">
      <c r="A9" s="3" t="s">
        <v>27</v>
      </c>
      <c r="B9" s="3">
        <v>18.47</v>
      </c>
      <c r="C9" s="3">
        <v>1.05</v>
      </c>
      <c r="I9" s="3" t="s">
        <v>701</v>
      </c>
      <c r="J9" s="10">
        <v>0.17182800000000001</v>
      </c>
      <c r="K9" s="10">
        <v>0.177537</v>
      </c>
      <c r="L9" s="10">
        <v>0.178535</v>
      </c>
      <c r="M9" s="10">
        <f t="shared" si="0"/>
        <v>107.55119793599998</v>
      </c>
    </row>
    <row r="10" spans="1:13" ht="30" customHeight="1">
      <c r="A10" s="3" t="s">
        <v>799</v>
      </c>
      <c r="B10" s="3">
        <v>25.69</v>
      </c>
      <c r="C10" s="3">
        <v>1.54</v>
      </c>
      <c r="I10" s="3" t="s">
        <v>702</v>
      </c>
      <c r="J10" s="10">
        <v>0.19026499999999999</v>
      </c>
      <c r="K10" s="10">
        <v>0.19817899999999999</v>
      </c>
      <c r="L10" s="10">
        <v>0.199186</v>
      </c>
      <c r="M10" s="10">
        <f t="shared" si="0"/>
        <v>119.99155858559999</v>
      </c>
    </row>
    <row r="11" spans="1:13" ht="30" customHeight="1">
      <c r="A11" s="3" t="s">
        <v>801</v>
      </c>
      <c r="B11" s="3">
        <v>34.869999999999997</v>
      </c>
      <c r="C11" s="3">
        <v>1.19</v>
      </c>
      <c r="I11" s="3" t="s">
        <v>703</v>
      </c>
      <c r="J11" s="10">
        <v>0.19004199999999999</v>
      </c>
      <c r="K11" s="10">
        <v>0.19789300000000001</v>
      </c>
      <c r="L11" s="10">
        <v>0.19890099999999999</v>
      </c>
      <c r="M11" s="10">
        <f t="shared" si="0"/>
        <v>119.81987184959999</v>
      </c>
    </row>
    <row r="12" spans="1:13" ht="30" customHeight="1">
      <c r="A12" s="3" t="s">
        <v>803</v>
      </c>
      <c r="B12" s="3">
        <v>78.23</v>
      </c>
      <c r="C12" s="3">
        <v>1.08</v>
      </c>
      <c r="I12" s="3" t="s">
        <v>704</v>
      </c>
      <c r="J12" s="10">
        <v>0.12837100000000001</v>
      </c>
      <c r="K12" s="10">
        <v>0.13373699999999999</v>
      </c>
      <c r="L12" s="10">
        <v>0.13472000000000001</v>
      </c>
      <c r="M12" s="10">
        <f t="shared" si="0"/>
        <v>81.156621311999999</v>
      </c>
    </row>
    <row r="13" spans="1:13" ht="30" customHeight="1">
      <c r="A13" s="3" t="s">
        <v>805</v>
      </c>
      <c r="B13" s="3">
        <v>106.6</v>
      </c>
      <c r="C13" s="3">
        <v>0.76</v>
      </c>
      <c r="I13" s="3" t="s">
        <v>705</v>
      </c>
      <c r="J13" s="10">
        <v>0.21887599999999999</v>
      </c>
      <c r="K13" s="10">
        <v>0.227296</v>
      </c>
      <c r="L13" s="10">
        <v>0.22831199999999999</v>
      </c>
      <c r="M13" s="10">
        <f t="shared" si="0"/>
        <v>137.53734059519999</v>
      </c>
    </row>
    <row r="14" spans="1:13" ht="30" customHeight="1">
      <c r="A14" s="3" t="s">
        <v>807</v>
      </c>
      <c r="B14" s="3">
        <v>75.42</v>
      </c>
      <c r="C14" s="3">
        <v>1.28</v>
      </c>
      <c r="I14" s="3" t="s">
        <v>315</v>
      </c>
      <c r="J14" s="10">
        <v>0.13264999999999999</v>
      </c>
      <c r="K14" s="10">
        <v>0.13939699999999999</v>
      </c>
      <c r="L14" s="10">
        <v>0.14038700000000001</v>
      </c>
      <c r="M14" s="10">
        <f t="shared" si="0"/>
        <v>84.570476515199999</v>
      </c>
    </row>
    <row r="15" spans="1:13" ht="30" customHeight="1">
      <c r="A15" s="3" t="s">
        <v>809</v>
      </c>
      <c r="B15" s="3">
        <v>65.66</v>
      </c>
      <c r="C15" s="3">
        <v>1.05</v>
      </c>
      <c r="I15" s="3" t="s">
        <v>706</v>
      </c>
      <c r="J15" s="10">
        <v>0.24751699999999999</v>
      </c>
      <c r="K15" s="10">
        <v>0.25734000000000001</v>
      </c>
      <c r="L15" s="10">
        <v>0.25836399999999998</v>
      </c>
      <c r="M15" s="10">
        <f t="shared" si="0"/>
        <v>155.64095389439998</v>
      </c>
    </row>
    <row r="16" spans="1:13" ht="30" customHeight="1">
      <c r="A16" s="3" t="s">
        <v>810</v>
      </c>
      <c r="B16" s="3">
        <v>28.59</v>
      </c>
      <c r="C16" s="3">
        <v>1.1000000000000001</v>
      </c>
      <c r="I16" s="3" t="s">
        <v>707</v>
      </c>
      <c r="J16" s="10">
        <v>0.147864</v>
      </c>
      <c r="K16" s="10">
        <v>0.154666</v>
      </c>
      <c r="L16" s="10">
        <v>0.15565499999999999</v>
      </c>
      <c r="M16" s="10">
        <f t="shared" si="0"/>
        <v>93.768066287999986</v>
      </c>
    </row>
    <row r="17" spans="9:13" ht="30" customHeight="1">
      <c r="I17" s="3" t="s">
        <v>708</v>
      </c>
      <c r="J17" s="10">
        <v>0.14657700000000001</v>
      </c>
      <c r="K17" s="10">
        <v>0.153673</v>
      </c>
      <c r="L17" s="10">
        <v>0.15466099999999999</v>
      </c>
      <c r="M17" s="10">
        <f t="shared" si="0"/>
        <v>93.169271145599978</v>
      </c>
    </row>
    <row r="18" spans="9:13" ht="30" customHeight="1">
      <c r="I18" s="3" t="s">
        <v>709</v>
      </c>
      <c r="J18" s="10">
        <v>9.0120000000000006E-2</v>
      </c>
      <c r="K18" s="10">
        <v>9.5630000000000007E-2</v>
      </c>
      <c r="L18" s="10">
        <v>9.6601999999999993E-2</v>
      </c>
      <c r="M18" s="10">
        <f t="shared" si="0"/>
        <v>58.193972179199989</v>
      </c>
    </row>
    <row r="19" spans="9:13" ht="30" customHeight="1">
      <c r="I19" s="3" t="s">
        <v>734</v>
      </c>
      <c r="J19" s="10">
        <v>0.13669000000000001</v>
      </c>
      <c r="K19" s="10">
        <v>0.14341799999999999</v>
      </c>
      <c r="L19" s="10">
        <v>0.14441499999999999</v>
      </c>
      <c r="M19" s="10">
        <f t="shared" si="0"/>
        <v>86.996982383999992</v>
      </c>
    </row>
    <row r="20" spans="9:13" ht="30" customHeight="1">
      <c r="I20" s="3" t="s">
        <v>710</v>
      </c>
      <c r="J20" s="10">
        <v>0.117565</v>
      </c>
      <c r="K20" s="10">
        <v>0.123309</v>
      </c>
      <c r="L20" s="10">
        <v>0.124295</v>
      </c>
      <c r="M20" s="10">
        <f t="shared" si="0"/>
        <v>74.876501231999995</v>
      </c>
    </row>
    <row r="21" spans="9:13" ht="30" customHeight="1">
      <c r="I21" s="3" t="s">
        <v>711</v>
      </c>
      <c r="J21" s="10">
        <v>0.104893</v>
      </c>
      <c r="K21" s="10">
        <v>0.11033800000000001</v>
      </c>
      <c r="L21" s="10">
        <v>0.111318</v>
      </c>
      <c r="M21" s="10">
        <f t="shared" si="0"/>
        <v>67.05903185279999</v>
      </c>
    </row>
    <row r="22" spans="9:13" ht="30" customHeight="1">
      <c r="I22" s="3" t="s">
        <v>719</v>
      </c>
      <c r="J22" s="10">
        <v>8.9296E-2</v>
      </c>
      <c r="K22" s="10">
        <v>9.5175999999999997E-2</v>
      </c>
      <c r="L22" s="10">
        <v>9.6155000000000004E-2</v>
      </c>
      <c r="M22" s="10">
        <f t="shared" si="0"/>
        <v>57.924695088</v>
      </c>
    </row>
    <row r="23" spans="9:13" ht="30" customHeight="1">
      <c r="I23" s="3" t="s">
        <v>724</v>
      </c>
      <c r="J23" s="10">
        <v>0.117716</v>
      </c>
      <c r="K23" s="10">
        <v>0.122642</v>
      </c>
      <c r="L23" s="10">
        <v>0.123623</v>
      </c>
      <c r="M23" s="10">
        <f t="shared" si="0"/>
        <v>74.4716819808</v>
      </c>
    </row>
    <row r="24" spans="9:13" ht="30" customHeight="1">
      <c r="I24" s="3" t="s">
        <v>712</v>
      </c>
      <c r="J24" s="10">
        <v>0.122193</v>
      </c>
      <c r="K24" s="10">
        <v>0.12773699999999999</v>
      </c>
      <c r="L24" s="10">
        <v>0.12872</v>
      </c>
      <c r="M24" s="10">
        <f t="shared" si="0"/>
        <v>77.54216371199999</v>
      </c>
    </row>
    <row r="25" spans="9:13" ht="30" customHeight="1">
      <c r="I25" s="3" t="s">
        <v>713</v>
      </c>
      <c r="J25" s="10">
        <v>8.5393999999999998E-2</v>
      </c>
      <c r="K25" s="10">
        <v>9.1500999999999999E-2</v>
      </c>
      <c r="L25" s="10">
        <v>9.2468999999999996E-2</v>
      </c>
      <c r="M25" s="10">
        <f t="shared" si="0"/>
        <v>55.704213302399992</v>
      </c>
    </row>
    <row r="26" spans="9:13" ht="30" customHeight="1">
      <c r="I26" s="3" t="s">
        <v>716</v>
      </c>
      <c r="J26" s="10">
        <v>7.7178999999999998E-2</v>
      </c>
      <c r="K26" s="10">
        <v>8.1365000000000007E-2</v>
      </c>
      <c r="L26" s="10">
        <v>8.233E-2</v>
      </c>
      <c r="M26" s="10">
        <f t="shared" si="0"/>
        <v>49.596382368</v>
      </c>
    </row>
    <row r="27" spans="9:13" ht="30" customHeight="1">
      <c r="I27" s="3" t="s">
        <v>714</v>
      </c>
      <c r="J27" s="10">
        <v>8.6003999999999997E-2</v>
      </c>
      <c r="K27" s="10">
        <v>9.2258999999999994E-2</v>
      </c>
      <c r="L27" s="10">
        <v>9.3234999999999998E-2</v>
      </c>
      <c r="M27" s="10">
        <f t="shared" si="0"/>
        <v>56.165659055999996</v>
      </c>
    </row>
    <row r="28" spans="9:13" ht="30" customHeight="1">
      <c r="I28" s="3" t="s">
        <v>715</v>
      </c>
      <c r="J28" s="10">
        <v>9.1319999999999998E-2</v>
      </c>
      <c r="K28" s="10">
        <v>9.6814999999999998E-2</v>
      </c>
      <c r="L28" s="10">
        <v>9.7786999999999999E-2</v>
      </c>
      <c r="M28" s="10">
        <f t="shared" si="0"/>
        <v>58.907827555199994</v>
      </c>
    </row>
    <row r="29" spans="9:13" ht="30" customHeight="1">
      <c r="I29" s="3" t="s">
        <v>717</v>
      </c>
      <c r="J29" s="10">
        <v>7.424E-2</v>
      </c>
      <c r="K29" s="10">
        <v>7.9947000000000004E-2</v>
      </c>
      <c r="L29" s="10">
        <v>8.0912999999999999E-2</v>
      </c>
      <c r="M29" s="10">
        <f t="shared" si="0"/>
        <v>48.742767964799995</v>
      </c>
    </row>
    <row r="30" spans="9:13" ht="30" customHeight="1">
      <c r="I30" s="3" t="s">
        <v>718</v>
      </c>
      <c r="J30" s="10">
        <v>7.6914999999999997E-2</v>
      </c>
      <c r="K30" s="10">
        <v>8.1085000000000004E-2</v>
      </c>
      <c r="L30" s="10">
        <v>8.2049999999999998E-2</v>
      </c>
      <c r="M30" s="10">
        <f t="shared" si="0"/>
        <v>49.42770767999999</v>
      </c>
    </row>
    <row r="31" spans="9:13" ht="30" customHeight="1">
      <c r="I31" s="3" t="s">
        <v>687</v>
      </c>
      <c r="J31" s="10">
        <v>6.5245999999999998E-2</v>
      </c>
      <c r="K31" s="10">
        <v>7.0981000000000002E-2</v>
      </c>
      <c r="L31" s="10">
        <v>7.1952000000000002E-2</v>
      </c>
      <c r="M31" s="10">
        <f t="shared" si="0"/>
        <v>43.344575539200001</v>
      </c>
    </row>
    <row r="32" spans="9:13" ht="30" customHeight="1">
      <c r="I32" s="3" t="s">
        <v>720</v>
      </c>
      <c r="J32" s="10">
        <v>9.0001999999999999E-2</v>
      </c>
      <c r="K32" s="10">
        <v>9.5873E-2</v>
      </c>
      <c r="L32" s="10">
        <v>9.6848000000000004E-2</v>
      </c>
      <c r="M32" s="10">
        <f t="shared" si="0"/>
        <v>58.342164940799996</v>
      </c>
    </row>
    <row r="33" spans="9:13" ht="30" customHeight="1">
      <c r="I33" s="3" t="s">
        <v>721</v>
      </c>
      <c r="J33" s="10">
        <v>9.8460000000000006E-2</v>
      </c>
      <c r="K33" s="10">
        <v>0.10506</v>
      </c>
      <c r="L33" s="10">
        <v>0.106029</v>
      </c>
      <c r="M33" s="10">
        <f t="shared" si="0"/>
        <v>63.872887478399996</v>
      </c>
    </row>
    <row r="34" spans="9:13" ht="30" customHeight="1">
      <c r="I34" s="3" t="s">
        <v>722</v>
      </c>
      <c r="J34" s="10">
        <v>9.0053999999999995E-2</v>
      </c>
      <c r="K34" s="10">
        <v>9.4159000000000007E-2</v>
      </c>
      <c r="L34" s="10">
        <v>9.6077999999999997E-2</v>
      </c>
      <c r="M34" s="10">
        <f t="shared" si="0"/>
        <v>57.878309548799997</v>
      </c>
    </row>
    <row r="35" spans="9:13" ht="30" customHeight="1">
      <c r="I35" s="3" t="s">
        <v>723</v>
      </c>
      <c r="J35" s="10">
        <v>0.10344</v>
      </c>
      <c r="K35" s="10">
        <v>0.109287</v>
      </c>
      <c r="L35" s="10">
        <v>0.110268</v>
      </c>
      <c r="M35" s="10">
        <f t="shared" si="0"/>
        <v>66.426501772799995</v>
      </c>
    </row>
    <row r="36" spans="9:13" ht="30" customHeight="1">
      <c r="I36" s="3" t="s">
        <v>725</v>
      </c>
      <c r="J36" s="10">
        <v>0.112956</v>
      </c>
      <c r="K36" s="10">
        <v>0.118913</v>
      </c>
      <c r="L36" s="10">
        <v>0.119895</v>
      </c>
      <c r="M36" s="10">
        <f t="shared" si="0"/>
        <v>72.225898991999998</v>
      </c>
    </row>
    <row r="37" spans="9:13" ht="30" customHeight="1">
      <c r="I37" s="3" t="s">
        <v>726</v>
      </c>
      <c r="J37" s="10">
        <v>0.113529</v>
      </c>
      <c r="K37" s="10">
        <v>0.119891</v>
      </c>
      <c r="L37" s="10">
        <v>0.120876</v>
      </c>
      <c r="M37" s="10">
        <f t="shared" si="0"/>
        <v>72.816862809599996</v>
      </c>
    </row>
    <row r="38" spans="9:13" ht="30" customHeight="1">
      <c r="I38" s="3" t="s">
        <v>727</v>
      </c>
      <c r="J38" s="10">
        <v>0.123528</v>
      </c>
      <c r="K38" s="10">
        <v>0.12868499999999999</v>
      </c>
      <c r="L38" s="10">
        <v>0.129664</v>
      </c>
      <c r="M38" s="10">
        <f t="shared" si="0"/>
        <v>78.110838374399989</v>
      </c>
    </row>
    <row r="39" spans="9:13" ht="30" customHeight="1">
      <c r="I39" s="3" t="s">
        <v>728</v>
      </c>
      <c r="J39" s="10">
        <v>0.115066</v>
      </c>
      <c r="K39" s="10">
        <v>0.120236</v>
      </c>
      <c r="L39" s="10">
        <v>0.121216</v>
      </c>
      <c r="M39" s="10">
        <f t="shared" si="0"/>
        <v>73.021682073600005</v>
      </c>
    </row>
    <row r="40" spans="9:13" ht="30" customHeight="1">
      <c r="I40" s="3" t="s">
        <v>729</v>
      </c>
      <c r="J40" s="10">
        <v>0.12374599999999999</v>
      </c>
      <c r="K40" s="10">
        <v>0.13034499999999999</v>
      </c>
      <c r="L40" s="10">
        <v>0.13133300000000001</v>
      </c>
      <c r="M40" s="10">
        <f t="shared" si="0"/>
        <v>79.116259996799997</v>
      </c>
    </row>
    <row r="41" spans="9:13" ht="30" customHeight="1">
      <c r="I41" s="3" t="s">
        <v>730</v>
      </c>
      <c r="J41" s="10">
        <v>0.12489599999999999</v>
      </c>
      <c r="K41" s="10">
        <v>0.130499</v>
      </c>
      <c r="L41" s="10">
        <v>0.13148099999999999</v>
      </c>
      <c r="M41" s="10">
        <f t="shared" si="0"/>
        <v>79.205416617599994</v>
      </c>
    </row>
    <row r="42" spans="9:13" ht="30" customHeight="1">
      <c r="I42" s="3" t="s">
        <v>731</v>
      </c>
      <c r="J42" s="10">
        <v>0.13062299999999999</v>
      </c>
      <c r="K42" s="10">
        <v>0.13472899999999999</v>
      </c>
      <c r="L42" s="10">
        <v>0.135713</v>
      </c>
      <c r="M42" s="10">
        <f t="shared" si="0"/>
        <v>81.7548140448</v>
      </c>
    </row>
    <row r="43" spans="9:13" ht="30" customHeight="1">
      <c r="I43" s="3" t="s">
        <v>732</v>
      </c>
      <c r="J43" s="10">
        <v>0.13638600000000001</v>
      </c>
      <c r="K43" s="10">
        <v>0.14441000000000001</v>
      </c>
      <c r="L43" s="10">
        <v>0.145398</v>
      </c>
      <c r="M43" s="10">
        <f t="shared" si="0"/>
        <v>87.589151020800003</v>
      </c>
    </row>
    <row r="44" spans="9:13" ht="30" customHeight="1">
      <c r="I44" s="3" t="s">
        <v>733</v>
      </c>
      <c r="J44" s="10">
        <v>0.13749600000000001</v>
      </c>
      <c r="K44" s="10">
        <v>0.14371400000000001</v>
      </c>
      <c r="L44" s="10">
        <v>0.144703</v>
      </c>
      <c r="M44" s="10">
        <f t="shared" si="0"/>
        <v>87.170476348799994</v>
      </c>
    </row>
    <row r="45" spans="9:13" ht="30" customHeight="1">
      <c r="I45" s="3" t="s">
        <v>735</v>
      </c>
      <c r="J45" s="10">
        <v>0.142154</v>
      </c>
      <c r="K45" s="10">
        <v>0.149423</v>
      </c>
      <c r="L45" s="10">
        <v>0.15135699999999999</v>
      </c>
      <c r="M45" s="10">
        <f t="shared" si="0"/>
        <v>91.178909827200002</v>
      </c>
    </row>
    <row r="46" spans="9:13" ht="30" customHeight="1">
      <c r="I46" s="3" t="s">
        <v>736</v>
      </c>
      <c r="J46" s="10">
        <v>0.131942</v>
      </c>
      <c r="K46" s="10">
        <v>0.139346</v>
      </c>
      <c r="L46" s="10">
        <v>0.14033899999999999</v>
      </c>
      <c r="M46" s="10">
        <f t="shared" si="0"/>
        <v>84.541560854399989</v>
      </c>
    </row>
    <row r="47" spans="9:13" ht="30" customHeight="1">
      <c r="I47" s="3" t="s">
        <v>737</v>
      </c>
      <c r="J47" s="10">
        <v>0.135877</v>
      </c>
      <c r="K47" s="10">
        <v>0.14358199999999999</v>
      </c>
      <c r="L47" s="10">
        <v>0.14457200000000001</v>
      </c>
      <c r="M47" s="10">
        <f t="shared" si="0"/>
        <v>87.091560691199987</v>
      </c>
    </row>
    <row r="48" spans="9:13" ht="30" customHeight="1">
      <c r="I48" s="3" t="s">
        <v>738</v>
      </c>
      <c r="J48" s="10">
        <v>0.149782</v>
      </c>
      <c r="K48" s="10">
        <v>0.15659899999999999</v>
      </c>
      <c r="L48" s="10">
        <v>0.15759999999999999</v>
      </c>
      <c r="M48" s="10">
        <f t="shared" si="0"/>
        <v>94.939752959999993</v>
      </c>
    </row>
    <row r="49" spans="9:13" ht="30" customHeight="1">
      <c r="I49" s="3" t="s">
        <v>739</v>
      </c>
      <c r="J49" s="10">
        <v>0.14790500000000001</v>
      </c>
      <c r="K49" s="10">
        <v>0.157196</v>
      </c>
      <c r="L49" s="10">
        <v>0.15820699999999999</v>
      </c>
      <c r="M49" s="10">
        <f t="shared" si="0"/>
        <v>95.305415587200002</v>
      </c>
    </row>
    <row r="50" spans="9:13" ht="30" customHeight="1">
      <c r="I50" s="3" t="s">
        <v>740</v>
      </c>
      <c r="J50" s="10">
        <v>9.4854999999999995E-2</v>
      </c>
      <c r="K50" s="10">
        <v>9.9925E-2</v>
      </c>
      <c r="L50" s="10">
        <v>0.100898</v>
      </c>
      <c r="M50" s="10">
        <f t="shared" si="0"/>
        <v>60.781923820800003</v>
      </c>
    </row>
    <row r="51" spans="9:13" ht="30" customHeight="1">
      <c r="I51" s="3" t="s">
        <v>741</v>
      </c>
      <c r="J51" s="10">
        <v>0.11062</v>
      </c>
      <c r="K51" s="10">
        <v>0.115457</v>
      </c>
      <c r="L51" s="10">
        <v>0.116436</v>
      </c>
      <c r="M51" s="10">
        <f t="shared" si="0"/>
        <v>70.142164185599995</v>
      </c>
    </row>
    <row r="52" spans="9:13" ht="30" customHeight="1">
      <c r="I52" s="3" t="s">
        <v>743</v>
      </c>
      <c r="J52" s="10">
        <v>0.14771899999999999</v>
      </c>
      <c r="K52" s="10">
        <v>0.15315200000000001</v>
      </c>
      <c r="L52" s="10">
        <v>0.154141</v>
      </c>
      <c r="M52" s="10">
        <f t="shared" si="0"/>
        <v>92.856018153600004</v>
      </c>
    </row>
    <row r="53" spans="9:13" ht="30" customHeight="1">
      <c r="I53" s="3" t="s">
        <v>742</v>
      </c>
      <c r="J53" s="10">
        <v>0.14189299999999999</v>
      </c>
      <c r="K53" s="10">
        <v>0.14818300000000001</v>
      </c>
      <c r="L53" s="10">
        <v>0.149175</v>
      </c>
      <c r="M53" s="10">
        <f t="shared" si="0"/>
        <v>89.864452080000007</v>
      </c>
    </row>
    <row r="54" spans="9:13" ht="30" customHeight="1">
      <c r="I54" s="3" t="s">
        <v>744</v>
      </c>
      <c r="J54" s="10">
        <v>0.147033</v>
      </c>
      <c r="K54" s="10">
        <v>0.15500800000000001</v>
      </c>
      <c r="L54" s="10">
        <v>0.155999</v>
      </c>
      <c r="M54" s="10">
        <f t="shared" si="0"/>
        <v>93.97529519039999</v>
      </c>
    </row>
    <row r="55" spans="9:13" ht="30" customHeight="1">
      <c r="I55" s="3" t="s">
        <v>745</v>
      </c>
      <c r="J55" s="10">
        <v>0.144373</v>
      </c>
      <c r="K55" s="10">
        <v>0.15037</v>
      </c>
      <c r="L55" s="10">
        <v>0.15135899999999999</v>
      </c>
      <c r="M55" s="10">
        <f t="shared" si="0"/>
        <v>91.180114646399986</v>
      </c>
    </row>
    <row r="56" spans="9:13" ht="30" customHeight="1">
      <c r="I56" s="3" t="s">
        <v>746</v>
      </c>
      <c r="J56" s="10">
        <v>0.160413</v>
      </c>
      <c r="K56" s="10">
        <v>0.165988</v>
      </c>
      <c r="L56" s="10">
        <v>0.16698199999999999</v>
      </c>
      <c r="M56" s="10">
        <f t="shared" si="0"/>
        <v>100.59155982719999</v>
      </c>
    </row>
    <row r="57" spans="9:13" ht="30" customHeight="1">
      <c r="I57" s="3" t="s">
        <v>160</v>
      </c>
      <c r="J57" s="10">
        <v>0.165154</v>
      </c>
      <c r="K57" s="10">
        <v>0.1726</v>
      </c>
      <c r="L57" s="10">
        <v>0.17360100000000001</v>
      </c>
      <c r="M57" s="10">
        <f t="shared" si="0"/>
        <v>104.57890896959999</v>
      </c>
    </row>
    <row r="58" spans="9:13" ht="30" customHeight="1">
      <c r="I58" s="3" t="s">
        <v>747</v>
      </c>
      <c r="J58" s="10">
        <v>8.4403000000000006E-2</v>
      </c>
      <c r="K58" s="10">
        <v>9.0322E-2</v>
      </c>
      <c r="L58" s="10">
        <v>9.1289999999999996E-2</v>
      </c>
      <c r="M58" s="10">
        <f t="shared" si="0"/>
        <v>54.993972383999996</v>
      </c>
    </row>
    <row r="59" spans="9:13" ht="30" customHeight="1">
      <c r="I59" s="3" t="s">
        <v>748</v>
      </c>
      <c r="J59" s="10">
        <v>8.4362000000000006E-2</v>
      </c>
      <c r="K59" s="10">
        <v>9.0295E-2</v>
      </c>
      <c r="L59" s="10">
        <v>9.1261999999999996E-2</v>
      </c>
      <c r="M59" s="10">
        <f t="shared" si="0"/>
        <v>54.977104915199995</v>
      </c>
    </row>
    <row r="60" spans="9:13" ht="30" customHeight="1">
      <c r="I60" s="3" t="s">
        <v>749</v>
      </c>
      <c r="J60" s="10">
        <v>9.2605999999999994E-2</v>
      </c>
      <c r="K60" s="10">
        <v>9.7743999999999998E-2</v>
      </c>
      <c r="L60" s="10">
        <v>9.8715999999999998E-2</v>
      </c>
      <c r="M60" s="10">
        <f t="shared" si="0"/>
        <v>59.467466073599994</v>
      </c>
    </row>
    <row r="61" spans="9:13" ht="30" customHeight="1">
      <c r="I61" s="3" t="s">
        <v>750</v>
      </c>
      <c r="J61" s="10">
        <v>0.193882</v>
      </c>
      <c r="K61" s="10">
        <v>0.20269300000000001</v>
      </c>
      <c r="L61" s="10">
        <v>0.203705</v>
      </c>
      <c r="M61" s="10">
        <f t="shared" si="0"/>
        <v>122.71384756800001</v>
      </c>
    </row>
    <row r="62" spans="9:13" ht="30" customHeight="1">
      <c r="I62" s="3" t="s">
        <v>751</v>
      </c>
      <c r="J62" s="10">
        <v>1.6805E-2</v>
      </c>
      <c r="K62" s="10">
        <v>2.2279E-2</v>
      </c>
      <c r="L62" s="10">
        <v>2.3222E-2</v>
      </c>
      <c r="M62" s="10">
        <f t="shared" si="0"/>
        <v>13.9891557312</v>
      </c>
    </row>
    <row r="63" spans="9:13" ht="30" customHeight="1">
      <c r="I63" s="3" t="s">
        <v>752</v>
      </c>
      <c r="J63" s="10">
        <v>2.0754000000000002E-2</v>
      </c>
      <c r="K63" s="10">
        <v>2.6513999999999999E-2</v>
      </c>
      <c r="L63" s="10">
        <v>2.7456000000000001E-2</v>
      </c>
      <c r="M63" s="10">
        <f t="shared" si="0"/>
        <v>16.539757977600001</v>
      </c>
    </row>
    <row r="64" spans="9:13" ht="30" customHeight="1">
      <c r="I64" s="3" t="s">
        <v>508</v>
      </c>
      <c r="J64" s="10">
        <v>6.4920000000000004E-3</v>
      </c>
      <c r="K64" s="10">
        <v>1.0832E-2</v>
      </c>
      <c r="L64" s="10">
        <v>1.1776E-2</v>
      </c>
      <c r="M64" s="10">
        <f t="shared" si="0"/>
        <v>7.0939754495999994</v>
      </c>
    </row>
    <row r="65" spans="9:13" ht="30" customHeight="1">
      <c r="I65" s="3" t="s">
        <v>502</v>
      </c>
      <c r="J65" s="10">
        <v>1.167E-2</v>
      </c>
      <c r="K65" s="10">
        <v>1.5266999999999999E-2</v>
      </c>
      <c r="L65" s="10">
        <v>1.6211E-2</v>
      </c>
      <c r="M65" s="10">
        <f t="shared" si="0"/>
        <v>9.7656620255999993</v>
      </c>
    </row>
    <row r="66" spans="9:13" ht="30" customHeight="1">
      <c r="I66" s="3" t="s">
        <v>753</v>
      </c>
      <c r="J66" s="10">
        <v>2.8639999999999998E-3</v>
      </c>
      <c r="K66" s="10">
        <v>6.6649999999999999E-3</v>
      </c>
      <c r="L66" s="10">
        <v>7.6080000000000002E-3</v>
      </c>
      <c r="M66" s="10">
        <f t="shared" si="0"/>
        <v>4.5831322368</v>
      </c>
    </row>
    <row r="67" spans="9:13" ht="30" customHeight="1">
      <c r="I67" s="3" t="s">
        <v>754</v>
      </c>
      <c r="J67" s="10">
        <v>9.7730000000000004E-3</v>
      </c>
      <c r="K67" s="10">
        <v>1.5564E-2</v>
      </c>
      <c r="L67" s="10">
        <v>1.6507000000000001E-2</v>
      </c>
      <c r="M67" s="10">
        <f t="shared" ref="M67:M76" si="1">L67*F$2*627.51</f>
        <v>9.9439752672000008</v>
      </c>
    </row>
    <row r="68" spans="9:13" ht="30" customHeight="1">
      <c r="I68" s="3" t="s">
        <v>755</v>
      </c>
      <c r="J68" s="10">
        <v>8.8310000000000003E-3</v>
      </c>
      <c r="K68" s="10">
        <v>1.6799000000000001E-2</v>
      </c>
      <c r="L68" s="10">
        <v>1.7742999999999998E-2</v>
      </c>
      <c r="M68" s="10">
        <f t="shared" si="1"/>
        <v>10.688553532799999</v>
      </c>
    </row>
    <row r="69" spans="9:13" ht="30" customHeight="1">
      <c r="I69" s="3" t="s">
        <v>756</v>
      </c>
      <c r="J69" s="10">
        <v>1.1997000000000001E-2</v>
      </c>
      <c r="K69" s="10">
        <v>1.7278999999999999E-2</v>
      </c>
      <c r="L69" s="10">
        <v>1.8224000000000001E-2</v>
      </c>
      <c r="M69" s="10">
        <f t="shared" si="1"/>
        <v>10.9783125504</v>
      </c>
    </row>
    <row r="70" spans="9:13" ht="30" customHeight="1">
      <c r="I70" s="3" t="s">
        <v>757</v>
      </c>
      <c r="J70" s="10">
        <v>4.9740000000000001E-3</v>
      </c>
      <c r="K70" s="10">
        <v>1.0095E-2</v>
      </c>
      <c r="L70" s="10">
        <v>1.1037999999999999E-2</v>
      </c>
      <c r="M70" s="10">
        <f t="shared" si="1"/>
        <v>6.649397164799999</v>
      </c>
    </row>
    <row r="71" spans="9:13" ht="30" customHeight="1">
      <c r="I71" s="3" t="s">
        <v>758</v>
      </c>
      <c r="J71" s="10">
        <v>4.5560000000000002E-3</v>
      </c>
      <c r="K71" s="10">
        <v>9.9249999999999998E-3</v>
      </c>
      <c r="L71" s="10">
        <v>1.0867999999999999E-2</v>
      </c>
      <c r="M71" s="10">
        <f t="shared" si="1"/>
        <v>6.5469875327999993</v>
      </c>
    </row>
    <row r="72" spans="9:13" ht="30" customHeight="1">
      <c r="I72" s="3" t="s">
        <v>759</v>
      </c>
      <c r="J72" s="10">
        <v>2.9020000000000001E-3</v>
      </c>
      <c r="K72" s="10">
        <v>6.6940000000000003E-3</v>
      </c>
      <c r="L72" s="10">
        <v>7.6379999999999998E-3</v>
      </c>
      <c r="M72" s="10">
        <f t="shared" si="1"/>
        <v>4.6012045248</v>
      </c>
    </row>
    <row r="73" spans="9:13" ht="30" customHeight="1">
      <c r="I73" s="3" t="s">
        <v>760</v>
      </c>
      <c r="J73" s="10">
        <v>1.5200999999999999E-2</v>
      </c>
      <c r="K73" s="10">
        <v>1.9518000000000001E-2</v>
      </c>
      <c r="L73" s="10">
        <v>2.0461E-2</v>
      </c>
      <c r="M73" s="10">
        <f t="shared" si="1"/>
        <v>12.3259028256</v>
      </c>
    </row>
    <row r="74" spans="9:13" ht="30" customHeight="1">
      <c r="I74" s="3" t="s">
        <v>761</v>
      </c>
      <c r="J74" s="10">
        <v>2.954E-2</v>
      </c>
      <c r="K74" s="10">
        <v>3.6322E-2</v>
      </c>
      <c r="L74" s="10">
        <v>3.7265E-2</v>
      </c>
      <c r="M74" s="10">
        <f t="shared" si="1"/>
        <v>22.448793744</v>
      </c>
    </row>
    <row r="75" spans="9:13" ht="30" customHeight="1">
      <c r="I75" s="3" t="s">
        <v>762</v>
      </c>
      <c r="J75" s="10">
        <v>1.2154E-2</v>
      </c>
      <c r="K75" s="10">
        <v>1.5606999999999999E-2</v>
      </c>
      <c r="L75" s="10">
        <v>1.6549999999999999E-2</v>
      </c>
      <c r="M75" s="10">
        <f t="shared" si="1"/>
        <v>9.9698788799999996</v>
      </c>
    </row>
    <row r="76" spans="9:13" ht="30" customHeight="1">
      <c r="I76" s="3" t="s">
        <v>763</v>
      </c>
      <c r="J76" s="10">
        <v>8.9058999999999999E-2</v>
      </c>
      <c r="K76" s="10">
        <v>9.3508999999999995E-2</v>
      </c>
      <c r="L76" s="10">
        <v>9.4479999999999995E-2</v>
      </c>
      <c r="M76" s="10">
        <f t="shared" si="1"/>
        <v>56.915659007999999</v>
      </c>
    </row>
    <row r="77" spans="9:13" ht="30" customHeight="1"/>
    <row r="78" spans="9:13" ht="30" customHeight="1"/>
    <row r="79" spans="9:13" ht="30" customHeight="1"/>
    <row r="80" spans="9:1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H19" sqref="H19"/>
    </sheetView>
  </sheetViews>
  <sheetFormatPr defaultRowHeight="14.25"/>
  <cols>
    <col min="1" max="5" width="10.625" style="19" customWidth="1"/>
    <col min="6" max="11" width="9" style="18"/>
  </cols>
  <sheetData>
    <row r="1" spans="1:6">
      <c r="A1" s="22" t="s">
        <v>766</v>
      </c>
      <c r="B1" s="22"/>
      <c r="C1" s="22"/>
      <c r="D1" s="22"/>
      <c r="E1" s="22"/>
    </row>
    <row r="2" spans="1:6">
      <c r="A2" s="19" t="s">
        <v>318</v>
      </c>
      <c r="B2" s="19" t="s">
        <v>319</v>
      </c>
      <c r="C2" s="19" t="s">
        <v>317</v>
      </c>
      <c r="E2" s="19" t="s">
        <v>320</v>
      </c>
    </row>
    <row r="3" spans="1:6">
      <c r="A3" s="7" t="s">
        <v>637</v>
      </c>
      <c r="B3" s="12">
        <v>57.9</v>
      </c>
      <c r="C3" s="12">
        <f>IF(ISBLANK(A3), 0, IFERROR(VLOOKUP(A3, ori_data!$D:$E, 2, FALSE), "ERROR"))</f>
        <v>0</v>
      </c>
      <c r="D3" s="12"/>
      <c r="E3" s="12">
        <f>ABS(C3-B3)</f>
        <v>57.9</v>
      </c>
      <c r="F3" s="20"/>
    </row>
    <row r="4" spans="1:6">
      <c r="A4" s="7" t="s">
        <v>638</v>
      </c>
      <c r="B4" s="12">
        <v>50.8</v>
      </c>
      <c r="C4" s="12">
        <f>IF(ISBLANK(A4), 0, IFERROR(VLOOKUP(A4, ori_data!$D:$E, 2, FALSE), "ERROR"))</f>
        <v>0</v>
      </c>
      <c r="D4" s="12"/>
      <c r="E4" s="12">
        <f t="shared" ref="E4:E67" si="0">ABS(C4-B4)</f>
        <v>50.8</v>
      </c>
      <c r="F4" s="20"/>
    </row>
    <row r="5" spans="1:6">
      <c r="A5" s="7" t="s">
        <v>639</v>
      </c>
      <c r="B5" s="12">
        <v>84</v>
      </c>
      <c r="C5" s="12">
        <f>IF(ISBLANK(A5), 0, IFERROR(VLOOKUP(A5, ori_data!$D:$E, 2, FALSE), "ERROR"))</f>
        <v>0</v>
      </c>
      <c r="D5" s="12"/>
      <c r="E5" s="12">
        <f t="shared" si="0"/>
        <v>84</v>
      </c>
      <c r="F5" s="20"/>
    </row>
    <row r="6" spans="1:6">
      <c r="A6" s="7" t="s">
        <v>425</v>
      </c>
      <c r="B6" s="12">
        <v>190.5</v>
      </c>
      <c r="C6" s="12">
        <f>IF(ISBLANK(A6), 0, IFERROR(VLOOKUP(A6, ori_data!$D:$E, 2, FALSE), "ERROR"))</f>
        <v>0</v>
      </c>
      <c r="D6" s="12"/>
      <c r="E6" s="12">
        <f t="shared" si="0"/>
        <v>190.5</v>
      </c>
      <c r="F6" s="20"/>
    </row>
    <row r="7" spans="1:6">
      <c r="A7" s="7" t="s">
        <v>690</v>
      </c>
      <c r="B7" s="12">
        <v>181</v>
      </c>
      <c r="C7" s="12">
        <f>IF(ISBLANK(A7), 0, IFERROR(VLOOKUP(A7, ori_data!$D:$E, 2, FALSE), "ERROR"))</f>
        <v>0</v>
      </c>
      <c r="D7" s="12"/>
      <c r="E7" s="12">
        <f t="shared" si="0"/>
        <v>181</v>
      </c>
      <c r="F7" s="20"/>
    </row>
    <row r="8" spans="1:6">
      <c r="A8" s="7" t="s">
        <v>640</v>
      </c>
      <c r="B8" s="12">
        <v>307.60000000000002</v>
      </c>
      <c r="C8" s="12">
        <f>IF(ISBLANK(A8), 0, IFERROR(VLOOKUP(A8, ori_data!$D:$E, 2, FALSE), "ERROR"))</f>
        <v>0</v>
      </c>
      <c r="D8" s="12"/>
      <c r="E8" s="12">
        <f t="shared" si="0"/>
        <v>307.60000000000002</v>
      </c>
      <c r="F8" s="20"/>
    </row>
    <row r="9" spans="1:6">
      <c r="A9" s="7" t="s">
        <v>295</v>
      </c>
      <c r="B9" s="12">
        <v>420.1</v>
      </c>
      <c r="C9" s="12">
        <f>IF(ISBLANK(A9), 0, IFERROR(VLOOKUP(A9, ori_data!$D:$E, 2, FALSE), "ERROR"))</f>
        <v>0</v>
      </c>
      <c r="D9" s="12"/>
      <c r="E9" s="12">
        <f t="shared" si="0"/>
        <v>420.1</v>
      </c>
      <c r="F9" s="20"/>
    </row>
    <row r="10" spans="1:6">
      <c r="A10" s="7" t="s">
        <v>300</v>
      </c>
      <c r="B10" s="12">
        <v>82.9</v>
      </c>
      <c r="C10" s="12">
        <f>IF(ISBLANK(A10), 0, IFERROR(VLOOKUP(A10, ori_data!$D:$E, 2, FALSE), "ERROR"))</f>
        <v>0</v>
      </c>
      <c r="D10" s="12"/>
      <c r="E10" s="12">
        <f t="shared" si="0"/>
        <v>82.9</v>
      </c>
      <c r="F10" s="20"/>
    </row>
    <row r="11" spans="1:6">
      <c r="A11" s="7" t="s">
        <v>197</v>
      </c>
      <c r="B11" s="12">
        <v>182.3</v>
      </c>
      <c r="C11" s="12">
        <f>IF(ISBLANK(A11), 0, IFERROR(VLOOKUP(A11, ori_data!$D:$E, 2, FALSE), "ERROR"))</f>
        <v>0</v>
      </c>
      <c r="D11" s="12"/>
      <c r="E11" s="12">
        <f t="shared" si="0"/>
        <v>182.3</v>
      </c>
      <c r="F11" s="20"/>
    </row>
    <row r="12" spans="1:6">
      <c r="A12" s="7" t="s">
        <v>301</v>
      </c>
      <c r="B12" s="12">
        <v>297.8</v>
      </c>
      <c r="C12" s="12">
        <f>IF(ISBLANK(A12), 0, IFERROR(VLOOKUP(A12, ori_data!$D:$E, 2, FALSE), "ERROR"))</f>
        <v>0</v>
      </c>
      <c r="D12" s="12"/>
      <c r="E12" s="12">
        <f t="shared" si="0"/>
        <v>297.8</v>
      </c>
      <c r="F12" s="20"/>
    </row>
    <row r="13" spans="1:6">
      <c r="A13" s="7" t="s">
        <v>836</v>
      </c>
      <c r="B13" s="12">
        <v>107.1</v>
      </c>
      <c r="C13" s="12">
        <f>IF(ISBLANK(A13), 0, IFERROR(VLOOKUP(A13, ori_data!$D:$E, 2, FALSE), "ERROR"))</f>
        <v>0</v>
      </c>
      <c r="D13" s="12"/>
      <c r="E13" s="12">
        <f t="shared" si="0"/>
        <v>107.1</v>
      </c>
      <c r="F13" s="20"/>
    </row>
    <row r="14" spans="1:6">
      <c r="A14" s="7" t="s">
        <v>838</v>
      </c>
      <c r="B14" s="12">
        <v>233</v>
      </c>
      <c r="C14" s="12">
        <f>IF(ISBLANK(A14), 0, IFERROR(VLOOKUP(A14, ori_data!$D:$E, 2, FALSE), "ERROR"))</f>
        <v>0</v>
      </c>
      <c r="D14" s="12"/>
      <c r="E14" s="12">
        <f t="shared" si="0"/>
        <v>233</v>
      </c>
      <c r="F14" s="20"/>
    </row>
    <row r="15" spans="1:6">
      <c r="A15" s="7" t="s">
        <v>840</v>
      </c>
      <c r="B15" s="12">
        <v>141.69999999999999</v>
      </c>
      <c r="C15" s="12">
        <f>IF(ISBLANK(A15), 0, IFERROR(VLOOKUP(A15, ori_data!$D:$E, 2, FALSE), "ERROR"))</f>
        <v>0</v>
      </c>
      <c r="D15" s="12"/>
      <c r="E15" s="12">
        <f t="shared" si="0"/>
        <v>141.69999999999999</v>
      </c>
      <c r="F15" s="20"/>
    </row>
    <row r="16" spans="1:6">
      <c r="A16" s="7" t="s">
        <v>691</v>
      </c>
      <c r="B16" s="12">
        <v>153.69999999999999</v>
      </c>
      <c r="C16" s="12">
        <f>IF(ISBLANK(A16), 0, IFERROR(VLOOKUP(A16, ori_data!$D:$E, 2, FALSE), "ERROR"))</f>
        <v>0</v>
      </c>
      <c r="D16" s="12"/>
      <c r="E16" s="12">
        <f t="shared" si="0"/>
        <v>153.69999999999999</v>
      </c>
      <c r="F16" s="20"/>
    </row>
    <row r="17" spans="1:6">
      <c r="A17" s="7" t="s">
        <v>692</v>
      </c>
      <c r="B17" s="12">
        <v>132.80000000000001</v>
      </c>
      <c r="C17" s="12">
        <f>IF(ISBLANK(A17), 0, IFERROR(VLOOKUP(A17, ori_data!$D:$E, 2, FALSE), "ERROR"))</f>
        <v>0</v>
      </c>
      <c r="D17" s="12"/>
      <c r="E17" s="12">
        <f t="shared" si="0"/>
        <v>132.80000000000001</v>
      </c>
      <c r="F17" s="20"/>
    </row>
    <row r="18" spans="1:6">
      <c r="A18" s="7" t="s">
        <v>641</v>
      </c>
      <c r="B18" s="12">
        <v>227.9</v>
      </c>
      <c r="C18" s="12">
        <f>IF(ISBLANK(A18), 0, IFERROR(VLOOKUP(A18, ori_data!$D:$E, 2, FALSE), "ERROR"))</f>
        <v>0</v>
      </c>
      <c r="D18" s="12"/>
      <c r="E18" s="12">
        <f t="shared" si="0"/>
        <v>227.9</v>
      </c>
      <c r="F18" s="20"/>
    </row>
    <row r="19" spans="1:6">
      <c r="A19" s="7" t="s">
        <v>642</v>
      </c>
      <c r="B19" s="12">
        <v>324.5</v>
      </c>
      <c r="C19" s="12">
        <f>IF(ISBLANK(A19), 0, IFERROR(VLOOKUP(A19, ori_data!$D:$E, 2, FALSE), "ERROR"))</f>
        <v>0</v>
      </c>
      <c r="D19" s="12"/>
      <c r="E19" s="12">
        <f t="shared" si="0"/>
        <v>324.5</v>
      </c>
      <c r="F19" s="20"/>
    </row>
    <row r="20" spans="1:6">
      <c r="A20" s="7" t="s">
        <v>303</v>
      </c>
      <c r="B20" s="12">
        <v>154.30000000000001</v>
      </c>
      <c r="C20" s="12">
        <f>IF(ISBLANK(A20), 0, IFERROR(VLOOKUP(A20, ori_data!$D:$E, 2, FALSE), "ERROR"))</f>
        <v>0</v>
      </c>
      <c r="D20" s="12"/>
      <c r="E20" s="12">
        <f t="shared" si="0"/>
        <v>154.30000000000001</v>
      </c>
      <c r="F20" s="20"/>
    </row>
    <row r="21" spans="1:6">
      <c r="A21" s="7" t="s">
        <v>304</v>
      </c>
      <c r="B21" s="12">
        <v>241.9</v>
      </c>
      <c r="C21" s="12">
        <f>IF(ISBLANK(A21), 0, IFERROR(VLOOKUP(A21, ori_data!$D:$E, 2, FALSE), "ERROR"))</f>
        <v>0</v>
      </c>
      <c r="D21" s="12"/>
      <c r="E21" s="12">
        <f t="shared" si="0"/>
        <v>241.9</v>
      </c>
      <c r="F21" s="20"/>
    </row>
    <row r="22" spans="1:6">
      <c r="A22" s="7" t="s">
        <v>842</v>
      </c>
      <c r="B22" s="12">
        <v>183.7</v>
      </c>
      <c r="C22" s="12">
        <f>IF(ISBLANK(A22), 0, IFERROR(VLOOKUP(A22, ori_data!$D:$E, 2, FALSE), "ERROR"))</f>
        <v>0</v>
      </c>
      <c r="D22" s="12"/>
      <c r="E22" s="12">
        <f t="shared" si="0"/>
        <v>183.7</v>
      </c>
      <c r="F22" s="20"/>
    </row>
    <row r="23" spans="1:6">
      <c r="A23" s="7" t="s">
        <v>844</v>
      </c>
      <c r="B23" s="12">
        <v>107.4</v>
      </c>
      <c r="C23" s="12">
        <f>IF(ISBLANK(A23), 0, IFERROR(VLOOKUP(A23, ori_data!$D:$E, 2, FALSE), "ERROR"))</f>
        <v>0</v>
      </c>
      <c r="D23" s="12"/>
      <c r="E23" s="12">
        <f t="shared" si="0"/>
        <v>107.4</v>
      </c>
      <c r="F23" s="20"/>
    </row>
    <row r="24" spans="1:6">
      <c r="A24" s="7" t="s">
        <v>643</v>
      </c>
      <c r="B24" s="12">
        <v>24.2</v>
      </c>
      <c r="C24" s="12">
        <f>IF(ISBLANK(A24), 0, IFERROR(VLOOKUP(A24, ori_data!$D:$E, 2, FALSE), "ERROR"))</f>
        <v>0</v>
      </c>
      <c r="D24" s="12"/>
      <c r="E24" s="12">
        <f t="shared" si="0"/>
        <v>24.2</v>
      </c>
      <c r="F24" s="20"/>
    </row>
    <row r="25" spans="1:6">
      <c r="A25" s="7" t="s">
        <v>644</v>
      </c>
      <c r="B25" s="12">
        <v>139.6</v>
      </c>
      <c r="C25" s="12">
        <f>IF(ISBLANK(A25), 0, IFERROR(VLOOKUP(A25, ori_data!$D:$E, 2, FALSE), "ERROR"))</f>
        <v>0</v>
      </c>
      <c r="D25" s="12"/>
      <c r="E25" s="12">
        <f t="shared" si="0"/>
        <v>139.6</v>
      </c>
      <c r="F25" s="20"/>
    </row>
    <row r="26" spans="1:6">
      <c r="A26" s="7" t="s">
        <v>490</v>
      </c>
      <c r="B26" s="12">
        <v>405.3</v>
      </c>
      <c r="C26" s="12">
        <f>IF(ISBLANK(A26), 0, IFERROR(VLOOKUP(A26, ori_data!$D:$E, 2, FALSE), "ERROR"))</f>
        <v>0</v>
      </c>
      <c r="D26" s="12"/>
      <c r="E26" s="12">
        <f t="shared" si="0"/>
        <v>405.3</v>
      </c>
      <c r="F26" s="20"/>
    </row>
    <row r="27" spans="1:6">
      <c r="A27" s="7" t="s">
        <v>102</v>
      </c>
      <c r="B27" s="12">
        <v>563.70000000000005</v>
      </c>
      <c r="C27" s="12">
        <f>IF(ISBLANK(A27), 0, IFERROR(VLOOKUP(A27, ori_data!$D:$E, 2, FALSE), "ERROR"))</f>
        <v>0</v>
      </c>
      <c r="D27" s="12"/>
      <c r="E27" s="12">
        <f t="shared" si="0"/>
        <v>563.70000000000005</v>
      </c>
      <c r="F27" s="20"/>
    </row>
    <row r="28" spans="1:6">
      <c r="A28" s="7" t="s">
        <v>155</v>
      </c>
      <c r="B28" s="12">
        <v>712.6</v>
      </c>
      <c r="C28" s="12">
        <f>IF(ISBLANK(A28), 0, IFERROR(VLOOKUP(A28, ori_data!$D:$E, 2, FALSE), "ERROR"))</f>
        <v>0</v>
      </c>
      <c r="D28" s="12"/>
      <c r="E28" s="12">
        <f t="shared" si="0"/>
        <v>712.6</v>
      </c>
      <c r="F28" s="20"/>
    </row>
    <row r="29" spans="1:6">
      <c r="A29" s="7" t="s">
        <v>199</v>
      </c>
      <c r="B29" s="12">
        <v>181.3</v>
      </c>
      <c r="C29" s="12">
        <f>IF(ISBLANK(A29), 0, IFERROR(VLOOKUP(A29, ori_data!$D:$E, 2, FALSE), "ERROR"))</f>
        <v>0</v>
      </c>
      <c r="D29" s="12"/>
      <c r="E29" s="12">
        <f t="shared" si="0"/>
        <v>181.3</v>
      </c>
      <c r="F29" s="20"/>
    </row>
    <row r="30" spans="1:6">
      <c r="A30" s="7" t="s">
        <v>105</v>
      </c>
      <c r="B30" s="12">
        <v>313.3</v>
      </c>
      <c r="C30" s="12">
        <f>IF(ISBLANK(A30), 0, IFERROR(VLOOKUP(A30, ori_data!$D:$E, 2, FALSE), "ERROR"))</f>
        <v>0</v>
      </c>
      <c r="D30" s="12"/>
      <c r="E30" s="12">
        <f t="shared" si="0"/>
        <v>313.3</v>
      </c>
      <c r="F30" s="20"/>
    </row>
    <row r="31" spans="1:6">
      <c r="A31" s="7" t="s">
        <v>97</v>
      </c>
      <c r="B31" s="12">
        <v>259.89999999999998</v>
      </c>
      <c r="C31" s="12">
        <f>IF(ISBLANK(A31), 0, IFERROR(VLOOKUP(A31, ori_data!$D:$E, 2, FALSE), "ERROR"))</f>
        <v>0</v>
      </c>
      <c r="D31" s="12"/>
      <c r="E31" s="12">
        <f t="shared" si="0"/>
        <v>259.89999999999998</v>
      </c>
      <c r="F31" s="20"/>
    </row>
    <row r="32" spans="1:6">
      <c r="A32" s="7" t="s">
        <v>99</v>
      </c>
      <c r="B32" s="12">
        <v>279.5</v>
      </c>
      <c r="C32" s="12">
        <f>IF(ISBLANK(A32), 0, IFERROR(VLOOKUP(A32, ori_data!$D:$E, 2, FALSE), "ERROR"))</f>
        <v>0</v>
      </c>
      <c r="D32" s="12"/>
      <c r="E32" s="12">
        <f t="shared" si="0"/>
        <v>279.5</v>
      </c>
      <c r="F32" s="20"/>
    </row>
    <row r="33" spans="1:6">
      <c r="A33" s="7" t="s">
        <v>433</v>
      </c>
      <c r="B33" s="12">
        <v>374.6</v>
      </c>
      <c r="C33" s="12">
        <f>IF(ISBLANK(A33), 0, IFERROR(VLOOKUP(A33, ori_data!$D:$E, 2, FALSE), "ERROR"))</f>
        <v>0</v>
      </c>
      <c r="D33" s="12"/>
      <c r="E33" s="12">
        <f t="shared" si="0"/>
        <v>374.6</v>
      </c>
      <c r="F33" s="20"/>
    </row>
    <row r="34" spans="1:6">
      <c r="A34" s="7" t="s">
        <v>845</v>
      </c>
      <c r="B34" s="12">
        <v>513.29999999999995</v>
      </c>
      <c r="C34" s="12">
        <f>IF(ISBLANK(A34), 0, IFERROR(VLOOKUP(A34, ori_data!$D:$E, 2, FALSE), "ERROR"))</f>
        <v>0</v>
      </c>
      <c r="D34" s="12"/>
      <c r="E34" s="12">
        <f t="shared" si="0"/>
        <v>513.29999999999995</v>
      </c>
      <c r="F34" s="20"/>
    </row>
    <row r="35" spans="1:6">
      <c r="A35" s="7" t="s">
        <v>61</v>
      </c>
      <c r="B35" s="12">
        <v>228.4</v>
      </c>
      <c r="C35" s="12">
        <f>IF(ISBLANK(A35), 0, IFERROR(VLOOKUP(A35, ori_data!$D:$E, 2, FALSE), "ERROR"))</f>
        <v>0</v>
      </c>
      <c r="D35" s="12"/>
      <c r="E35" s="12">
        <f t="shared" si="0"/>
        <v>228.4</v>
      </c>
      <c r="F35" s="20"/>
    </row>
    <row r="36" spans="1:6">
      <c r="A36" s="7" t="s">
        <v>846</v>
      </c>
      <c r="B36" s="12">
        <v>438</v>
      </c>
      <c r="C36" s="12">
        <f>IF(ISBLANK(A36), 0, IFERROR(VLOOKUP(A36, ori_data!$D:$E, 2, FALSE), "ERROR"))</f>
        <v>0</v>
      </c>
      <c r="D36" s="12"/>
      <c r="E36" s="12">
        <f t="shared" si="0"/>
        <v>438</v>
      </c>
      <c r="F36" s="20"/>
    </row>
    <row r="37" spans="1:6">
      <c r="A37" s="7" t="s">
        <v>243</v>
      </c>
      <c r="B37" s="12">
        <v>152.80000000000001</v>
      </c>
      <c r="C37" s="12">
        <f>IF(ISBLANK(A37), 0, IFERROR(VLOOKUP(A37, ori_data!$D:$E, 2, FALSE), "ERROR"))</f>
        <v>0</v>
      </c>
      <c r="D37" s="12"/>
      <c r="E37" s="12">
        <f t="shared" si="0"/>
        <v>152.80000000000001</v>
      </c>
      <c r="F37" s="20"/>
    </row>
    <row r="38" spans="1:6">
      <c r="A38" s="7" t="s">
        <v>362</v>
      </c>
      <c r="B38" s="12">
        <v>120.9</v>
      </c>
      <c r="C38" s="12">
        <f>IF(ISBLANK(A38), 0, IFERROR(VLOOKUP(A38, ori_data!$D:$E, 2, FALSE), "ERROR"))</f>
        <v>0</v>
      </c>
      <c r="D38" s="12"/>
      <c r="E38" s="12">
        <f t="shared" si="0"/>
        <v>120.9</v>
      </c>
      <c r="F38" s="20"/>
    </row>
    <row r="39" spans="1:6">
      <c r="A39" s="7" t="s">
        <v>847</v>
      </c>
      <c r="B39" s="12">
        <v>269.2</v>
      </c>
      <c r="C39" s="12">
        <f>IF(ISBLANK(A39), 0, IFERROR(VLOOKUP(A39, ori_data!$D:$E, 2, FALSE), "ERROR"))</f>
        <v>0</v>
      </c>
      <c r="D39" s="12"/>
      <c r="E39" s="12">
        <f t="shared" si="0"/>
        <v>269.2</v>
      </c>
      <c r="F39" s="20"/>
    </row>
    <row r="40" spans="1:6">
      <c r="A40" s="7" t="s">
        <v>68</v>
      </c>
      <c r="B40" s="12">
        <v>38.799999999999997</v>
      </c>
      <c r="C40" s="12">
        <f>IF(ISBLANK(A40), 0, IFERROR(VLOOKUP(A40, ori_data!$D:$E, 2, FALSE), "ERROR"))</f>
        <v>0</v>
      </c>
      <c r="D40" s="12"/>
      <c r="E40" s="12">
        <f t="shared" si="0"/>
        <v>38.799999999999997</v>
      </c>
      <c r="F40" s="20"/>
    </row>
    <row r="41" spans="1:6">
      <c r="A41" s="7" t="s">
        <v>437</v>
      </c>
      <c r="B41" s="12">
        <v>390.5</v>
      </c>
      <c r="C41" s="12">
        <f>IF(ISBLANK(A41), 0, IFERROR(VLOOKUP(A41, ori_data!$D:$E, 2, FALSE), "ERROR"))</f>
        <v>0</v>
      </c>
      <c r="D41" s="12"/>
      <c r="E41" s="12">
        <f t="shared" si="0"/>
        <v>390.5</v>
      </c>
      <c r="F41" s="20"/>
    </row>
    <row r="42" spans="1:6">
      <c r="A42" s="7" t="s">
        <v>645</v>
      </c>
      <c r="B42" s="12">
        <v>17.2</v>
      </c>
      <c r="C42" s="12">
        <f>IF(ISBLANK(A42), 0, IFERROR(VLOOKUP(A42, ori_data!$D:$E, 2, FALSE), "ERROR"))</f>
        <v>0</v>
      </c>
      <c r="D42" s="12"/>
      <c r="E42" s="12">
        <f t="shared" si="0"/>
        <v>17.2</v>
      </c>
      <c r="F42" s="20"/>
    </row>
    <row r="43" spans="1:6">
      <c r="A43" s="7" t="s">
        <v>646</v>
      </c>
      <c r="B43" s="12">
        <v>73.599999999999994</v>
      </c>
      <c r="C43" s="12">
        <f>IF(ISBLANK(A43), 0, IFERROR(VLOOKUP(A43, ori_data!$D:$E, 2, FALSE), "ERROR"))</f>
        <v>0</v>
      </c>
      <c r="D43" s="12"/>
      <c r="E43" s="12">
        <f t="shared" si="0"/>
        <v>73.599999999999994</v>
      </c>
      <c r="F43" s="20"/>
    </row>
    <row r="44" spans="1:6">
      <c r="A44" s="7" t="s">
        <v>510</v>
      </c>
      <c r="B44" s="12">
        <v>116.9</v>
      </c>
      <c r="C44" s="12">
        <f>IF(ISBLANK(A44), 0, IFERROR(VLOOKUP(A44, ori_data!$D:$E, 2, FALSE), "ERROR"))</f>
        <v>0</v>
      </c>
      <c r="D44" s="12"/>
      <c r="E44" s="12">
        <f t="shared" si="0"/>
        <v>116.9</v>
      </c>
      <c r="F44" s="20"/>
    </row>
    <row r="45" spans="1:6">
      <c r="A45" s="7" t="s">
        <v>524</v>
      </c>
      <c r="B45" s="12">
        <v>103.7</v>
      </c>
      <c r="C45" s="12">
        <f>IF(ISBLANK(A45), 0, IFERROR(VLOOKUP(A45, ori_data!$D:$E, 2, FALSE), "ERROR"))</f>
        <v>0</v>
      </c>
      <c r="D45" s="12"/>
      <c r="E45" s="12">
        <f t="shared" si="0"/>
        <v>103.7</v>
      </c>
      <c r="F45" s="20"/>
    </row>
    <row r="46" spans="1:6">
      <c r="A46" s="7" t="s">
        <v>647</v>
      </c>
      <c r="B46" s="12">
        <v>59.3</v>
      </c>
      <c r="C46" s="12">
        <f>IF(ISBLANK(A46), 0, IFERROR(VLOOKUP(A46, ori_data!$D:$E, 2, FALSE), "ERROR"))</f>
        <v>0</v>
      </c>
      <c r="D46" s="12"/>
      <c r="E46" s="12">
        <f t="shared" si="0"/>
        <v>59.3</v>
      </c>
      <c r="F46" s="20"/>
    </row>
    <row r="47" spans="1:6">
      <c r="A47" s="7" t="s">
        <v>648</v>
      </c>
      <c r="B47" s="12">
        <v>98.7</v>
      </c>
      <c r="C47" s="12">
        <f>IF(ISBLANK(A47), 0, IFERROR(VLOOKUP(A47, ori_data!$D:$E, 2, FALSE), "ERROR"))</f>
        <v>0</v>
      </c>
      <c r="D47" s="12"/>
      <c r="E47" s="12">
        <f t="shared" si="0"/>
        <v>98.7</v>
      </c>
      <c r="F47" s="20"/>
    </row>
    <row r="48" spans="1:6">
      <c r="A48" s="7" t="s">
        <v>649</v>
      </c>
      <c r="B48" s="12">
        <v>193.4</v>
      </c>
      <c r="C48" s="12">
        <f>IF(ISBLANK(A48), 0, IFERROR(VLOOKUP(A48, ori_data!$D:$E, 2, FALSE), "ERROR"))</f>
        <v>0</v>
      </c>
      <c r="D48" s="12"/>
      <c r="E48" s="12">
        <f t="shared" si="0"/>
        <v>193.4</v>
      </c>
      <c r="F48" s="20"/>
    </row>
    <row r="49" spans="1:6">
      <c r="A49" s="7" t="s">
        <v>849</v>
      </c>
      <c r="B49" s="12">
        <v>172</v>
      </c>
      <c r="C49" s="12">
        <f>IF(ISBLANK(A49), 0, IFERROR(VLOOKUP(A49, ori_data!$D:$E, 2, FALSE), "ERROR"))</f>
        <v>0</v>
      </c>
      <c r="D49" s="12"/>
      <c r="E49" s="12">
        <f t="shared" si="0"/>
        <v>172</v>
      </c>
      <c r="F49" s="20"/>
    </row>
    <row r="50" spans="1:6">
      <c r="A50" s="7" t="s">
        <v>850</v>
      </c>
      <c r="B50" s="12">
        <v>126.4</v>
      </c>
      <c r="C50" s="12">
        <f>IF(ISBLANK(A50), 0, IFERROR(VLOOKUP(A50, ori_data!$D:$E, 2, FALSE), "ERROR"))</f>
        <v>0</v>
      </c>
      <c r="D50" s="12"/>
      <c r="E50" s="12">
        <f t="shared" si="0"/>
        <v>126.4</v>
      </c>
      <c r="F50" s="20"/>
    </row>
    <row r="51" spans="1:6">
      <c r="A51" s="7" t="s">
        <v>851</v>
      </c>
      <c r="B51" s="12">
        <v>64.8</v>
      </c>
      <c r="C51" s="12">
        <f>IF(ISBLANK(A51), 0, IFERROR(VLOOKUP(A51, ori_data!$D:$E, 2, FALSE), "ERROR"))</f>
        <v>0</v>
      </c>
      <c r="D51" s="12"/>
      <c r="E51" s="12">
        <f t="shared" si="0"/>
        <v>64.8</v>
      </c>
      <c r="F51" s="20"/>
    </row>
    <row r="52" spans="1:6">
      <c r="A52" s="7" t="s">
        <v>71</v>
      </c>
      <c r="B52" s="12">
        <v>62.7</v>
      </c>
      <c r="C52" s="12">
        <f>IF(ISBLANK(A52), 0, IFERROR(VLOOKUP(A52, ori_data!$D:$E, 2, FALSE), "ERROR"))</f>
        <v>0</v>
      </c>
      <c r="D52" s="12"/>
      <c r="E52" s="12">
        <f t="shared" si="0"/>
        <v>62.7</v>
      </c>
      <c r="F52" s="20"/>
    </row>
    <row r="53" spans="1:6">
      <c r="A53" s="7" t="s">
        <v>650</v>
      </c>
      <c r="B53" s="12">
        <v>535.5</v>
      </c>
      <c r="C53" s="12">
        <f>IF(ISBLANK(A53), 0, IFERROR(VLOOKUP(A53, ori_data!$D:$E, 2, FALSE), "ERROR"))</f>
        <v>0</v>
      </c>
      <c r="D53" s="12"/>
      <c r="E53" s="12">
        <f t="shared" si="0"/>
        <v>535.5</v>
      </c>
      <c r="F53" s="20"/>
    </row>
    <row r="54" spans="1:6">
      <c r="A54" s="7" t="s">
        <v>80</v>
      </c>
      <c r="B54" s="12">
        <v>395.8</v>
      </c>
      <c r="C54" s="12">
        <f>IF(ISBLANK(A54), 0, IFERROR(VLOOKUP(A54, ori_data!$D:$E, 2, FALSE), "ERROR"))</f>
        <v>0</v>
      </c>
      <c r="D54" s="12"/>
      <c r="E54" s="12">
        <f t="shared" si="0"/>
        <v>395.8</v>
      </c>
      <c r="F54" s="20"/>
    </row>
    <row r="55" spans="1:6">
      <c r="A55" s="7" t="s">
        <v>852</v>
      </c>
      <c r="B55" s="12">
        <v>475</v>
      </c>
      <c r="C55" s="12">
        <f>IF(ISBLANK(A55), 0, IFERROR(VLOOKUP(A55, ori_data!$D:$E, 2, FALSE), "ERROR"))</f>
        <v>0</v>
      </c>
      <c r="D55" s="12"/>
      <c r="E55" s="12">
        <f t="shared" si="0"/>
        <v>475</v>
      </c>
      <c r="F55" s="20"/>
    </row>
    <row r="56" spans="1:6">
      <c r="A56" s="7" t="s">
        <v>853</v>
      </c>
      <c r="B56" s="12">
        <v>166.2</v>
      </c>
      <c r="C56" s="12">
        <f>IF(ISBLANK(A56), 0, IFERROR(VLOOKUP(A56, ori_data!$D:$E, 2, FALSE), "ERROR"))</f>
        <v>0</v>
      </c>
      <c r="D56" s="12"/>
      <c r="E56" s="12">
        <f t="shared" si="0"/>
        <v>166.2</v>
      </c>
      <c r="F56" s="20"/>
    </row>
    <row r="57" spans="1:6">
      <c r="A57" s="7" t="s">
        <v>854</v>
      </c>
      <c r="B57" s="12">
        <v>260.89999999999998</v>
      </c>
      <c r="C57" s="12">
        <f>IF(ISBLANK(A57), 0, IFERROR(VLOOKUP(A57, ori_data!$D:$E, 2, FALSE), "ERROR"))</f>
        <v>0</v>
      </c>
      <c r="D57" s="12"/>
      <c r="E57" s="12">
        <f t="shared" si="0"/>
        <v>260.89999999999998</v>
      </c>
      <c r="F57" s="20"/>
    </row>
    <row r="58" spans="1:6">
      <c r="A58" s="7" t="s">
        <v>651</v>
      </c>
      <c r="B58" s="12">
        <v>471.4</v>
      </c>
      <c r="C58" s="12">
        <f>IF(ISBLANK(A58), 0, IFERROR(VLOOKUP(A58, ori_data!$D:$E, 2, FALSE), "ERROR"))</f>
        <v>0</v>
      </c>
      <c r="D58" s="12"/>
      <c r="E58" s="12">
        <f t="shared" si="0"/>
        <v>471.4</v>
      </c>
      <c r="F58" s="20"/>
    </row>
    <row r="59" spans="1:6">
      <c r="A59" s="7" t="s">
        <v>652</v>
      </c>
      <c r="B59" s="12">
        <v>325</v>
      </c>
      <c r="C59" s="12">
        <f>IF(ISBLANK(A59), 0, IFERROR(VLOOKUP(A59, ori_data!$D:$E, 2, FALSE), "ERROR"))</f>
        <v>0</v>
      </c>
      <c r="D59" s="12"/>
      <c r="E59" s="12">
        <f t="shared" si="0"/>
        <v>325</v>
      </c>
      <c r="F59" s="20"/>
    </row>
    <row r="60" spans="1:6">
      <c r="A60" s="7" t="s">
        <v>653</v>
      </c>
      <c r="B60" s="12">
        <v>432.1</v>
      </c>
      <c r="C60" s="12">
        <f>IF(ISBLANK(A60), 0, IFERROR(VLOOKUP(A60, ori_data!$D:$E, 2, FALSE), "ERROR"))</f>
        <v>0</v>
      </c>
      <c r="D60" s="12"/>
      <c r="E60" s="12">
        <f t="shared" si="0"/>
        <v>432.1</v>
      </c>
      <c r="F60" s="20"/>
    </row>
    <row r="61" spans="1:6">
      <c r="A61" s="7" t="s">
        <v>654</v>
      </c>
      <c r="B61" s="12">
        <v>313.3</v>
      </c>
      <c r="C61" s="12">
        <f>IF(ISBLANK(A61), 0, IFERROR(VLOOKUP(A61, ori_data!$D:$E, 2, FALSE), "ERROR"))</f>
        <v>0</v>
      </c>
      <c r="D61" s="12"/>
      <c r="E61" s="12">
        <f t="shared" si="0"/>
        <v>313.3</v>
      </c>
      <c r="F61" s="20"/>
    </row>
    <row r="62" spans="1:6">
      <c r="A62" s="7" t="s">
        <v>655</v>
      </c>
      <c r="B62" s="12">
        <v>479.4</v>
      </c>
      <c r="C62" s="12">
        <f>IF(ISBLANK(A62), 0, IFERROR(VLOOKUP(A62, ori_data!$D:$E, 2, FALSE), "ERROR"))</f>
        <v>0</v>
      </c>
      <c r="D62" s="12"/>
      <c r="E62" s="12">
        <f t="shared" si="0"/>
        <v>479.4</v>
      </c>
      <c r="F62" s="20"/>
    </row>
    <row r="63" spans="1:6">
      <c r="A63" s="7" t="s">
        <v>656</v>
      </c>
      <c r="B63" s="12">
        <v>315.2</v>
      </c>
      <c r="C63" s="12">
        <f>IF(ISBLANK(A63), 0, IFERROR(VLOOKUP(A63, ori_data!$D:$E, 2, FALSE), "ERROR"))</f>
        <v>0</v>
      </c>
      <c r="D63" s="12"/>
      <c r="E63" s="12">
        <f t="shared" si="0"/>
        <v>315.2</v>
      </c>
      <c r="F63" s="20"/>
    </row>
    <row r="64" spans="1:6">
      <c r="A64" s="7" t="s">
        <v>657</v>
      </c>
      <c r="B64" s="12">
        <v>336.2</v>
      </c>
      <c r="C64" s="12">
        <f>IF(ISBLANK(A64), 0, IFERROR(VLOOKUP(A64, ori_data!$D:$E, 2, FALSE), "ERROR"))</f>
        <v>0</v>
      </c>
      <c r="D64" s="12"/>
      <c r="E64" s="12">
        <f t="shared" si="0"/>
        <v>336.2</v>
      </c>
      <c r="F64" s="20"/>
    </row>
    <row r="65" spans="1:6">
      <c r="A65" s="7" t="s">
        <v>435</v>
      </c>
      <c r="B65" s="12">
        <v>280.60000000000002</v>
      </c>
      <c r="C65" s="12">
        <f>IF(ISBLANK(A65), 0, IFERROR(VLOOKUP(A65, ori_data!$D:$E, 2, FALSE), "ERROR"))</f>
        <v>0</v>
      </c>
      <c r="D65" s="12"/>
      <c r="E65" s="12">
        <f t="shared" si="0"/>
        <v>280.60000000000002</v>
      </c>
      <c r="F65" s="20"/>
    </row>
    <row r="66" spans="1:6">
      <c r="A66" s="7" t="s">
        <v>855</v>
      </c>
      <c r="B66" s="12">
        <v>421.1</v>
      </c>
      <c r="C66" s="12">
        <f>IF(ISBLANK(A66), 0, IFERROR(VLOOKUP(A66, ori_data!$D:$E, 2, FALSE), "ERROR"))</f>
        <v>0</v>
      </c>
      <c r="D66" s="12"/>
      <c r="E66" s="12">
        <f t="shared" si="0"/>
        <v>421.1</v>
      </c>
      <c r="F66" s="20"/>
    </row>
    <row r="67" spans="1:6">
      <c r="A67" s="7" t="s">
        <v>658</v>
      </c>
      <c r="B67" s="12">
        <v>578.29999999999995</v>
      </c>
      <c r="C67" s="12">
        <f>IF(ISBLANK(A67), 0, IFERROR(VLOOKUP(A67, ori_data!$D:$E, 2, FALSE), "ERROR"))</f>
        <v>0</v>
      </c>
      <c r="D67" s="12"/>
      <c r="E67" s="12">
        <f t="shared" si="0"/>
        <v>578.29999999999995</v>
      </c>
      <c r="F67" s="20"/>
    </row>
    <row r="68" spans="1:6">
      <c r="A68" s="7" t="s">
        <v>659</v>
      </c>
      <c r="B68" s="12">
        <v>389</v>
      </c>
      <c r="C68" s="12">
        <f>IF(ISBLANK(A68), 0, IFERROR(VLOOKUP(A68, ori_data!$D:$E, 2, FALSE), "ERROR"))</f>
        <v>0</v>
      </c>
      <c r="D68" s="12"/>
      <c r="E68" s="12">
        <f t="shared" ref="E68:E131" si="1">ABS(C68-B68)</f>
        <v>389</v>
      </c>
      <c r="F68" s="20"/>
    </row>
    <row r="69" spans="1:6">
      <c r="A69" s="7" t="s">
        <v>58</v>
      </c>
      <c r="B69" s="12">
        <v>271</v>
      </c>
      <c r="C69" s="12">
        <f>IF(ISBLANK(A69), 0, IFERROR(VLOOKUP(A69, ori_data!$D:$E, 2, FALSE), "ERROR"))</f>
        <v>0</v>
      </c>
      <c r="D69" s="12"/>
      <c r="E69" s="12">
        <f t="shared" si="1"/>
        <v>271</v>
      </c>
      <c r="F69" s="20"/>
    </row>
    <row r="70" spans="1:6">
      <c r="A70" s="7" t="s">
        <v>856</v>
      </c>
      <c r="B70" s="12">
        <v>192</v>
      </c>
      <c r="C70" s="12">
        <f>IF(ISBLANK(A70), 0, IFERROR(VLOOKUP(A70, ori_data!$D:$E, 2, FALSE), "ERROR"))</f>
        <v>0</v>
      </c>
      <c r="D70" s="12"/>
      <c r="E70" s="12">
        <f t="shared" si="1"/>
        <v>192</v>
      </c>
      <c r="F70" s="20"/>
    </row>
    <row r="71" spans="1:6">
      <c r="A71" s="7" t="s">
        <v>660</v>
      </c>
      <c r="B71" s="12">
        <v>206.4</v>
      </c>
      <c r="C71" s="12">
        <f>IF(ISBLANK(A71), 0, IFERROR(VLOOKUP(A71, ori_data!$D:$E, 2, FALSE), "ERROR"))</f>
        <v>0</v>
      </c>
      <c r="D71" s="12"/>
      <c r="E71" s="12">
        <f t="shared" si="1"/>
        <v>206.4</v>
      </c>
      <c r="F71" s="20"/>
    </row>
    <row r="72" spans="1:6">
      <c r="A72" s="7" t="s">
        <v>661</v>
      </c>
      <c r="B72" s="12">
        <v>365.9</v>
      </c>
      <c r="C72" s="12">
        <f>IF(ISBLANK(A72), 0, IFERROR(VLOOKUP(A72, ori_data!$D:$E, 2, FALSE), "ERROR"))</f>
        <v>0</v>
      </c>
      <c r="D72" s="12"/>
      <c r="E72" s="12">
        <f t="shared" si="1"/>
        <v>365.9</v>
      </c>
      <c r="F72" s="20"/>
    </row>
    <row r="73" spans="1:6">
      <c r="A73" s="7" t="s">
        <v>459</v>
      </c>
      <c r="B73" s="12">
        <v>147.19999999999999</v>
      </c>
      <c r="C73" s="12">
        <f>IF(ISBLANK(A73), 0, IFERROR(VLOOKUP(A73, ori_data!$D:$E, 2, FALSE), "ERROR"))</f>
        <v>0</v>
      </c>
      <c r="D73" s="12"/>
      <c r="E73" s="12">
        <f t="shared" si="1"/>
        <v>147.19999999999999</v>
      </c>
      <c r="F73" s="20"/>
    </row>
    <row r="74" spans="1:6">
      <c r="A74" s="7" t="s">
        <v>857</v>
      </c>
      <c r="B74" s="12">
        <v>93.9</v>
      </c>
      <c r="C74" s="12">
        <f>IF(ISBLANK(A74), 0, IFERROR(VLOOKUP(A74, ori_data!$D:$E, 2, FALSE), "ERROR"))</f>
        <v>0</v>
      </c>
      <c r="D74" s="12"/>
      <c r="E74" s="12">
        <f t="shared" si="1"/>
        <v>93.9</v>
      </c>
      <c r="F74" s="20"/>
    </row>
    <row r="75" spans="1:6">
      <c r="A75" s="7" t="s">
        <v>662</v>
      </c>
      <c r="B75" s="12">
        <v>128.4</v>
      </c>
      <c r="C75" s="12">
        <f>IF(ISBLANK(A75), 0, IFERROR(VLOOKUP(A75, ori_data!$D:$E, 2, FALSE), "ERROR"))</f>
        <v>0</v>
      </c>
      <c r="D75" s="12"/>
      <c r="E75" s="12">
        <f t="shared" si="1"/>
        <v>128.4</v>
      </c>
      <c r="F75" s="20"/>
    </row>
    <row r="76" spans="1:6">
      <c r="A76" s="7" t="s">
        <v>663</v>
      </c>
      <c r="B76" s="12">
        <v>590.5</v>
      </c>
      <c r="C76" s="12">
        <f>IF(ISBLANK(A76), 0, IFERROR(VLOOKUP(A76, ori_data!$D:$E, 2, FALSE), "ERROR"))</f>
        <v>0</v>
      </c>
      <c r="D76" s="12"/>
      <c r="E76" s="12">
        <f t="shared" si="1"/>
        <v>590.5</v>
      </c>
      <c r="F76" s="20"/>
    </row>
    <row r="77" spans="1:6">
      <c r="A77" s="7" t="s">
        <v>664</v>
      </c>
      <c r="B77" s="12">
        <v>472.4</v>
      </c>
      <c r="C77" s="12">
        <f>IF(ISBLANK(A77), 0, IFERROR(VLOOKUP(A77, ori_data!$D:$E, 2, FALSE), "ERROR"))</f>
        <v>0</v>
      </c>
      <c r="D77" s="12"/>
      <c r="E77" s="12">
        <f t="shared" si="1"/>
        <v>472.4</v>
      </c>
      <c r="F77" s="20"/>
    </row>
    <row r="78" spans="1:6">
      <c r="A78" s="7" t="s">
        <v>665</v>
      </c>
      <c r="B78" s="12">
        <v>642.5</v>
      </c>
      <c r="C78" s="12">
        <f>IF(ISBLANK(A78), 0, IFERROR(VLOOKUP(A78, ori_data!$D:$E, 2, FALSE), "ERROR"))</f>
        <v>0</v>
      </c>
      <c r="D78" s="12"/>
      <c r="E78" s="12">
        <f t="shared" si="1"/>
        <v>642.5</v>
      </c>
      <c r="F78" s="20"/>
    </row>
    <row r="79" spans="1:6">
      <c r="A79" s="7" t="s">
        <v>884</v>
      </c>
      <c r="B79" s="12">
        <v>705.2</v>
      </c>
      <c r="C79" s="12">
        <f>IF(ISBLANK(A79), 0, IFERROR(VLOOKUP(A79, ori_data!$D:$E, 2, FALSE), "ERROR"))</f>
        <v>0</v>
      </c>
      <c r="D79" s="12"/>
      <c r="E79" s="12">
        <f t="shared" si="1"/>
        <v>705.2</v>
      </c>
      <c r="F79" s="20"/>
    </row>
    <row r="80" spans="1:6">
      <c r="A80" s="7" t="s">
        <v>858</v>
      </c>
      <c r="B80" s="12">
        <v>703.7</v>
      </c>
      <c r="C80" s="12">
        <f>IF(ISBLANK(A80), 0, IFERROR(VLOOKUP(A80, ori_data!$D:$E, 2, FALSE), "ERROR"))</f>
        <v>0</v>
      </c>
      <c r="D80" s="12"/>
      <c r="E80" s="12">
        <f t="shared" si="1"/>
        <v>703.7</v>
      </c>
      <c r="F80" s="20"/>
    </row>
    <row r="81" spans="1:6">
      <c r="A81" s="7" t="s">
        <v>859</v>
      </c>
      <c r="B81" s="12">
        <v>681.7</v>
      </c>
      <c r="C81" s="12">
        <f>IF(ISBLANK(A81), 0, IFERROR(VLOOKUP(A81, ori_data!$D:$E, 2, FALSE), "ERROR"))</f>
        <v>0</v>
      </c>
      <c r="D81" s="12"/>
      <c r="E81" s="12">
        <f t="shared" si="1"/>
        <v>681.7</v>
      </c>
      <c r="F81" s="20"/>
    </row>
    <row r="82" spans="1:6">
      <c r="A82" s="7" t="s">
        <v>885</v>
      </c>
      <c r="B82" s="12">
        <v>861</v>
      </c>
      <c r="C82" s="12">
        <f>IF(ISBLANK(A82), 0, IFERROR(VLOOKUP(A82, ori_data!$D:$E, 2, FALSE), "ERROR"))</f>
        <v>0</v>
      </c>
      <c r="D82" s="12"/>
      <c r="E82" s="12">
        <f t="shared" si="1"/>
        <v>861</v>
      </c>
      <c r="F82" s="20"/>
    </row>
    <row r="83" spans="1:6">
      <c r="A83" s="7" t="s">
        <v>860</v>
      </c>
      <c r="B83" s="12">
        <v>853.5</v>
      </c>
      <c r="C83" s="12">
        <f>IF(ISBLANK(A83), 0, IFERROR(VLOOKUP(A83, ori_data!$D:$E, 2, FALSE), "ERROR"))</f>
        <v>0</v>
      </c>
      <c r="D83" s="12"/>
      <c r="E83" s="12">
        <f t="shared" si="1"/>
        <v>853.5</v>
      </c>
      <c r="F83" s="20"/>
    </row>
    <row r="84" spans="1:6">
      <c r="A84" s="7" t="s">
        <v>886</v>
      </c>
      <c r="B84" s="12">
        <v>1007.2</v>
      </c>
      <c r="C84" s="12">
        <f>IF(ISBLANK(A84), 0, IFERROR(VLOOKUP(A84, ori_data!$D:$E, 2, FALSE), "ERROR"))</f>
        <v>0</v>
      </c>
      <c r="D84" s="12"/>
      <c r="E84" s="12">
        <f t="shared" si="1"/>
        <v>1007.2</v>
      </c>
      <c r="F84" s="20"/>
    </row>
    <row r="85" spans="1:6">
      <c r="A85" s="7" t="s">
        <v>887</v>
      </c>
      <c r="B85" s="12">
        <v>1012.8</v>
      </c>
      <c r="C85" s="12">
        <f>IF(ISBLANK(A85), 0, IFERROR(VLOOKUP(A85, ori_data!$D:$E, 2, FALSE), "ERROR"))</f>
        <v>0</v>
      </c>
      <c r="D85" s="12"/>
      <c r="E85" s="12">
        <f t="shared" si="1"/>
        <v>1012.8</v>
      </c>
      <c r="F85" s="20"/>
    </row>
    <row r="86" spans="1:6">
      <c r="A86" s="7" t="s">
        <v>861</v>
      </c>
      <c r="B86" s="12">
        <v>1004.1</v>
      </c>
      <c r="C86" s="12">
        <f>IF(ISBLANK(A86), 0, IFERROR(VLOOKUP(A86, ori_data!$D:$E, 2, FALSE), "ERROR"))</f>
        <v>0</v>
      </c>
      <c r="D86" s="12"/>
      <c r="E86" s="12">
        <f t="shared" si="1"/>
        <v>1004.1</v>
      </c>
      <c r="F86" s="20"/>
    </row>
    <row r="87" spans="1:6">
      <c r="A87" s="7" t="s">
        <v>862</v>
      </c>
      <c r="B87" s="12">
        <v>993</v>
      </c>
      <c r="C87" s="12">
        <f>IF(ISBLANK(A87), 0, IFERROR(VLOOKUP(A87, ori_data!$D:$E, 2, FALSE), "ERROR"))</f>
        <v>0</v>
      </c>
      <c r="D87" s="12"/>
      <c r="E87" s="12">
        <f t="shared" si="1"/>
        <v>993</v>
      </c>
      <c r="F87" s="20"/>
    </row>
    <row r="88" spans="1:6">
      <c r="A88" s="7" t="s">
        <v>863</v>
      </c>
      <c r="B88" s="12">
        <v>986</v>
      </c>
      <c r="C88" s="12">
        <f>IF(ISBLANK(A88), 0, IFERROR(VLOOKUP(A88, ori_data!$D:$E, 2, FALSE), "ERROR"))</f>
        <v>0</v>
      </c>
      <c r="D88" s="12"/>
      <c r="E88" s="12">
        <f t="shared" si="1"/>
        <v>986</v>
      </c>
      <c r="F88" s="20"/>
    </row>
    <row r="89" spans="1:6">
      <c r="A89" s="7" t="s">
        <v>864</v>
      </c>
      <c r="B89" s="12">
        <v>1001.3</v>
      </c>
      <c r="C89" s="12">
        <f>IF(ISBLANK(A89), 0, IFERROR(VLOOKUP(A89, ori_data!$D:$E, 2, FALSE), "ERROR"))</f>
        <v>0</v>
      </c>
      <c r="D89" s="12"/>
      <c r="E89" s="12">
        <f t="shared" si="1"/>
        <v>1001.3</v>
      </c>
      <c r="F89" s="20"/>
    </row>
    <row r="90" spans="1:6">
      <c r="A90" s="7" t="s">
        <v>865</v>
      </c>
      <c r="B90" s="12">
        <v>1149.9000000000001</v>
      </c>
      <c r="C90" s="12">
        <f>IF(ISBLANK(A90), 0, IFERROR(VLOOKUP(A90, ori_data!$D:$E, 2, FALSE), "ERROR"))</f>
        <v>0</v>
      </c>
      <c r="D90" s="12"/>
      <c r="E90" s="12">
        <f t="shared" si="1"/>
        <v>1149.9000000000001</v>
      </c>
      <c r="F90" s="20"/>
    </row>
    <row r="91" spans="1:6">
      <c r="A91" s="7" t="s">
        <v>866</v>
      </c>
      <c r="B91" s="12">
        <v>1159.0999999999999</v>
      </c>
      <c r="C91" s="12">
        <f>IF(ISBLANK(A91), 0, IFERROR(VLOOKUP(A91, ori_data!$D:$E, 2, FALSE), "ERROR"))</f>
        <v>0</v>
      </c>
      <c r="D91" s="12"/>
      <c r="E91" s="12">
        <f t="shared" si="1"/>
        <v>1159.0999999999999</v>
      </c>
      <c r="F91" s="20"/>
    </row>
    <row r="92" spans="1:6">
      <c r="A92" s="7" t="s">
        <v>867</v>
      </c>
      <c r="B92" s="12">
        <v>1301.9000000000001</v>
      </c>
      <c r="C92" s="12">
        <f>IF(ISBLANK(A92), 0, IFERROR(VLOOKUP(A92, ori_data!$D:$E, 2, FALSE), "ERROR"))</f>
        <v>0</v>
      </c>
      <c r="D92" s="12"/>
      <c r="E92" s="12">
        <f t="shared" si="1"/>
        <v>1301.9000000000001</v>
      </c>
      <c r="F92" s="20"/>
    </row>
    <row r="93" spans="1:6">
      <c r="A93" s="7" t="s">
        <v>868</v>
      </c>
      <c r="B93" s="12">
        <v>1303.3</v>
      </c>
      <c r="C93" s="12">
        <f>IF(ISBLANK(A93), 0, IFERROR(VLOOKUP(A93, ori_data!$D:$E, 2, FALSE), "ERROR"))</f>
        <v>0</v>
      </c>
      <c r="D93" s="12"/>
      <c r="E93" s="12">
        <f t="shared" si="1"/>
        <v>1303.3</v>
      </c>
      <c r="F93" s="20"/>
    </row>
    <row r="94" spans="1:6">
      <c r="A94" s="7" t="s">
        <v>869</v>
      </c>
      <c r="B94" s="12">
        <v>1285</v>
      </c>
      <c r="C94" s="12">
        <f>IF(ISBLANK(A94), 0, IFERROR(VLOOKUP(A94, ori_data!$D:$E, 2, FALSE), "ERROR"))</f>
        <v>0</v>
      </c>
      <c r="D94" s="12"/>
      <c r="E94" s="12">
        <f t="shared" si="1"/>
        <v>1285</v>
      </c>
      <c r="F94" s="20"/>
    </row>
    <row r="95" spans="1:6">
      <c r="A95" s="7" t="s">
        <v>888</v>
      </c>
      <c r="B95" s="12">
        <v>1368.9</v>
      </c>
      <c r="C95" s="12">
        <f>IF(ISBLANK(A95), 0, IFERROR(VLOOKUP(A95, ori_data!$D:$E, 2, FALSE), "ERROR"))</f>
        <v>0</v>
      </c>
      <c r="D95" s="12"/>
      <c r="E95" s="12">
        <f t="shared" si="1"/>
        <v>1368.9</v>
      </c>
      <c r="F95" s="20"/>
    </row>
    <row r="96" spans="1:6">
      <c r="A96" s="7" t="s">
        <v>666</v>
      </c>
      <c r="B96" s="12">
        <v>438.1</v>
      </c>
      <c r="C96" s="12">
        <f>IF(ISBLANK(A96), 0, IFERROR(VLOOKUP(A96, ori_data!$D:$E, 2, FALSE), "ERROR"))</f>
        <v>0</v>
      </c>
      <c r="D96" s="12"/>
      <c r="E96" s="12">
        <f t="shared" si="1"/>
        <v>438.1</v>
      </c>
      <c r="F96" s="20"/>
    </row>
    <row r="97" spans="1:6">
      <c r="A97" s="7" t="s">
        <v>667</v>
      </c>
      <c r="B97" s="12">
        <v>460</v>
      </c>
      <c r="C97" s="12">
        <f>IF(ISBLANK(A97), 0, IFERROR(VLOOKUP(A97, ori_data!$D:$E, 2, FALSE), "ERROR"))</f>
        <v>0</v>
      </c>
      <c r="D97" s="12"/>
      <c r="E97" s="12">
        <f t="shared" si="1"/>
        <v>460</v>
      </c>
      <c r="F97" s="20"/>
    </row>
    <row r="98" spans="1:6">
      <c r="A98" s="7" t="s">
        <v>668</v>
      </c>
      <c r="B98" s="12">
        <v>371.5</v>
      </c>
      <c r="C98" s="12">
        <f>IF(ISBLANK(A98), 0, IFERROR(VLOOKUP(A98, ori_data!$D:$E, 2, FALSE), "ERROR"))</f>
        <v>0</v>
      </c>
      <c r="D98" s="12"/>
      <c r="E98" s="12">
        <f t="shared" si="1"/>
        <v>371.5</v>
      </c>
      <c r="F98" s="20"/>
    </row>
    <row r="99" spans="1:6">
      <c r="A99" s="7" t="s">
        <v>669</v>
      </c>
      <c r="B99" s="12">
        <v>345.2</v>
      </c>
      <c r="C99" s="12">
        <f>IF(ISBLANK(A99), 0, IFERROR(VLOOKUP(A99, ori_data!$D:$E, 2, FALSE), "ERROR"))</f>
        <v>0</v>
      </c>
      <c r="D99" s="12"/>
      <c r="E99" s="12">
        <f t="shared" si="1"/>
        <v>345.2</v>
      </c>
      <c r="F99" s="20"/>
    </row>
    <row r="100" spans="1:6">
      <c r="A100" s="7" t="s">
        <v>445</v>
      </c>
      <c r="B100" s="12">
        <v>581.9</v>
      </c>
      <c r="C100" s="12">
        <f>IF(ISBLANK(A100), 0, IFERROR(VLOOKUP(A100, ori_data!$D:$E, 2, FALSE), "ERROR"))</f>
        <v>0</v>
      </c>
      <c r="D100" s="12"/>
      <c r="E100" s="12">
        <f t="shared" si="1"/>
        <v>581.9</v>
      </c>
      <c r="F100" s="20"/>
    </row>
    <row r="101" spans="1:6">
      <c r="A101" s="7" t="s">
        <v>670</v>
      </c>
      <c r="B101" s="12">
        <v>616.29999999999995</v>
      </c>
      <c r="C101" s="12">
        <f>IF(ISBLANK(A101), 0, IFERROR(VLOOKUP(A101, ori_data!$D:$E, 2, FALSE), "ERROR"))</f>
        <v>0</v>
      </c>
      <c r="D101" s="12"/>
      <c r="E101" s="12">
        <f t="shared" si="1"/>
        <v>616.29999999999995</v>
      </c>
      <c r="F101" s="20"/>
    </row>
    <row r="102" spans="1:6">
      <c r="A102" s="7" t="s">
        <v>159</v>
      </c>
      <c r="B102" s="12">
        <v>599.4</v>
      </c>
      <c r="C102" s="12">
        <f>IF(ISBLANK(A102), 0, IFERROR(VLOOKUP(A102, ori_data!$D:$E, 2, FALSE), "ERROR"))</f>
        <v>0</v>
      </c>
      <c r="D102" s="12"/>
      <c r="E102" s="12">
        <f t="shared" si="1"/>
        <v>599.4</v>
      </c>
      <c r="F102" s="20"/>
    </row>
    <row r="103" spans="1:6">
      <c r="A103" s="7" t="s">
        <v>671</v>
      </c>
      <c r="B103" s="12">
        <v>601.9</v>
      </c>
      <c r="C103" s="12">
        <f>IF(ISBLANK(A103), 0, IFERROR(VLOOKUP(A103, ori_data!$D:$E, 2, FALSE), "ERROR"))</f>
        <v>0</v>
      </c>
      <c r="D103" s="12"/>
      <c r="E103" s="12">
        <f t="shared" si="1"/>
        <v>601.9</v>
      </c>
      <c r="F103" s="20"/>
    </row>
    <row r="104" spans="1:6">
      <c r="A104" s="7" t="s">
        <v>672</v>
      </c>
      <c r="B104" s="12">
        <v>628.9</v>
      </c>
      <c r="C104" s="12">
        <f>IF(ISBLANK(A104), 0, IFERROR(VLOOKUP(A104, ori_data!$D:$E, 2, FALSE), "ERROR"))</f>
        <v>0</v>
      </c>
      <c r="D104" s="12"/>
      <c r="E104" s="12">
        <f t="shared" si="1"/>
        <v>628.9</v>
      </c>
      <c r="F104" s="20"/>
    </row>
    <row r="105" spans="1:6">
      <c r="A105" s="7" t="s">
        <v>673</v>
      </c>
      <c r="B105" s="12">
        <v>502.1</v>
      </c>
      <c r="C105" s="12">
        <f>IF(ISBLANK(A105), 0, IFERROR(VLOOKUP(A105, ori_data!$D:$E, 2, FALSE), "ERROR"))</f>
        <v>0</v>
      </c>
      <c r="D105" s="12"/>
      <c r="E105" s="12">
        <f t="shared" si="1"/>
        <v>502.1</v>
      </c>
      <c r="F105" s="20"/>
    </row>
    <row r="106" spans="1:6">
      <c r="A106" s="7" t="s">
        <v>674</v>
      </c>
      <c r="B106" s="12">
        <v>786.9</v>
      </c>
      <c r="C106" s="12">
        <f>IF(ISBLANK(A106), 0, IFERROR(VLOOKUP(A106, ori_data!$D:$E, 2, FALSE), "ERROR"))</f>
        <v>0</v>
      </c>
      <c r="D106" s="12"/>
      <c r="E106" s="12">
        <f t="shared" si="1"/>
        <v>786.9</v>
      </c>
      <c r="F106" s="20"/>
    </row>
    <row r="107" spans="1:6">
      <c r="A107" s="7" t="s">
        <v>675</v>
      </c>
      <c r="B107" s="12">
        <v>868.5</v>
      </c>
      <c r="C107" s="12">
        <f>IF(ISBLANK(A107), 0, IFERROR(VLOOKUP(A107, ori_data!$D:$E, 2, FALSE), "ERROR"))</f>
        <v>0</v>
      </c>
      <c r="D107" s="12"/>
      <c r="E107" s="12">
        <f t="shared" si="1"/>
        <v>868.5</v>
      </c>
      <c r="F107" s="20"/>
    </row>
    <row r="108" spans="1:6">
      <c r="A108" s="7" t="s">
        <v>870</v>
      </c>
      <c r="B108" s="12">
        <v>720.1</v>
      </c>
      <c r="C108" s="12">
        <f>IF(ISBLANK(A108), 0, IFERROR(VLOOKUP(A108, ori_data!$D:$E, 2, FALSE), "ERROR"))</f>
        <v>0</v>
      </c>
      <c r="D108" s="12"/>
      <c r="E108" s="12">
        <f t="shared" si="1"/>
        <v>720.1</v>
      </c>
      <c r="F108" s="20"/>
    </row>
    <row r="109" spans="1:6">
      <c r="A109" s="7" t="s">
        <v>871</v>
      </c>
      <c r="B109" s="12">
        <v>501.9</v>
      </c>
      <c r="C109" s="12">
        <f>IF(ISBLANK(A109), 0, IFERROR(VLOOKUP(A109, ori_data!$D:$E, 2, FALSE), "ERROR"))</f>
        <v>0</v>
      </c>
      <c r="D109" s="12"/>
      <c r="E109" s="12">
        <f t="shared" si="1"/>
        <v>501.9</v>
      </c>
      <c r="F109" s="20"/>
    </row>
    <row r="110" spans="1:6">
      <c r="A110" s="7" t="s">
        <v>872</v>
      </c>
      <c r="B110" s="12">
        <v>870.1</v>
      </c>
      <c r="C110" s="12">
        <f>IF(ISBLANK(A110), 0, IFERROR(VLOOKUP(A110, ori_data!$D:$E, 2, FALSE), "ERROR"))</f>
        <v>0</v>
      </c>
      <c r="D110" s="12"/>
      <c r="E110" s="12">
        <f t="shared" si="1"/>
        <v>870.1</v>
      </c>
      <c r="F110" s="20"/>
    </row>
    <row r="111" spans="1:6">
      <c r="A111" s="7" t="s">
        <v>676</v>
      </c>
      <c r="B111" s="12">
        <v>878.3</v>
      </c>
      <c r="C111" s="12">
        <f>IF(ISBLANK(A111), 0, IFERROR(VLOOKUP(A111, ori_data!$D:$E, 2, FALSE), "ERROR"))</f>
        <v>0</v>
      </c>
      <c r="D111" s="12"/>
      <c r="E111" s="12">
        <f t="shared" si="1"/>
        <v>878.3</v>
      </c>
      <c r="F111" s="20"/>
    </row>
    <row r="112" spans="1:6">
      <c r="A112" s="7" t="s">
        <v>889</v>
      </c>
      <c r="B112" s="12">
        <v>533.5</v>
      </c>
      <c r="C112" s="12">
        <f>IF(ISBLANK(A112), 0, IFERROR(VLOOKUP(A112, ori_data!$D:$E, 2, FALSE), "ERROR"))</f>
        <v>0</v>
      </c>
      <c r="D112" s="12"/>
      <c r="E112" s="12">
        <f t="shared" si="1"/>
        <v>533.5</v>
      </c>
      <c r="F112" s="20"/>
    </row>
    <row r="113" spans="1:6">
      <c r="A113" s="7" t="s">
        <v>873</v>
      </c>
      <c r="B113" s="12">
        <v>651.4</v>
      </c>
      <c r="C113" s="12">
        <f>IF(ISBLANK(A113), 0, IFERROR(VLOOKUP(A113, ori_data!$D:$E, 2, FALSE), "ERROR"))</f>
        <v>0</v>
      </c>
      <c r="D113" s="12"/>
      <c r="E113" s="12">
        <f t="shared" si="1"/>
        <v>651.4</v>
      </c>
      <c r="F113" s="20"/>
    </row>
    <row r="114" spans="1:6">
      <c r="A114" s="7" t="s">
        <v>677</v>
      </c>
      <c r="B114" s="12">
        <v>677.7</v>
      </c>
      <c r="C114" s="12">
        <f>IF(ISBLANK(A114), 0, IFERROR(VLOOKUP(A114, ori_data!$D:$E, 2, FALSE), "ERROR"))</f>
        <v>0</v>
      </c>
      <c r="D114" s="12"/>
      <c r="E114" s="12">
        <f t="shared" si="1"/>
        <v>677.7</v>
      </c>
      <c r="F114" s="20"/>
    </row>
    <row r="115" spans="1:6">
      <c r="A115" s="7" t="s">
        <v>874</v>
      </c>
      <c r="B115" s="12">
        <v>635.20000000000005</v>
      </c>
      <c r="C115" s="12">
        <f>IF(ISBLANK(A115), 0, IFERROR(VLOOKUP(A115, ori_data!$D:$E, 2, FALSE), "ERROR"))</f>
        <v>0</v>
      </c>
      <c r="D115" s="12"/>
      <c r="E115" s="12">
        <f t="shared" si="1"/>
        <v>635.20000000000005</v>
      </c>
      <c r="F115" s="20"/>
    </row>
    <row r="116" spans="1:6">
      <c r="A116" s="7" t="s">
        <v>890</v>
      </c>
      <c r="B116" s="12">
        <v>810.9</v>
      </c>
      <c r="C116" s="12">
        <f>IF(ISBLANK(A116), 0, IFERROR(VLOOKUP(A116, ori_data!$D:$E, 2, FALSE), "ERROR"))</f>
        <v>0</v>
      </c>
      <c r="D116" s="12"/>
      <c r="E116" s="12">
        <f t="shared" si="1"/>
        <v>810.9</v>
      </c>
      <c r="F116" s="20"/>
    </row>
    <row r="117" spans="1:6">
      <c r="A117" s="7" t="s">
        <v>891</v>
      </c>
      <c r="B117" s="12">
        <v>798.6</v>
      </c>
      <c r="C117" s="12">
        <f>IF(ISBLANK(A117), 0, IFERROR(VLOOKUP(A117, ori_data!$D:$E, 2, FALSE), "ERROR"))</f>
        <v>0</v>
      </c>
      <c r="D117" s="12"/>
      <c r="E117" s="12">
        <f t="shared" si="1"/>
        <v>798.6</v>
      </c>
      <c r="F117" s="20"/>
    </row>
    <row r="118" spans="1:6">
      <c r="A118" s="7" t="s">
        <v>899</v>
      </c>
      <c r="B118" s="12">
        <v>626.29999999999995</v>
      </c>
      <c r="C118" s="12">
        <f>IF(ISBLANK(A118), 0, IFERROR(VLOOKUP(A118, ori_data!$D:$E, 2, FALSE), "ERROR"))</f>
        <v>0</v>
      </c>
      <c r="D118" s="12"/>
      <c r="E118" s="12">
        <f t="shared" si="1"/>
        <v>626.29999999999995</v>
      </c>
      <c r="F118" s="20"/>
    </row>
    <row r="119" spans="1:6">
      <c r="A119" s="7" t="s">
        <v>875</v>
      </c>
      <c r="B119" s="12">
        <v>857.4</v>
      </c>
      <c r="C119" s="12">
        <f>IF(ISBLANK(A119), 0, IFERROR(VLOOKUP(A119, ori_data!$D:$E, 2, FALSE), "ERROR"))</f>
        <v>0</v>
      </c>
      <c r="D119" s="12"/>
      <c r="E119" s="12">
        <f t="shared" si="1"/>
        <v>857.4</v>
      </c>
      <c r="F119" s="20"/>
    </row>
    <row r="120" spans="1:6">
      <c r="A120" s="7" t="s">
        <v>892</v>
      </c>
      <c r="B120" s="12">
        <v>770.1</v>
      </c>
      <c r="C120" s="12">
        <f>IF(ISBLANK(A120), 0, IFERROR(VLOOKUP(A120, ori_data!$D:$E, 2, FALSE), "ERROR"))</f>
        <v>0</v>
      </c>
      <c r="D120" s="12"/>
      <c r="E120" s="12">
        <f t="shared" si="1"/>
        <v>770.1</v>
      </c>
      <c r="F120" s="20"/>
    </row>
    <row r="121" spans="1:6">
      <c r="A121" s="7" t="s">
        <v>893</v>
      </c>
      <c r="B121" s="12">
        <v>769</v>
      </c>
      <c r="C121" s="12">
        <f>IF(ISBLANK(A121), 0, IFERROR(VLOOKUP(A121, ori_data!$D:$E, 2, FALSE), "ERROR"))</f>
        <v>0</v>
      </c>
      <c r="D121" s="12"/>
      <c r="E121" s="12">
        <f t="shared" si="1"/>
        <v>769</v>
      </c>
      <c r="F121" s="20"/>
    </row>
    <row r="122" spans="1:6">
      <c r="A122" s="7" t="s">
        <v>679</v>
      </c>
      <c r="B122" s="12">
        <v>573.70000000000005</v>
      </c>
      <c r="C122" s="12">
        <f>IF(ISBLANK(A122), 0, IFERROR(VLOOKUP(A122, ori_data!$D:$E, 2, FALSE), "ERROR"))</f>
        <v>0</v>
      </c>
      <c r="D122" s="12"/>
      <c r="E122" s="12">
        <f t="shared" si="1"/>
        <v>573.70000000000005</v>
      </c>
      <c r="F122" s="20"/>
    </row>
    <row r="123" spans="1:6">
      <c r="A123" s="7" t="s">
        <v>876</v>
      </c>
      <c r="B123" s="12">
        <v>692.5</v>
      </c>
      <c r="C123" s="12">
        <f>IF(ISBLANK(A123), 0, IFERROR(VLOOKUP(A123, ori_data!$D:$E, 2, FALSE), "ERROR"))</f>
        <v>0</v>
      </c>
      <c r="D123" s="12"/>
      <c r="E123" s="12">
        <f t="shared" si="1"/>
        <v>692.5</v>
      </c>
      <c r="F123" s="20"/>
    </row>
    <row r="124" spans="1:6">
      <c r="A124" s="7" t="s">
        <v>877</v>
      </c>
      <c r="B124" s="12">
        <v>544.1</v>
      </c>
      <c r="C124" s="12">
        <f>IF(ISBLANK(A124), 0, IFERROR(VLOOKUP(A124, ori_data!$D:$E, 2, FALSE), "ERROR"))</f>
        <v>0</v>
      </c>
      <c r="D124" s="12"/>
      <c r="E124" s="12">
        <f t="shared" si="1"/>
        <v>544.1</v>
      </c>
      <c r="F124" s="20"/>
    </row>
    <row r="125" spans="1:6">
      <c r="A125" s="7" t="s">
        <v>680</v>
      </c>
      <c r="B125" s="12">
        <v>762.8</v>
      </c>
      <c r="C125" s="12">
        <f>IF(ISBLANK(A125), 0, IFERROR(VLOOKUP(A125, ori_data!$D:$E, 2, FALSE), "ERROR"))</f>
        <v>0</v>
      </c>
      <c r="D125" s="12"/>
      <c r="E125" s="12">
        <f t="shared" si="1"/>
        <v>762.8</v>
      </c>
      <c r="F125" s="20"/>
    </row>
    <row r="126" spans="1:6">
      <c r="A126" s="7" t="s">
        <v>681</v>
      </c>
      <c r="B126" s="12">
        <v>979.3</v>
      </c>
      <c r="C126" s="12">
        <f>IF(ISBLANK(A126), 0, IFERROR(VLOOKUP(A126, ori_data!$D:$E, 2, FALSE), "ERROR"))</f>
        <v>0</v>
      </c>
      <c r="D126" s="12"/>
      <c r="E126" s="12">
        <f t="shared" si="1"/>
        <v>979.3</v>
      </c>
      <c r="F126" s="20"/>
    </row>
    <row r="127" spans="1:6">
      <c r="A127" s="7" t="s">
        <v>682</v>
      </c>
      <c r="B127" s="12">
        <v>803.9</v>
      </c>
      <c r="C127" s="12">
        <f>IF(ISBLANK(A127), 0, IFERROR(VLOOKUP(A127, ori_data!$D:$E, 2, FALSE), "ERROR"))</f>
        <v>0</v>
      </c>
      <c r="D127" s="12"/>
      <c r="E127" s="12">
        <f t="shared" si="1"/>
        <v>803.9</v>
      </c>
      <c r="F127" s="20"/>
    </row>
    <row r="128" spans="1:6">
      <c r="A128" s="7" t="s">
        <v>683</v>
      </c>
      <c r="B128" s="12">
        <v>706.9</v>
      </c>
      <c r="C128" s="12">
        <f>IF(ISBLANK(A128), 0, IFERROR(VLOOKUP(A128, ori_data!$D:$E, 2, FALSE), "ERROR"))</f>
        <v>0</v>
      </c>
      <c r="D128" s="12"/>
      <c r="E128" s="12">
        <f t="shared" si="1"/>
        <v>706.9</v>
      </c>
      <c r="F128" s="20"/>
    </row>
    <row r="129" spans="1:6">
      <c r="A129" s="7" t="s">
        <v>684</v>
      </c>
      <c r="B129" s="12">
        <v>668.9</v>
      </c>
      <c r="C129" s="12">
        <f>IF(ISBLANK(A129), 0, IFERROR(VLOOKUP(A129, ori_data!$D:$E, 2, FALSE), "ERROR"))</f>
        <v>0</v>
      </c>
      <c r="D129" s="12"/>
      <c r="E129" s="12">
        <f t="shared" si="1"/>
        <v>668.9</v>
      </c>
      <c r="F129" s="20"/>
    </row>
    <row r="130" spans="1:6">
      <c r="A130" s="7" t="s">
        <v>685</v>
      </c>
      <c r="B130" s="12">
        <v>987.2</v>
      </c>
      <c r="C130" s="12">
        <f>IF(ISBLANK(A130), 0, IFERROR(VLOOKUP(A130, ori_data!$D:$E, 2, FALSE), "ERROR"))</f>
        <v>0</v>
      </c>
      <c r="D130" s="12"/>
      <c r="E130" s="12">
        <f t="shared" si="1"/>
        <v>987.2</v>
      </c>
      <c r="F130" s="20"/>
    </row>
    <row r="131" spans="1:6">
      <c r="A131" s="7" t="s">
        <v>878</v>
      </c>
      <c r="B131" s="12">
        <v>1109.2</v>
      </c>
      <c r="C131" s="12">
        <f>IF(ISBLANK(A131), 0, IFERROR(VLOOKUP(A131, ori_data!$D:$E, 2, FALSE), "ERROR"))</f>
        <v>0</v>
      </c>
      <c r="D131" s="12"/>
      <c r="E131" s="12">
        <f t="shared" si="1"/>
        <v>1109.2</v>
      </c>
      <c r="F131" s="20"/>
    </row>
    <row r="132" spans="1:6">
      <c r="A132" s="7" t="s">
        <v>686</v>
      </c>
      <c r="B132" s="12">
        <v>1096.3</v>
      </c>
      <c r="C132" s="12">
        <f>IF(ISBLANK(A132), 0, IFERROR(VLOOKUP(A132, ori_data!$D:$E, 2, FALSE), "ERROR"))</f>
        <v>0</v>
      </c>
      <c r="D132" s="12"/>
      <c r="E132" s="12">
        <f t="shared" ref="E132:E150" si="2">ABS(C132-B132)</f>
        <v>1096.3</v>
      </c>
      <c r="F132" s="20"/>
    </row>
    <row r="133" spans="1:6">
      <c r="A133" s="7" t="s">
        <v>879</v>
      </c>
      <c r="B133" s="12">
        <v>1161.0999999999999</v>
      </c>
      <c r="C133" s="12">
        <f>IF(ISBLANK(A133), 0, IFERROR(VLOOKUP(A133, ori_data!$D:$E, 2, FALSE), "ERROR"))</f>
        <v>0</v>
      </c>
      <c r="D133" s="12"/>
      <c r="E133" s="12">
        <f t="shared" si="2"/>
        <v>1161.0999999999999</v>
      </c>
      <c r="F133" s="20"/>
    </row>
    <row r="134" spans="1:6">
      <c r="A134" s="7" t="s">
        <v>880</v>
      </c>
      <c r="B134" s="12">
        <v>995.3</v>
      </c>
      <c r="C134" s="12">
        <f>IF(ISBLANK(A134), 0, IFERROR(VLOOKUP(A134, ori_data!$D:$E, 2, FALSE), "ERROR"))</f>
        <v>0</v>
      </c>
      <c r="D134" s="12"/>
      <c r="E134" s="12">
        <f t="shared" si="2"/>
        <v>995.3</v>
      </c>
      <c r="F134" s="20"/>
    </row>
    <row r="135" spans="1:6">
      <c r="A135" s="7" t="s">
        <v>881</v>
      </c>
      <c r="B135" s="12">
        <v>965.2</v>
      </c>
      <c r="C135" s="12">
        <f>IF(ISBLANK(A135), 0, IFERROR(VLOOKUP(A135, ori_data!$D:$E, 2, FALSE), "ERROR"))</f>
        <v>0</v>
      </c>
      <c r="D135" s="12"/>
      <c r="E135" s="12">
        <f t="shared" si="2"/>
        <v>965.2</v>
      </c>
      <c r="F135" s="20"/>
    </row>
    <row r="136" spans="1:6">
      <c r="A136" s="7" t="s">
        <v>882</v>
      </c>
      <c r="B136" s="12">
        <v>1072.9000000000001</v>
      </c>
      <c r="C136" s="12">
        <f>IF(ISBLANK(A136), 0, IFERROR(VLOOKUP(A136, ori_data!$D:$E, 2, FALSE), "ERROR"))</f>
        <v>0</v>
      </c>
      <c r="D136" s="12"/>
      <c r="E136" s="12">
        <f t="shared" si="2"/>
        <v>1072.9000000000001</v>
      </c>
      <c r="F136" s="20"/>
    </row>
    <row r="137" spans="1:6">
      <c r="A137" s="7" t="s">
        <v>883</v>
      </c>
      <c r="B137" s="12">
        <v>1239</v>
      </c>
      <c r="C137" s="12">
        <f>IF(ISBLANK(A137), 0, IFERROR(VLOOKUP(A137, ori_data!$D:$E, 2, FALSE), "ERROR"))</f>
        <v>0</v>
      </c>
      <c r="D137" s="12"/>
      <c r="E137" s="12">
        <f t="shared" si="2"/>
        <v>1239</v>
      </c>
      <c r="F137" s="20"/>
    </row>
    <row r="138" spans="1:6">
      <c r="A138" s="7" t="s">
        <v>296</v>
      </c>
      <c r="B138" s="12">
        <v>109.4</v>
      </c>
      <c r="C138" s="12">
        <f>IF(ISBLANK(A138), 0, IFERROR(VLOOKUP(A138, ori_data!$D:$E, 2, FALSE), "ERROR"))</f>
        <v>0</v>
      </c>
      <c r="D138" s="12"/>
      <c r="E138" s="12">
        <f t="shared" si="2"/>
        <v>109.4</v>
      </c>
      <c r="F138" s="20"/>
    </row>
    <row r="139" spans="1:6">
      <c r="A139" s="7" t="s">
        <v>299</v>
      </c>
      <c r="B139" s="12">
        <v>87.6</v>
      </c>
      <c r="C139" s="12">
        <f>IF(ISBLANK(A139), 0, IFERROR(VLOOKUP(A139, ori_data!$D:$E, 2, FALSE), "ERROR"))</f>
        <v>0</v>
      </c>
      <c r="D139" s="12"/>
      <c r="E139" s="12">
        <f t="shared" si="2"/>
        <v>87.6</v>
      </c>
      <c r="F139" s="20"/>
    </row>
    <row r="140" spans="1:6">
      <c r="A140" s="7" t="s">
        <v>894</v>
      </c>
      <c r="B140" s="12">
        <v>265.8</v>
      </c>
      <c r="C140" s="12">
        <f>IF(ISBLANK(A140), 0, IFERROR(VLOOKUP(A140, ori_data!$D:$E, 2, FALSE), "ERROR"))</f>
        <v>0</v>
      </c>
      <c r="D140" s="12"/>
      <c r="E140" s="12">
        <f t="shared" si="2"/>
        <v>265.8</v>
      </c>
      <c r="F140" s="20"/>
    </row>
    <row r="141" spans="1:6">
      <c r="A141" s="7" t="s">
        <v>895</v>
      </c>
      <c r="B141" s="12">
        <v>445.7</v>
      </c>
      <c r="C141" s="12">
        <f>IF(ISBLANK(A141), 0, IFERROR(VLOOKUP(A141, ori_data!$D:$E, 2, FALSE), "ERROR"))</f>
        <v>0</v>
      </c>
      <c r="D141" s="12"/>
      <c r="E141" s="12">
        <f t="shared" si="2"/>
        <v>445.7</v>
      </c>
      <c r="F141" s="20"/>
    </row>
    <row r="142" spans="1:6">
      <c r="A142" s="7" t="s">
        <v>688</v>
      </c>
      <c r="B142" s="12">
        <v>582.4</v>
      </c>
      <c r="C142" s="12">
        <f>IF(ISBLANK(A142), 0, IFERROR(VLOOKUP(A142, ori_data!$D:$E, 2, FALSE), "ERROR"))</f>
        <v>0</v>
      </c>
      <c r="D142" s="12"/>
      <c r="E142" s="12">
        <f t="shared" si="2"/>
        <v>582.4</v>
      </c>
      <c r="F142" s="20"/>
    </row>
    <row r="143" spans="1:6">
      <c r="A143" s="7" t="s">
        <v>896</v>
      </c>
      <c r="B143" s="12">
        <v>410</v>
      </c>
      <c r="C143" s="12">
        <f>IF(ISBLANK(A143), 0, IFERROR(VLOOKUP(A143, ori_data!$D:$E, 2, FALSE), "ERROR"))</f>
        <v>0</v>
      </c>
      <c r="D143" s="12"/>
      <c r="E143" s="12">
        <f t="shared" si="2"/>
        <v>410</v>
      </c>
      <c r="F143" s="20"/>
    </row>
    <row r="144" spans="1:6">
      <c r="A144" s="7" t="s">
        <v>192</v>
      </c>
      <c r="B144" s="12">
        <v>400.2</v>
      </c>
      <c r="C144" s="12">
        <f>IF(ISBLANK(A144), 0, IFERROR(VLOOKUP(A144, ori_data!$D:$E, 2, FALSE), "ERROR"))</f>
        <v>0</v>
      </c>
      <c r="D144" s="12"/>
      <c r="E144" s="12">
        <f t="shared" si="2"/>
        <v>400.2</v>
      </c>
      <c r="F144" s="20"/>
    </row>
    <row r="145" spans="1:6">
      <c r="A145" s="7" t="s">
        <v>162</v>
      </c>
      <c r="B145" s="12">
        <v>697.7</v>
      </c>
      <c r="C145" s="12">
        <f>IF(ISBLANK(A145), 0, IFERROR(VLOOKUP(A145, ori_data!$D:$E, 2, FALSE), "ERROR"))</f>
        <v>0</v>
      </c>
      <c r="D145" s="12"/>
      <c r="E145" s="12">
        <f t="shared" si="2"/>
        <v>697.7</v>
      </c>
      <c r="F145" s="20"/>
    </row>
    <row r="146" spans="1:6">
      <c r="A146" s="7" t="s">
        <v>689</v>
      </c>
      <c r="B146" s="12">
        <v>382.6</v>
      </c>
      <c r="C146" s="12">
        <f>IF(ISBLANK(A146), 0, IFERROR(VLOOKUP(A146, ori_data!$D:$E, 2, FALSE), "ERROR"))</f>
        <v>0</v>
      </c>
      <c r="D146" s="12"/>
      <c r="E146" s="12">
        <f t="shared" si="2"/>
        <v>382.6</v>
      </c>
      <c r="F146" s="20"/>
    </row>
    <row r="147" spans="1:6">
      <c r="A147" s="7" t="s">
        <v>104</v>
      </c>
      <c r="B147" s="12">
        <v>603.70000000000005</v>
      </c>
      <c r="C147" s="12">
        <f>IF(ISBLANK(A147), 0, IFERROR(VLOOKUP(A147, ori_data!$D:$E, 2, FALSE), "ERROR"))</f>
        <v>0</v>
      </c>
      <c r="D147" s="12"/>
      <c r="E147" s="12">
        <f t="shared" si="2"/>
        <v>603.70000000000005</v>
      </c>
      <c r="F147" s="20"/>
    </row>
    <row r="148" spans="1:6">
      <c r="A148" s="7" t="s">
        <v>694</v>
      </c>
      <c r="B148" s="12">
        <v>901</v>
      </c>
      <c r="C148" s="12">
        <f>IF(ISBLANK(A148), 0, IFERROR(VLOOKUP(A148, ori_data!$D:$E, 2, FALSE), "ERROR"))</f>
        <v>0</v>
      </c>
      <c r="D148" s="12"/>
      <c r="E148" s="12">
        <f t="shared" si="2"/>
        <v>901</v>
      </c>
      <c r="F148" s="20"/>
    </row>
    <row r="149" spans="1:6">
      <c r="A149" s="7" t="s">
        <v>693</v>
      </c>
      <c r="B149" s="12">
        <v>1199</v>
      </c>
      <c r="C149" s="12">
        <f>IF(ISBLANK(A149), 0, IFERROR(VLOOKUP(A149, ori_data!$D:$E, 2, FALSE), "ERROR"))</f>
        <v>0</v>
      </c>
      <c r="D149" s="12"/>
      <c r="E149" s="12">
        <f t="shared" si="2"/>
        <v>1199</v>
      </c>
      <c r="F149" s="20"/>
    </row>
    <row r="150" spans="1:6">
      <c r="A150" s="7" t="s">
        <v>156</v>
      </c>
      <c r="B150" s="12">
        <v>228</v>
      </c>
      <c r="C150" s="12">
        <f>IF(ISBLANK(A150), 0, IFERROR(VLOOKUP(A150, ori_data!$D:$E, 2, FALSE), "ERROR"))</f>
        <v>0</v>
      </c>
      <c r="D150" s="12"/>
      <c r="E150" s="12">
        <f t="shared" si="2"/>
        <v>228</v>
      </c>
      <c r="F150" s="20"/>
    </row>
    <row r="153" spans="1:6">
      <c r="D153" s="19" t="s">
        <v>321</v>
      </c>
      <c r="E153" s="12">
        <f>SUM(E3:E150)/COUNTA(E3:E150)</f>
        <v>504.00608108108116</v>
      </c>
    </row>
  </sheetData>
  <mergeCells count="1">
    <mergeCell ref="A1:E1"/>
  </mergeCells>
  <phoneticPr fontId="1" type="noConversion"/>
  <conditionalFormatting sqref="A3:A117 A119:A150">
    <cfRule type="expression" dxfId="3" priority="3">
      <formula>IF(#REF!&gt;10,1,0)</formula>
    </cfRule>
    <cfRule type="expression" dxfId="2" priority="4">
      <formula>IF($P3&gt;10,1,0)</formula>
    </cfRule>
  </conditionalFormatting>
  <conditionalFormatting sqref="A118">
    <cfRule type="expression" dxfId="1" priority="1">
      <formula>IF(#REF!&gt;10,1,0)</formula>
    </cfRule>
    <cfRule type="expression" dxfId="0" priority="2">
      <formula>IF($P118&gt;10,1,0)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workbookViewId="0">
      <selection activeCell="Z1" sqref="Z1:Z1048576"/>
    </sheetView>
  </sheetViews>
  <sheetFormatPr defaultRowHeight="14.25"/>
  <cols>
    <col min="1" max="1" width="10.625" style="3" customWidth="1"/>
    <col min="2" max="19" width="10.625" style="3" hidden="1" customWidth="1"/>
    <col min="20" max="24" width="10.625" style="3" customWidth="1"/>
  </cols>
  <sheetData>
    <row r="1" spans="1:26">
      <c r="A1" s="21" t="s">
        <v>767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6">
      <c r="A2" s="3" t="s">
        <v>318</v>
      </c>
      <c r="B2" s="3" t="s">
        <v>818</v>
      </c>
      <c r="C2" s="3" t="s">
        <v>819</v>
      </c>
      <c r="D2" s="3" t="s">
        <v>820</v>
      </c>
      <c r="E2" s="3" t="s">
        <v>821</v>
      </c>
      <c r="F2" s="3" t="s">
        <v>822</v>
      </c>
      <c r="G2" s="3" t="s">
        <v>823</v>
      </c>
      <c r="H2" s="3" t="s">
        <v>824</v>
      </c>
      <c r="I2" s="3" t="s">
        <v>825</v>
      </c>
      <c r="J2" s="3" t="s">
        <v>826</v>
      </c>
      <c r="K2" s="3" t="s">
        <v>827</v>
      </c>
      <c r="L2" s="3" t="s">
        <v>828</v>
      </c>
      <c r="M2" s="3" t="s">
        <v>829</v>
      </c>
      <c r="N2" s="3" t="s">
        <v>830</v>
      </c>
      <c r="O2" s="3" t="s">
        <v>831</v>
      </c>
      <c r="P2" s="3" t="s">
        <v>832</v>
      </c>
      <c r="Q2" s="3" t="s">
        <v>833</v>
      </c>
      <c r="R2" s="3" t="s">
        <v>834</v>
      </c>
      <c r="S2" s="3" t="s">
        <v>835</v>
      </c>
      <c r="T2" s="3" t="s">
        <v>319</v>
      </c>
      <c r="U2" s="3" t="s">
        <v>317</v>
      </c>
      <c r="V2" s="3" t="s">
        <v>817</v>
      </c>
      <c r="X2" s="3" t="s">
        <v>320</v>
      </c>
    </row>
    <row r="3" spans="1:26">
      <c r="A3" s="6" t="s">
        <v>695</v>
      </c>
      <c r="B3" s="6">
        <v>6</v>
      </c>
      <c r="C3" s="6">
        <v>4</v>
      </c>
      <c r="D3" s="6"/>
      <c r="E3" s="6"/>
      <c r="F3" s="6"/>
      <c r="G3" s="6"/>
      <c r="H3" s="6"/>
      <c r="I3" s="6"/>
      <c r="J3" s="6"/>
      <c r="K3" s="6">
        <f>B3*('G3-b3lyp-add'!$B$2-'G3-b3lyp-add'!$C$2)</f>
        <v>303.72000000000003</v>
      </c>
      <c r="L3" s="6">
        <f>C3*('G3-b3lyp-add'!$B$6-'G3-b3lyp-add'!$C$6)</f>
        <v>678.92</v>
      </c>
      <c r="M3" s="6">
        <f>D3*('G3-b3lyp-add'!$B$7-'G3-b3lyp-add'!$C$7)</f>
        <v>0</v>
      </c>
      <c r="N3" s="6">
        <f>E3*('G3-b3lyp-add'!$B$8-'G3-b3lyp-add'!$C$8)</f>
        <v>0</v>
      </c>
      <c r="O3" s="6">
        <f>F3*('G3-b3lyp-add'!$B$9-'G3-b3lyp-add'!$C$9)</f>
        <v>0</v>
      </c>
      <c r="P3" s="6">
        <f>G3*('G3-b3lyp-add'!$B$13-'G3-b3lyp-add'!$C$13)</f>
        <v>0</v>
      </c>
      <c r="Q3" s="6">
        <f>H3*('G3-b3lyp-add'!$B$14-'G3-b3lyp-add'!$C$14)</f>
        <v>0</v>
      </c>
      <c r="R3" s="6">
        <f>I3*('G3-b3lyp-add'!$B$15-'G3-b3lyp-add'!$C$15)</f>
        <v>0</v>
      </c>
      <c r="S3" s="6">
        <f>J3*('G3-b3lyp-add'!$B$16-'G3-b3lyp-add'!$C$16)</f>
        <v>0</v>
      </c>
      <c r="T3" s="6">
        <v>38.799999999999997</v>
      </c>
      <c r="U3" s="6">
        <f>IF(ISBLANK(A3), 0, IFERROR(VLOOKUP(A3, ori_data!$G:$H, 2, FALSE), "ERROR"))</f>
        <v>0</v>
      </c>
      <c r="V3" s="6">
        <f>K3+L3+M3+N3+O3+P3+Q3+R3+S3+'G3-b3lyp-add'!M2-U3</f>
        <v>1037.1809603648001</v>
      </c>
      <c r="W3" s="6"/>
      <c r="X3" s="6">
        <f>ABS(V3-T3)</f>
        <v>998.3809603648001</v>
      </c>
      <c r="Y3" s="1"/>
      <c r="Z3" s="13"/>
    </row>
    <row r="4" spans="1:26">
      <c r="A4" s="6" t="s">
        <v>294</v>
      </c>
      <c r="B4" s="6">
        <v>8</v>
      </c>
      <c r="C4" s="6">
        <v>5</v>
      </c>
      <c r="D4" s="6"/>
      <c r="E4" s="6"/>
      <c r="F4" s="6"/>
      <c r="G4" s="6"/>
      <c r="H4" s="6"/>
      <c r="I4" s="6"/>
      <c r="J4" s="6"/>
      <c r="K4" s="6">
        <f>B4*('G3-b3lyp-add'!$B$2-'G3-b3lyp-add'!$C$2)</f>
        <v>404.96000000000004</v>
      </c>
      <c r="L4" s="6">
        <f>C4*('G3-b3lyp-add'!$B$6-'G3-b3lyp-add'!$C$6)</f>
        <v>848.65</v>
      </c>
      <c r="M4" s="6">
        <f>D4*('G3-b3lyp-add'!$B$7-'G3-b3lyp-add'!$C$7)</f>
        <v>0</v>
      </c>
      <c r="N4" s="6">
        <f>E4*('G3-b3lyp-add'!$B$8-'G3-b3lyp-add'!$C$8)</f>
        <v>0</v>
      </c>
      <c r="O4" s="6">
        <f>F4*('G3-b3lyp-add'!$B$9-'G3-b3lyp-add'!$C$9)</f>
        <v>0</v>
      </c>
      <c r="P4" s="6">
        <f>G4*('G3-b3lyp-add'!$B$13-'G3-b3lyp-add'!$C$13)</f>
        <v>0</v>
      </c>
      <c r="Q4" s="6">
        <f>H4*('G3-b3lyp-add'!$B$14-'G3-b3lyp-add'!$C$14)</f>
        <v>0</v>
      </c>
      <c r="R4" s="6">
        <f>I4*('G3-b3lyp-add'!$B$15-'G3-b3lyp-add'!$C$15)</f>
        <v>0</v>
      </c>
      <c r="S4" s="6">
        <f>J4*('G3-b3lyp-add'!$B$16-'G3-b3lyp-add'!$C$16)</f>
        <v>0</v>
      </c>
      <c r="T4" s="6">
        <v>18</v>
      </c>
      <c r="U4" s="6">
        <f>IF(ISBLANK(A4), 0, IFERROR(VLOOKUP(A4, ori_data!$G:$H, 2, FALSE), "ERROR"))</f>
        <v>0</v>
      </c>
      <c r="V4" s="6">
        <f>K4+L4+M4+N4+O4+P4+Q4+R4+S4+'G3-b3lyp-add'!M3-U4</f>
        <v>1326.5190314784002</v>
      </c>
      <c r="W4" s="6"/>
      <c r="X4" s="6">
        <f t="shared" ref="X4:X67" si="0">ABS(V4-T4)</f>
        <v>1308.5190314784002</v>
      </c>
      <c r="Y4" s="1"/>
      <c r="Z4" s="13"/>
    </row>
    <row r="5" spans="1:26">
      <c r="A5" s="6" t="s">
        <v>696</v>
      </c>
      <c r="B5" s="6">
        <v>10</v>
      </c>
      <c r="C5" s="6">
        <v>5</v>
      </c>
      <c r="D5" s="6"/>
      <c r="E5" s="6"/>
      <c r="F5" s="6"/>
      <c r="G5" s="6"/>
      <c r="H5" s="6"/>
      <c r="I5" s="6"/>
      <c r="J5" s="6"/>
      <c r="K5" s="6">
        <f>B5*('G3-b3lyp-add'!$B$2-'G3-b3lyp-add'!$C$2)</f>
        <v>506.20000000000005</v>
      </c>
      <c r="L5" s="6">
        <f>C5*('G3-b3lyp-add'!$B$6-'G3-b3lyp-add'!$C$6)</f>
        <v>848.65</v>
      </c>
      <c r="M5" s="6">
        <f>D5*('G3-b3lyp-add'!$B$7-'G3-b3lyp-add'!$C$7)</f>
        <v>0</v>
      </c>
      <c r="N5" s="6">
        <f>E5*('G3-b3lyp-add'!$B$8-'G3-b3lyp-add'!$C$8)</f>
        <v>0</v>
      </c>
      <c r="O5" s="6">
        <f>F5*('G3-b3lyp-add'!$B$9-'G3-b3lyp-add'!$C$9)</f>
        <v>0</v>
      </c>
      <c r="P5" s="6">
        <f>G5*('G3-b3lyp-add'!$B$13-'G3-b3lyp-add'!$C$13)</f>
        <v>0</v>
      </c>
      <c r="Q5" s="6">
        <f>H5*('G3-b3lyp-add'!$B$14-'G3-b3lyp-add'!$C$14)</f>
        <v>0</v>
      </c>
      <c r="R5" s="6">
        <f>I5*('G3-b3lyp-add'!$B$15-'G3-b3lyp-add'!$C$15)</f>
        <v>0</v>
      </c>
      <c r="S5" s="6">
        <f>J5*('G3-b3lyp-add'!$B$16-'G3-b3lyp-add'!$C$16)</f>
        <v>0</v>
      </c>
      <c r="T5" s="6">
        <v>-18.3</v>
      </c>
      <c r="U5" s="6">
        <f>IF(ISBLANK(A5), 0, IFERROR(VLOOKUP(A5, ori_data!$G:$H, 2, FALSE), "ERROR"))</f>
        <v>0</v>
      </c>
      <c r="V5" s="6">
        <f>K5+L5+M5+N5+O5+P5+Q5+R5+S5+'G3-b3lyp-add'!M4-U5</f>
        <v>1443.5060184223998</v>
      </c>
      <c r="W5" s="6"/>
      <c r="X5" s="6">
        <f t="shared" si="0"/>
        <v>1461.8060184223998</v>
      </c>
      <c r="Y5" s="1"/>
      <c r="Z5" s="13"/>
    </row>
    <row r="6" spans="1:26">
      <c r="A6" s="6" t="s">
        <v>697</v>
      </c>
      <c r="B6" s="6">
        <v>12</v>
      </c>
      <c r="C6" s="6">
        <v>5</v>
      </c>
      <c r="D6" s="6"/>
      <c r="E6" s="6"/>
      <c r="F6" s="6"/>
      <c r="G6" s="6"/>
      <c r="H6" s="6"/>
      <c r="I6" s="6"/>
      <c r="J6" s="6"/>
      <c r="K6" s="6">
        <f>B6*('G3-b3lyp-add'!$B$2-'G3-b3lyp-add'!$C$2)</f>
        <v>607.44000000000005</v>
      </c>
      <c r="L6" s="6">
        <f>C6*('G3-b3lyp-add'!$B$6-'G3-b3lyp-add'!$C$6)</f>
        <v>848.65</v>
      </c>
      <c r="M6" s="6">
        <f>D6*('G3-b3lyp-add'!$B$7-'G3-b3lyp-add'!$C$7)</f>
        <v>0</v>
      </c>
      <c r="N6" s="6">
        <f>E6*('G3-b3lyp-add'!$B$8-'G3-b3lyp-add'!$C$8)</f>
        <v>0</v>
      </c>
      <c r="O6" s="6">
        <f>F6*('G3-b3lyp-add'!$B$9-'G3-b3lyp-add'!$C$9)</f>
        <v>0</v>
      </c>
      <c r="P6" s="6">
        <f>G6*('G3-b3lyp-add'!$B$13-'G3-b3lyp-add'!$C$13)</f>
        <v>0</v>
      </c>
      <c r="Q6" s="6">
        <f>H6*('G3-b3lyp-add'!$B$14-'G3-b3lyp-add'!$C$14)</f>
        <v>0</v>
      </c>
      <c r="R6" s="6">
        <f>I6*('G3-b3lyp-add'!$B$15-'G3-b3lyp-add'!$C$15)</f>
        <v>0</v>
      </c>
      <c r="S6" s="6">
        <f>J6*('G3-b3lyp-add'!$B$16-'G3-b3lyp-add'!$C$16)</f>
        <v>0</v>
      </c>
      <c r="T6" s="6">
        <v>-35.1</v>
      </c>
      <c r="U6" s="6">
        <f>IF(ISBLANK(A6), 0, IFERROR(VLOOKUP(A6, ori_data!$G:$H, 2, FALSE), "ERROR"))</f>
        <v>0</v>
      </c>
      <c r="V6" s="6">
        <f>K6+L6+M6+N6+O6+P6+Q6+R6+S6+'G3-b3lyp-add'!M5-U6</f>
        <v>1557.9731260096</v>
      </c>
      <c r="W6" s="6"/>
      <c r="X6" s="6">
        <f t="shared" si="0"/>
        <v>1593.0731260095999</v>
      </c>
      <c r="Y6" s="1"/>
      <c r="Z6" s="13"/>
    </row>
    <row r="7" spans="1:26">
      <c r="A7" s="6" t="s">
        <v>698</v>
      </c>
      <c r="B7" s="6">
        <v>12</v>
      </c>
      <c r="C7" s="6">
        <v>5</v>
      </c>
      <c r="D7" s="6"/>
      <c r="E7" s="6"/>
      <c r="F7" s="6"/>
      <c r="G7" s="6"/>
      <c r="H7" s="6"/>
      <c r="I7" s="6"/>
      <c r="J7" s="6"/>
      <c r="K7" s="6">
        <f>B7*('G3-b3lyp-add'!$B$2-'G3-b3lyp-add'!$C$2)</f>
        <v>607.44000000000005</v>
      </c>
      <c r="L7" s="6">
        <f>C7*('G3-b3lyp-add'!$B$6-'G3-b3lyp-add'!$C$6)</f>
        <v>848.65</v>
      </c>
      <c r="M7" s="6">
        <f>D7*('G3-b3lyp-add'!$B$7-'G3-b3lyp-add'!$C$7)</f>
        <v>0</v>
      </c>
      <c r="N7" s="6">
        <f>E7*('G3-b3lyp-add'!$B$8-'G3-b3lyp-add'!$C$8)</f>
        <v>0</v>
      </c>
      <c r="O7" s="6">
        <f>F7*('G3-b3lyp-add'!$B$9-'G3-b3lyp-add'!$C$9)</f>
        <v>0</v>
      </c>
      <c r="P7" s="6">
        <f>G7*('G3-b3lyp-add'!$B$13-'G3-b3lyp-add'!$C$13)</f>
        <v>0</v>
      </c>
      <c r="Q7" s="6">
        <f>H7*('G3-b3lyp-add'!$B$14-'G3-b3lyp-add'!$C$14)</f>
        <v>0</v>
      </c>
      <c r="R7" s="6">
        <f>I7*('G3-b3lyp-add'!$B$15-'G3-b3lyp-add'!$C$15)</f>
        <v>0</v>
      </c>
      <c r="S7" s="6">
        <f>J7*('G3-b3lyp-add'!$B$16-'G3-b3lyp-add'!$C$16)</f>
        <v>0</v>
      </c>
      <c r="T7" s="6">
        <v>-40.200000000000003</v>
      </c>
      <c r="U7" s="6">
        <f>IF(ISBLANK(A7), 0, IFERROR(VLOOKUP(A7, ori_data!$G:$H, 2, FALSE), "ERROR"))</f>
        <v>0</v>
      </c>
      <c r="V7" s="6">
        <f>K7+L7+M7+N7+O7+P7+Q7+R7+S7+'G3-b3lyp-add'!M6-U7</f>
        <v>1557.8146922848002</v>
      </c>
      <c r="W7" s="6"/>
      <c r="X7" s="6">
        <f t="shared" si="0"/>
        <v>1598.0146922848003</v>
      </c>
      <c r="Y7" s="1"/>
      <c r="Z7" s="13"/>
    </row>
    <row r="8" spans="1:26">
      <c r="A8" s="6" t="s">
        <v>699</v>
      </c>
      <c r="B8" s="6">
        <v>8</v>
      </c>
      <c r="C8" s="6">
        <v>6</v>
      </c>
      <c r="D8" s="6"/>
      <c r="E8" s="6"/>
      <c r="F8" s="6"/>
      <c r="G8" s="6"/>
      <c r="H8" s="6"/>
      <c r="I8" s="6"/>
      <c r="J8" s="6"/>
      <c r="K8" s="6">
        <f>B8*('G3-b3lyp-add'!$B$2-'G3-b3lyp-add'!$C$2)</f>
        <v>404.96000000000004</v>
      </c>
      <c r="L8" s="6">
        <f>C8*('G3-b3lyp-add'!$B$6-'G3-b3lyp-add'!$C$6)</f>
        <v>1018.3799999999999</v>
      </c>
      <c r="M8" s="6">
        <f>D8*('G3-b3lyp-add'!$B$7-'G3-b3lyp-add'!$C$7)</f>
        <v>0</v>
      </c>
      <c r="N8" s="6">
        <f>E8*('G3-b3lyp-add'!$B$8-'G3-b3lyp-add'!$C$8)</f>
        <v>0</v>
      </c>
      <c r="O8" s="6">
        <f>F8*('G3-b3lyp-add'!$B$9-'G3-b3lyp-add'!$C$9)</f>
        <v>0</v>
      </c>
      <c r="P8" s="6">
        <f>G8*('G3-b3lyp-add'!$B$13-'G3-b3lyp-add'!$C$13)</f>
        <v>0</v>
      </c>
      <c r="Q8" s="6">
        <f>H8*('G3-b3lyp-add'!$B$14-'G3-b3lyp-add'!$C$14)</f>
        <v>0</v>
      </c>
      <c r="R8" s="6">
        <f>I8*('G3-b3lyp-add'!$B$15-'G3-b3lyp-add'!$C$15)</f>
        <v>0</v>
      </c>
      <c r="S8" s="6">
        <f>J8*('G3-b3lyp-add'!$B$16-'G3-b3lyp-add'!$C$16)</f>
        <v>0</v>
      </c>
      <c r="T8" s="6">
        <v>25.4</v>
      </c>
      <c r="U8" s="6">
        <f>IF(ISBLANK(A8), 0, IFERROR(VLOOKUP(A8, ori_data!$G:$H, 2, FALSE), "ERROR"))</f>
        <v>0</v>
      </c>
      <c r="V8" s="6">
        <f>K8+L8+M8+N8+O8+P8+Q8+R8+S8+'G3-b3lyp-add'!M7-U8</f>
        <v>1501.1219227327999</v>
      </c>
      <c r="W8" s="6"/>
      <c r="X8" s="6">
        <f t="shared" si="0"/>
        <v>1475.7219227327998</v>
      </c>
      <c r="Y8" s="1"/>
      <c r="Z8" s="13"/>
    </row>
    <row r="9" spans="1:26">
      <c r="A9" s="6" t="s">
        <v>700</v>
      </c>
      <c r="B9" s="6">
        <v>8</v>
      </c>
      <c r="C9" s="6">
        <v>6</v>
      </c>
      <c r="D9" s="6"/>
      <c r="E9" s="6"/>
      <c r="F9" s="6"/>
      <c r="G9" s="6"/>
      <c r="H9" s="6"/>
      <c r="I9" s="6"/>
      <c r="J9" s="6"/>
      <c r="K9" s="6">
        <f>B9*('G3-b3lyp-add'!$B$2-'G3-b3lyp-add'!$C$2)</f>
        <v>404.96000000000004</v>
      </c>
      <c r="L9" s="6">
        <f>C9*('G3-b3lyp-add'!$B$6-'G3-b3lyp-add'!$C$6)</f>
        <v>1018.3799999999999</v>
      </c>
      <c r="M9" s="6">
        <f>D9*('G3-b3lyp-add'!$B$7-'G3-b3lyp-add'!$C$7)</f>
        <v>0</v>
      </c>
      <c r="N9" s="6">
        <f>E9*('G3-b3lyp-add'!$B$8-'G3-b3lyp-add'!$C$8)</f>
        <v>0</v>
      </c>
      <c r="O9" s="6">
        <f>F9*('G3-b3lyp-add'!$B$9-'G3-b3lyp-add'!$C$9)</f>
        <v>0</v>
      </c>
      <c r="P9" s="6">
        <f>G9*('G3-b3lyp-add'!$B$13-'G3-b3lyp-add'!$C$13)</f>
        <v>0</v>
      </c>
      <c r="Q9" s="6">
        <f>H9*('G3-b3lyp-add'!$B$14-'G3-b3lyp-add'!$C$14)</f>
        <v>0</v>
      </c>
      <c r="R9" s="6">
        <f>I9*('G3-b3lyp-add'!$B$15-'G3-b3lyp-add'!$C$15)</f>
        <v>0</v>
      </c>
      <c r="S9" s="6">
        <f>J9*('G3-b3lyp-add'!$B$16-'G3-b3lyp-add'!$C$16)</f>
        <v>0</v>
      </c>
      <c r="T9" s="6">
        <v>25</v>
      </c>
      <c r="U9" s="6">
        <f>IF(ISBLANK(A9), 0, IFERROR(VLOOKUP(A9, ori_data!$G:$H, 2, FALSE), "ERROR"))</f>
        <v>0</v>
      </c>
      <c r="V9" s="6">
        <f>K9+L9+M9+N9+O9+P9+Q9+R9+S9+'G3-b3lyp-add'!M8-U9</f>
        <v>1501.0610793632</v>
      </c>
      <c r="W9" s="6"/>
      <c r="X9" s="6">
        <f t="shared" si="0"/>
        <v>1476.0610793632</v>
      </c>
      <c r="Y9" s="1"/>
      <c r="Z9" s="13"/>
    </row>
    <row r="10" spans="1:26">
      <c r="A10" s="6" t="s">
        <v>701</v>
      </c>
      <c r="B10" s="6">
        <v>12</v>
      </c>
      <c r="C10" s="6">
        <v>6</v>
      </c>
      <c r="D10" s="6"/>
      <c r="E10" s="6"/>
      <c r="F10" s="6"/>
      <c r="G10" s="6"/>
      <c r="H10" s="6"/>
      <c r="I10" s="6"/>
      <c r="J10" s="6"/>
      <c r="K10" s="6">
        <f>B10*('G3-b3lyp-add'!$B$2-'G3-b3lyp-add'!$C$2)</f>
        <v>607.44000000000005</v>
      </c>
      <c r="L10" s="6">
        <f>C10*('G3-b3lyp-add'!$B$6-'G3-b3lyp-add'!$C$6)</f>
        <v>1018.3799999999999</v>
      </c>
      <c r="M10" s="6">
        <f>D10*('G3-b3lyp-add'!$B$7-'G3-b3lyp-add'!$C$7)</f>
        <v>0</v>
      </c>
      <c r="N10" s="6">
        <f>E10*('G3-b3lyp-add'!$B$8-'G3-b3lyp-add'!$C$8)</f>
        <v>0</v>
      </c>
      <c r="O10" s="6">
        <f>F10*('G3-b3lyp-add'!$B$9-'G3-b3lyp-add'!$C$9)</f>
        <v>0</v>
      </c>
      <c r="P10" s="6">
        <f>G10*('G3-b3lyp-add'!$B$13-'G3-b3lyp-add'!$C$13)</f>
        <v>0</v>
      </c>
      <c r="Q10" s="6">
        <f>H10*('G3-b3lyp-add'!$B$14-'G3-b3lyp-add'!$C$14)</f>
        <v>0</v>
      </c>
      <c r="R10" s="6">
        <f>I10*('G3-b3lyp-add'!$B$15-'G3-b3lyp-add'!$C$15)</f>
        <v>0</v>
      </c>
      <c r="S10" s="6">
        <f>J10*('G3-b3lyp-add'!$B$16-'G3-b3lyp-add'!$C$16)</f>
        <v>0</v>
      </c>
      <c r="T10" s="6">
        <v>-29.5</v>
      </c>
      <c r="U10" s="6">
        <f>IF(ISBLANK(A10), 0, IFERROR(VLOOKUP(A10, ori_data!$G:$H, 2, FALSE), "ERROR"))</f>
        <v>0</v>
      </c>
      <c r="V10" s="6">
        <f>K10+L10+M10+N10+O10+P10+Q10+R10+S10+'G3-b3lyp-add'!M9-U10</f>
        <v>1733.3711979359998</v>
      </c>
      <c r="W10" s="6"/>
      <c r="X10" s="6">
        <f t="shared" si="0"/>
        <v>1762.8711979359998</v>
      </c>
      <c r="Y10" s="1"/>
      <c r="Z10" s="13"/>
    </row>
    <row r="11" spans="1:26">
      <c r="A11" s="6" t="s">
        <v>702</v>
      </c>
      <c r="B11" s="6">
        <v>14</v>
      </c>
      <c r="C11" s="6">
        <v>6</v>
      </c>
      <c r="D11" s="6"/>
      <c r="E11" s="6"/>
      <c r="F11" s="6"/>
      <c r="G11" s="6"/>
      <c r="H11" s="6"/>
      <c r="I11" s="6"/>
      <c r="J11" s="6"/>
      <c r="K11" s="6">
        <f>B11*('G3-b3lyp-add'!$B$2-'G3-b3lyp-add'!$C$2)</f>
        <v>708.68000000000006</v>
      </c>
      <c r="L11" s="6">
        <f>C11*('G3-b3lyp-add'!$B$6-'G3-b3lyp-add'!$C$6)</f>
        <v>1018.3799999999999</v>
      </c>
      <c r="M11" s="6">
        <f>D11*('G3-b3lyp-add'!$B$7-'G3-b3lyp-add'!$C$7)</f>
        <v>0</v>
      </c>
      <c r="N11" s="6">
        <f>E11*('G3-b3lyp-add'!$B$8-'G3-b3lyp-add'!$C$8)</f>
        <v>0</v>
      </c>
      <c r="O11" s="6">
        <f>F11*('G3-b3lyp-add'!$B$9-'G3-b3lyp-add'!$C$9)</f>
        <v>0</v>
      </c>
      <c r="P11" s="6">
        <f>G11*('G3-b3lyp-add'!$B$13-'G3-b3lyp-add'!$C$13)</f>
        <v>0</v>
      </c>
      <c r="Q11" s="6">
        <f>H11*('G3-b3lyp-add'!$B$14-'G3-b3lyp-add'!$C$14)</f>
        <v>0</v>
      </c>
      <c r="R11" s="6">
        <f>I11*('G3-b3lyp-add'!$B$15-'G3-b3lyp-add'!$C$15)</f>
        <v>0</v>
      </c>
      <c r="S11" s="6">
        <f>J11*('G3-b3lyp-add'!$B$16-'G3-b3lyp-add'!$C$16)</f>
        <v>0</v>
      </c>
      <c r="T11" s="6">
        <v>-39.9</v>
      </c>
      <c r="U11" s="6">
        <f>IF(ISBLANK(A11), 0, IFERROR(VLOOKUP(A11, ori_data!$G:$H, 2, FALSE), "ERROR"))</f>
        <v>0</v>
      </c>
      <c r="V11" s="6">
        <f>K11+L11+M11+N11+O11+P11+Q11+R11+S11+'G3-b3lyp-add'!M10-U11</f>
        <v>1847.0515585855999</v>
      </c>
      <c r="W11" s="6"/>
      <c r="X11" s="6">
        <f t="shared" si="0"/>
        <v>1886.9515585856</v>
      </c>
      <c r="Y11" s="1"/>
      <c r="Z11" s="13"/>
    </row>
    <row r="12" spans="1:26">
      <c r="A12" s="6" t="s">
        <v>703</v>
      </c>
      <c r="B12" s="6">
        <v>14</v>
      </c>
      <c r="C12" s="6">
        <v>6</v>
      </c>
      <c r="D12" s="6"/>
      <c r="E12" s="6"/>
      <c r="F12" s="6"/>
      <c r="G12" s="6"/>
      <c r="H12" s="6"/>
      <c r="I12" s="6"/>
      <c r="J12" s="6"/>
      <c r="K12" s="6">
        <f>B12*('G3-b3lyp-add'!$B$2-'G3-b3lyp-add'!$C$2)</f>
        <v>708.68000000000006</v>
      </c>
      <c r="L12" s="6">
        <f>C12*('G3-b3lyp-add'!$B$6-'G3-b3lyp-add'!$C$6)</f>
        <v>1018.3799999999999</v>
      </c>
      <c r="M12" s="6">
        <f>D12*('G3-b3lyp-add'!$B$7-'G3-b3lyp-add'!$C$7)</f>
        <v>0</v>
      </c>
      <c r="N12" s="6">
        <f>E12*('G3-b3lyp-add'!$B$8-'G3-b3lyp-add'!$C$8)</f>
        <v>0</v>
      </c>
      <c r="O12" s="6">
        <f>F12*('G3-b3lyp-add'!$B$9-'G3-b3lyp-add'!$C$9)</f>
        <v>0</v>
      </c>
      <c r="P12" s="6">
        <f>G12*('G3-b3lyp-add'!$B$13-'G3-b3lyp-add'!$C$13)</f>
        <v>0</v>
      </c>
      <c r="Q12" s="6">
        <f>H12*('G3-b3lyp-add'!$B$14-'G3-b3lyp-add'!$C$14)</f>
        <v>0</v>
      </c>
      <c r="R12" s="6">
        <f>I12*('G3-b3lyp-add'!$B$15-'G3-b3lyp-add'!$C$15)</f>
        <v>0</v>
      </c>
      <c r="S12" s="6">
        <f>J12*('G3-b3lyp-add'!$B$16-'G3-b3lyp-add'!$C$16)</f>
        <v>0</v>
      </c>
      <c r="T12" s="6">
        <v>-41.1</v>
      </c>
      <c r="U12" s="6">
        <f>IF(ISBLANK(A12), 0, IFERROR(VLOOKUP(A12, ori_data!$G:$H, 2, FALSE), "ERROR"))</f>
        <v>0</v>
      </c>
      <c r="V12" s="6">
        <f>K12+L12+M12+N12+O12+P12+Q12+R12+S12+'G3-b3lyp-add'!M11-U12</f>
        <v>1846.8798718496</v>
      </c>
      <c r="W12" s="6"/>
      <c r="X12" s="6">
        <f t="shared" si="0"/>
        <v>1887.9798718495999</v>
      </c>
      <c r="Y12" s="1"/>
      <c r="Z12" s="13"/>
    </row>
    <row r="13" spans="1:26">
      <c r="A13" s="6" t="s">
        <v>704</v>
      </c>
      <c r="B13" s="6">
        <v>8</v>
      </c>
      <c r="C13" s="6">
        <v>7</v>
      </c>
      <c r="D13" s="6"/>
      <c r="E13" s="6"/>
      <c r="F13" s="6"/>
      <c r="G13" s="6"/>
      <c r="H13" s="6"/>
      <c r="I13" s="6"/>
      <c r="J13" s="6"/>
      <c r="K13" s="6">
        <f>B13*('G3-b3lyp-add'!$B$2-'G3-b3lyp-add'!$C$2)</f>
        <v>404.96000000000004</v>
      </c>
      <c r="L13" s="6">
        <f>C13*('G3-b3lyp-add'!$B$6-'G3-b3lyp-add'!$C$6)</f>
        <v>1188.1099999999999</v>
      </c>
      <c r="M13" s="6">
        <f>D13*('G3-b3lyp-add'!$B$7-'G3-b3lyp-add'!$C$7)</f>
        <v>0</v>
      </c>
      <c r="N13" s="6">
        <f>E13*('G3-b3lyp-add'!$B$8-'G3-b3lyp-add'!$C$8)</f>
        <v>0</v>
      </c>
      <c r="O13" s="6">
        <f>F13*('G3-b3lyp-add'!$B$9-'G3-b3lyp-add'!$C$9)</f>
        <v>0</v>
      </c>
      <c r="P13" s="6">
        <f>G13*('G3-b3lyp-add'!$B$13-'G3-b3lyp-add'!$C$13)</f>
        <v>0</v>
      </c>
      <c r="Q13" s="6">
        <f>H13*('G3-b3lyp-add'!$B$14-'G3-b3lyp-add'!$C$14)</f>
        <v>0</v>
      </c>
      <c r="R13" s="6">
        <f>I13*('G3-b3lyp-add'!$B$15-'G3-b3lyp-add'!$C$15)</f>
        <v>0</v>
      </c>
      <c r="S13" s="6">
        <f>J13*('G3-b3lyp-add'!$B$16-'G3-b3lyp-add'!$C$16)</f>
        <v>0</v>
      </c>
      <c r="T13" s="6">
        <v>12</v>
      </c>
      <c r="U13" s="6">
        <f>IF(ISBLANK(A13), 0, IFERROR(VLOOKUP(A13, ori_data!$G:$H, 2, FALSE), "ERROR"))</f>
        <v>0</v>
      </c>
      <c r="V13" s="6">
        <f>K13+L13+M13+N13+O13+P13+Q13+R13+S13+'G3-b3lyp-add'!M12-U13</f>
        <v>1674.2266213119999</v>
      </c>
      <c r="W13" s="6"/>
      <c r="X13" s="6">
        <f t="shared" si="0"/>
        <v>1662.2266213119999</v>
      </c>
      <c r="Y13" s="1"/>
      <c r="Z13" s="13"/>
    </row>
    <row r="14" spans="1:26">
      <c r="A14" s="6" t="s">
        <v>705</v>
      </c>
      <c r="B14" s="6">
        <v>16</v>
      </c>
      <c r="C14" s="6">
        <v>7</v>
      </c>
      <c r="D14" s="6"/>
      <c r="E14" s="6"/>
      <c r="F14" s="6"/>
      <c r="G14" s="6"/>
      <c r="H14" s="6"/>
      <c r="I14" s="6"/>
      <c r="J14" s="6"/>
      <c r="K14" s="6">
        <f>B14*('G3-b3lyp-add'!$B$2-'G3-b3lyp-add'!$C$2)</f>
        <v>809.92000000000007</v>
      </c>
      <c r="L14" s="6">
        <f>C14*('G3-b3lyp-add'!$B$6-'G3-b3lyp-add'!$C$6)</f>
        <v>1188.1099999999999</v>
      </c>
      <c r="M14" s="6">
        <f>D14*('G3-b3lyp-add'!$B$7-'G3-b3lyp-add'!$C$7)</f>
        <v>0</v>
      </c>
      <c r="N14" s="6">
        <f>E14*('G3-b3lyp-add'!$B$8-'G3-b3lyp-add'!$C$8)</f>
        <v>0</v>
      </c>
      <c r="O14" s="6">
        <f>F14*('G3-b3lyp-add'!$B$9-'G3-b3lyp-add'!$C$9)</f>
        <v>0</v>
      </c>
      <c r="P14" s="6">
        <f>G14*('G3-b3lyp-add'!$B$13-'G3-b3lyp-add'!$C$13)</f>
        <v>0</v>
      </c>
      <c r="Q14" s="6">
        <f>H14*('G3-b3lyp-add'!$B$14-'G3-b3lyp-add'!$C$14)</f>
        <v>0</v>
      </c>
      <c r="R14" s="6">
        <f>I14*('G3-b3lyp-add'!$B$15-'G3-b3lyp-add'!$C$15)</f>
        <v>0</v>
      </c>
      <c r="S14" s="6">
        <f>J14*('G3-b3lyp-add'!$B$16-'G3-b3lyp-add'!$C$16)</f>
        <v>0</v>
      </c>
      <c r="T14" s="6">
        <v>-44.9</v>
      </c>
      <c r="U14" s="6">
        <f>IF(ISBLANK(A14), 0, IFERROR(VLOOKUP(A14, ori_data!$G:$H, 2, FALSE), "ERROR"))</f>
        <v>0</v>
      </c>
      <c r="V14" s="6">
        <f>K14+L14+M14+N14+O14+P14+Q14+R14+S14+'G3-b3lyp-add'!M13-U14</f>
        <v>2135.5673405951998</v>
      </c>
      <c r="W14" s="6"/>
      <c r="X14" s="6">
        <f t="shared" si="0"/>
        <v>2180.4673405951999</v>
      </c>
      <c r="Y14" s="1"/>
      <c r="Z14" s="13"/>
    </row>
    <row r="15" spans="1:26">
      <c r="A15" s="6" t="s">
        <v>315</v>
      </c>
      <c r="B15" s="6">
        <v>8</v>
      </c>
      <c r="C15" s="6">
        <v>8</v>
      </c>
      <c r="D15" s="6"/>
      <c r="E15" s="6"/>
      <c r="F15" s="6"/>
      <c r="G15" s="6"/>
      <c r="H15" s="6"/>
      <c r="I15" s="6"/>
      <c r="J15" s="6"/>
      <c r="K15" s="6">
        <f>B15*('G3-b3lyp-add'!$B$2-'G3-b3lyp-add'!$C$2)</f>
        <v>404.96000000000004</v>
      </c>
      <c r="L15" s="6">
        <f>C15*('G3-b3lyp-add'!$B$6-'G3-b3lyp-add'!$C$6)</f>
        <v>1357.84</v>
      </c>
      <c r="M15" s="6">
        <f>D15*('G3-b3lyp-add'!$B$7-'G3-b3lyp-add'!$C$7)</f>
        <v>0</v>
      </c>
      <c r="N15" s="6">
        <f>E15*('G3-b3lyp-add'!$B$8-'G3-b3lyp-add'!$C$8)</f>
        <v>0</v>
      </c>
      <c r="O15" s="6">
        <f>F15*('G3-b3lyp-add'!$B$9-'G3-b3lyp-add'!$C$9)</f>
        <v>0</v>
      </c>
      <c r="P15" s="6">
        <f>G15*('G3-b3lyp-add'!$B$13-'G3-b3lyp-add'!$C$13)</f>
        <v>0</v>
      </c>
      <c r="Q15" s="6">
        <f>H15*('G3-b3lyp-add'!$B$14-'G3-b3lyp-add'!$C$14)</f>
        <v>0</v>
      </c>
      <c r="R15" s="6">
        <f>I15*('G3-b3lyp-add'!$B$15-'G3-b3lyp-add'!$C$15)</f>
        <v>0</v>
      </c>
      <c r="S15" s="6">
        <f>J15*('G3-b3lyp-add'!$B$16-'G3-b3lyp-add'!$C$16)</f>
        <v>0</v>
      </c>
      <c r="T15" s="6">
        <v>70.7</v>
      </c>
      <c r="U15" s="6">
        <f>IF(ISBLANK(A15), 0, IFERROR(VLOOKUP(A15, ori_data!$G:$H, 2, FALSE), "ERROR"))</f>
        <v>0</v>
      </c>
      <c r="V15" s="6">
        <f>K15+L15+M15+N15+O15+P15+Q15+R15+S15+'G3-b3lyp-add'!M14-U15</f>
        <v>1847.3704765151999</v>
      </c>
      <c r="W15" s="6"/>
      <c r="X15" s="6">
        <f t="shared" si="0"/>
        <v>1776.6704765151999</v>
      </c>
      <c r="Y15" s="1"/>
      <c r="Z15" s="13"/>
    </row>
    <row r="16" spans="1:26">
      <c r="A16" s="6" t="s">
        <v>706</v>
      </c>
      <c r="B16" s="6">
        <v>18</v>
      </c>
      <c r="C16" s="6">
        <v>8</v>
      </c>
      <c r="D16" s="6"/>
      <c r="E16" s="6"/>
      <c r="F16" s="6"/>
      <c r="G16" s="6"/>
      <c r="H16" s="6"/>
      <c r="I16" s="6"/>
      <c r="J16" s="6"/>
      <c r="K16" s="6">
        <f>B16*('G3-b3lyp-add'!$B$2-'G3-b3lyp-add'!$C$2)</f>
        <v>911.16000000000008</v>
      </c>
      <c r="L16" s="6">
        <f>C16*('G3-b3lyp-add'!$B$6-'G3-b3lyp-add'!$C$6)</f>
        <v>1357.84</v>
      </c>
      <c r="M16" s="6">
        <f>D16*('G3-b3lyp-add'!$B$7-'G3-b3lyp-add'!$C$7)</f>
        <v>0</v>
      </c>
      <c r="N16" s="6">
        <f>E16*('G3-b3lyp-add'!$B$8-'G3-b3lyp-add'!$C$8)</f>
        <v>0</v>
      </c>
      <c r="O16" s="6">
        <f>F16*('G3-b3lyp-add'!$B$9-'G3-b3lyp-add'!$C$9)</f>
        <v>0</v>
      </c>
      <c r="P16" s="6">
        <f>G16*('G3-b3lyp-add'!$B$13-'G3-b3lyp-add'!$C$13)</f>
        <v>0</v>
      </c>
      <c r="Q16" s="6">
        <f>H16*('G3-b3lyp-add'!$B$14-'G3-b3lyp-add'!$C$14)</f>
        <v>0</v>
      </c>
      <c r="R16" s="6">
        <f>I16*('G3-b3lyp-add'!$B$15-'G3-b3lyp-add'!$C$15)</f>
        <v>0</v>
      </c>
      <c r="S16" s="6">
        <f>J16*('G3-b3lyp-add'!$B$16-'G3-b3lyp-add'!$C$16)</f>
        <v>0</v>
      </c>
      <c r="T16" s="6">
        <v>-49.9</v>
      </c>
      <c r="U16" s="6">
        <f>IF(ISBLANK(A16), 0, IFERROR(VLOOKUP(A16, ori_data!$G:$H, 2, FALSE), "ERROR"))</f>
        <v>0</v>
      </c>
      <c r="V16" s="6">
        <f>K16+L16+M16+N16+O16+P16+Q16+R16+S16+'G3-b3lyp-add'!M15-U16</f>
        <v>2424.6409538943999</v>
      </c>
      <c r="W16" s="6"/>
      <c r="X16" s="6">
        <f t="shared" si="0"/>
        <v>2474.5409538944</v>
      </c>
      <c r="Y16" s="1"/>
      <c r="Z16" s="13"/>
    </row>
    <row r="17" spans="1:26">
      <c r="A17" s="6" t="s">
        <v>707</v>
      </c>
      <c r="B17" s="6">
        <v>8</v>
      </c>
      <c r="C17" s="6">
        <v>10</v>
      </c>
      <c r="D17" s="6"/>
      <c r="E17" s="6"/>
      <c r="F17" s="6"/>
      <c r="G17" s="6"/>
      <c r="H17" s="6"/>
      <c r="I17" s="6"/>
      <c r="J17" s="6"/>
      <c r="K17" s="6">
        <f>B17*('G3-b3lyp-add'!$B$2-'G3-b3lyp-add'!$C$2)</f>
        <v>404.96000000000004</v>
      </c>
      <c r="L17" s="6">
        <f>C17*('G3-b3lyp-add'!$B$6-'G3-b3lyp-add'!$C$6)</f>
        <v>1697.3</v>
      </c>
      <c r="M17" s="6">
        <f>D17*('G3-b3lyp-add'!$B$7-'G3-b3lyp-add'!$C$7)</f>
        <v>0</v>
      </c>
      <c r="N17" s="6">
        <f>E17*('G3-b3lyp-add'!$B$8-'G3-b3lyp-add'!$C$8)</f>
        <v>0</v>
      </c>
      <c r="O17" s="6">
        <f>F17*('G3-b3lyp-add'!$B$9-'G3-b3lyp-add'!$C$9)</f>
        <v>0</v>
      </c>
      <c r="P17" s="6">
        <f>G17*('G3-b3lyp-add'!$B$13-'G3-b3lyp-add'!$C$13)</f>
        <v>0</v>
      </c>
      <c r="Q17" s="6">
        <f>H17*('G3-b3lyp-add'!$B$14-'G3-b3lyp-add'!$C$14)</f>
        <v>0</v>
      </c>
      <c r="R17" s="6">
        <f>I17*('G3-b3lyp-add'!$B$15-'G3-b3lyp-add'!$C$15)</f>
        <v>0</v>
      </c>
      <c r="S17" s="6">
        <f>J17*('G3-b3lyp-add'!$B$16-'G3-b3lyp-add'!$C$16)</f>
        <v>0</v>
      </c>
      <c r="T17" s="6">
        <v>35.9</v>
      </c>
      <c r="U17" s="6">
        <f>IF(ISBLANK(A17), 0, IFERROR(VLOOKUP(A17, ori_data!$G:$H, 2, FALSE), "ERROR"))</f>
        <v>0</v>
      </c>
      <c r="V17" s="6">
        <f>K17+L17+M17+N17+O17+P17+Q17+R17+S17+'G3-b3lyp-add'!M16-U17</f>
        <v>2196.028066288</v>
      </c>
      <c r="W17" s="6"/>
      <c r="X17" s="6">
        <f t="shared" si="0"/>
        <v>2160.1280662879999</v>
      </c>
      <c r="Y17" s="1"/>
      <c r="Z17" s="13"/>
    </row>
    <row r="18" spans="1:26">
      <c r="A18" s="6" t="s">
        <v>708</v>
      </c>
      <c r="B18" s="6">
        <v>8</v>
      </c>
      <c r="C18" s="6">
        <v>10</v>
      </c>
      <c r="D18" s="6"/>
      <c r="E18" s="6"/>
      <c r="F18" s="6"/>
      <c r="G18" s="6"/>
      <c r="H18" s="6"/>
      <c r="I18" s="6"/>
      <c r="J18" s="6"/>
      <c r="K18" s="6">
        <f>B18*('G3-b3lyp-add'!$B$2-'G3-b3lyp-add'!$C$2)</f>
        <v>404.96000000000004</v>
      </c>
      <c r="L18" s="6">
        <f>C18*('G3-b3lyp-add'!$B$6-'G3-b3lyp-add'!$C$6)</f>
        <v>1697.3</v>
      </c>
      <c r="M18" s="6">
        <f>D18*('G3-b3lyp-add'!$B$7-'G3-b3lyp-add'!$C$7)</f>
        <v>0</v>
      </c>
      <c r="N18" s="6">
        <f>E18*('G3-b3lyp-add'!$B$8-'G3-b3lyp-add'!$C$8)</f>
        <v>0</v>
      </c>
      <c r="O18" s="6">
        <f>F18*('G3-b3lyp-add'!$B$9-'G3-b3lyp-add'!$C$9)</f>
        <v>0</v>
      </c>
      <c r="P18" s="6">
        <f>G18*('G3-b3lyp-add'!$B$13-'G3-b3lyp-add'!$C$13)</f>
        <v>0</v>
      </c>
      <c r="Q18" s="6">
        <f>H18*('G3-b3lyp-add'!$B$14-'G3-b3lyp-add'!$C$14)</f>
        <v>0</v>
      </c>
      <c r="R18" s="6">
        <f>I18*('G3-b3lyp-add'!$B$15-'G3-b3lyp-add'!$C$15)</f>
        <v>0</v>
      </c>
      <c r="S18" s="6">
        <f>J18*('G3-b3lyp-add'!$B$16-'G3-b3lyp-add'!$C$16)</f>
        <v>0</v>
      </c>
      <c r="T18" s="6">
        <v>69.099999999999994</v>
      </c>
      <c r="U18" s="6">
        <f>IF(ISBLANK(A18), 0, IFERROR(VLOOKUP(A18, ori_data!$G:$H, 2, FALSE), "ERROR"))</f>
        <v>0</v>
      </c>
      <c r="V18" s="6">
        <f>K18+L18+M18+N18+O18+P18+Q18+R18+S18+'G3-b3lyp-add'!M17-U18</f>
        <v>2195.4292711456001</v>
      </c>
      <c r="W18" s="6"/>
      <c r="X18" s="6">
        <f t="shared" si="0"/>
        <v>2126.3292711456002</v>
      </c>
      <c r="Y18" s="1"/>
      <c r="Z18" s="13"/>
    </row>
    <row r="19" spans="1:26">
      <c r="A19" s="6" t="s">
        <v>709</v>
      </c>
      <c r="B19" s="6">
        <v>6</v>
      </c>
      <c r="C19" s="6">
        <v>3</v>
      </c>
      <c r="D19" s="6"/>
      <c r="E19" s="6">
        <v>2</v>
      </c>
      <c r="F19" s="6"/>
      <c r="G19" s="6"/>
      <c r="H19" s="6"/>
      <c r="I19" s="6"/>
      <c r="J19" s="6"/>
      <c r="K19" s="6">
        <f>B19*('G3-b3lyp-add'!$B$2-'G3-b3lyp-add'!$C$2)</f>
        <v>303.72000000000003</v>
      </c>
      <c r="L19" s="6">
        <f>C19*('G3-b3lyp-add'!$B$6-'G3-b3lyp-add'!$C$6)</f>
        <v>509.18999999999994</v>
      </c>
      <c r="M19" s="6">
        <f>D19*('G3-b3lyp-add'!$B$7-'G3-b3lyp-add'!$C$7)</f>
        <v>0</v>
      </c>
      <c r="N19" s="6">
        <f>E19*('G3-b3lyp-add'!$B$8-'G3-b3lyp-add'!$C$8)</f>
        <v>115.9</v>
      </c>
      <c r="O19" s="6">
        <f>F19*('G3-b3lyp-add'!$B$9-'G3-b3lyp-add'!$C$9)</f>
        <v>0</v>
      </c>
      <c r="P19" s="6">
        <f>G19*('G3-b3lyp-add'!$B$13-'G3-b3lyp-add'!$C$13)</f>
        <v>0</v>
      </c>
      <c r="Q19" s="6">
        <f>H19*('G3-b3lyp-add'!$B$14-'G3-b3lyp-add'!$C$14)</f>
        <v>0</v>
      </c>
      <c r="R19" s="6">
        <f>I19*('G3-b3lyp-add'!$B$15-'G3-b3lyp-add'!$C$15)</f>
        <v>0</v>
      </c>
      <c r="S19" s="6">
        <f>J19*('G3-b3lyp-add'!$B$16-'G3-b3lyp-add'!$C$16)</f>
        <v>0</v>
      </c>
      <c r="T19" s="6">
        <v>-98.4</v>
      </c>
      <c r="U19" s="6">
        <f>IF(ISBLANK(A19), 0, IFERROR(VLOOKUP(A19, ori_data!$G:$H, 2, FALSE), "ERROR"))</f>
        <v>0</v>
      </c>
      <c r="V19" s="6">
        <f>K19+L19+M19+N19+O19+P19+Q19+R19+S19+'G3-b3lyp-add'!M18-U19</f>
        <v>987.00397217919999</v>
      </c>
      <c r="W19" s="6"/>
      <c r="X19" s="6">
        <f t="shared" si="0"/>
        <v>1085.4039721792001</v>
      </c>
      <c r="Y19" s="1"/>
      <c r="Z19" s="13"/>
    </row>
    <row r="20" spans="1:26">
      <c r="A20" s="6" t="s">
        <v>734</v>
      </c>
      <c r="B20" s="6">
        <v>10</v>
      </c>
      <c r="C20" s="6">
        <v>4</v>
      </c>
      <c r="D20" s="6"/>
      <c r="E20" s="6">
        <v>1</v>
      </c>
      <c r="F20" s="6"/>
      <c r="G20" s="6"/>
      <c r="H20" s="6"/>
      <c r="I20" s="6"/>
      <c r="J20" s="6"/>
      <c r="K20" s="6">
        <f>B20*('G3-b3lyp-add'!$B$2-'G3-b3lyp-add'!$C$2)</f>
        <v>506.20000000000005</v>
      </c>
      <c r="L20" s="6">
        <f>C20*('G3-b3lyp-add'!$B$6-'G3-b3lyp-add'!$C$6)</f>
        <v>678.92</v>
      </c>
      <c r="M20" s="6">
        <f>D20*('G3-b3lyp-add'!$B$7-'G3-b3lyp-add'!$C$7)</f>
        <v>0</v>
      </c>
      <c r="N20" s="6">
        <f>E20*('G3-b3lyp-add'!$B$8-'G3-b3lyp-add'!$C$8)</f>
        <v>57.95</v>
      </c>
      <c r="O20" s="6">
        <f>F20*('G3-b3lyp-add'!$B$9-'G3-b3lyp-add'!$C$9)</f>
        <v>0</v>
      </c>
      <c r="P20" s="6">
        <f>G20*('G3-b3lyp-add'!$B$13-'G3-b3lyp-add'!$C$13)</f>
        <v>0</v>
      </c>
      <c r="Q20" s="6">
        <f>H20*('G3-b3lyp-add'!$B$14-'G3-b3lyp-add'!$C$14)</f>
        <v>0</v>
      </c>
      <c r="R20" s="6">
        <f>I20*('G3-b3lyp-add'!$B$15-'G3-b3lyp-add'!$C$15)</f>
        <v>0</v>
      </c>
      <c r="S20" s="6">
        <f>J20*('G3-b3lyp-add'!$B$16-'G3-b3lyp-add'!$C$16)</f>
        <v>0</v>
      </c>
      <c r="T20" s="6">
        <v>-74.7</v>
      </c>
      <c r="U20" s="6">
        <f>IF(ISBLANK(A20), 0, IFERROR(VLOOKUP(A20, ori_data!$G:$H, 2, FALSE), "ERROR"))</f>
        <v>0</v>
      </c>
      <c r="V20" s="6">
        <f>K20+L20+M20+N20+O20+P20+Q20+R20+S20+'G3-b3lyp-add'!M19-U20</f>
        <v>1330.0669823839999</v>
      </c>
      <c r="W20" s="6"/>
      <c r="X20" s="6">
        <f t="shared" si="0"/>
        <v>1404.7669823839999</v>
      </c>
      <c r="Y20" s="1"/>
      <c r="Z20" s="13"/>
    </row>
    <row r="21" spans="1:26">
      <c r="A21" s="6" t="s">
        <v>710</v>
      </c>
      <c r="B21" s="6">
        <v>7</v>
      </c>
      <c r="C21" s="6">
        <v>6</v>
      </c>
      <c r="D21" s="6">
        <v>1</v>
      </c>
      <c r="E21" s="6"/>
      <c r="F21" s="6"/>
      <c r="G21" s="6"/>
      <c r="H21" s="6"/>
      <c r="I21" s="6"/>
      <c r="J21" s="6"/>
      <c r="K21" s="6">
        <f>B21*('G3-b3lyp-add'!$B$2-'G3-b3lyp-add'!$C$2)</f>
        <v>354.34000000000003</v>
      </c>
      <c r="L21" s="6">
        <f>C21*('G3-b3lyp-add'!$B$6-'G3-b3lyp-add'!$C$6)</f>
        <v>1018.3799999999999</v>
      </c>
      <c r="M21" s="6">
        <f>D21*('G3-b3lyp-add'!$B$7-'G3-b3lyp-add'!$C$7)</f>
        <v>111.49</v>
      </c>
      <c r="N21" s="6">
        <f>E21*('G3-b3lyp-add'!$B$8-'G3-b3lyp-add'!$C$8)</f>
        <v>0</v>
      </c>
      <c r="O21" s="6">
        <f>F21*('G3-b3lyp-add'!$B$9-'G3-b3lyp-add'!$C$9)</f>
        <v>0</v>
      </c>
      <c r="P21" s="6">
        <f>G21*('G3-b3lyp-add'!$B$13-'G3-b3lyp-add'!$C$13)</f>
        <v>0</v>
      </c>
      <c r="Q21" s="6">
        <f>H21*('G3-b3lyp-add'!$B$14-'G3-b3lyp-add'!$C$14)</f>
        <v>0</v>
      </c>
      <c r="R21" s="6">
        <f>I21*('G3-b3lyp-add'!$B$15-'G3-b3lyp-add'!$C$15)</f>
        <v>0</v>
      </c>
      <c r="S21" s="6">
        <f>J21*('G3-b3lyp-add'!$B$16-'G3-b3lyp-add'!$C$16)</f>
        <v>0</v>
      </c>
      <c r="T21" s="6">
        <v>20.8</v>
      </c>
      <c r="U21" s="6">
        <f>IF(ISBLANK(A21), 0, IFERROR(VLOOKUP(A21, ori_data!$G:$H, 2, FALSE), "ERROR"))</f>
        <v>0</v>
      </c>
      <c r="V21" s="6">
        <f>K21+L21+M21+N21+O21+P21+Q21+R21+S21+'G3-b3lyp-add'!M20-U21</f>
        <v>1559.0865012319998</v>
      </c>
      <c r="W21" s="6"/>
      <c r="X21" s="6">
        <f t="shared" si="0"/>
        <v>1538.2865012319999</v>
      </c>
      <c r="Y21" s="1"/>
      <c r="Z21" s="13"/>
    </row>
    <row r="22" spans="1:26">
      <c r="A22" s="6" t="s">
        <v>711</v>
      </c>
      <c r="B22" s="6">
        <v>6</v>
      </c>
      <c r="C22" s="6">
        <v>6</v>
      </c>
      <c r="D22" s="6"/>
      <c r="E22" s="6">
        <v>1</v>
      </c>
      <c r="F22" s="6"/>
      <c r="G22" s="6"/>
      <c r="H22" s="6"/>
      <c r="I22" s="6"/>
      <c r="J22" s="6"/>
      <c r="K22" s="6">
        <f>B22*('G3-b3lyp-add'!$B$2-'G3-b3lyp-add'!$C$2)</f>
        <v>303.72000000000003</v>
      </c>
      <c r="L22" s="6">
        <f>C22*('G3-b3lyp-add'!$B$6-'G3-b3lyp-add'!$C$6)</f>
        <v>1018.3799999999999</v>
      </c>
      <c r="M22" s="6">
        <f>D22*('G3-b3lyp-add'!$B$7-'G3-b3lyp-add'!$C$7)</f>
        <v>0</v>
      </c>
      <c r="N22" s="6">
        <f>E22*('G3-b3lyp-add'!$B$8-'G3-b3lyp-add'!$C$8)</f>
        <v>57.95</v>
      </c>
      <c r="O22" s="6">
        <f>F22*('G3-b3lyp-add'!$B$9-'G3-b3lyp-add'!$C$9)</f>
        <v>0</v>
      </c>
      <c r="P22" s="6">
        <f>G22*('G3-b3lyp-add'!$B$13-'G3-b3lyp-add'!$C$13)</f>
        <v>0</v>
      </c>
      <c r="Q22" s="6">
        <f>H22*('G3-b3lyp-add'!$B$14-'G3-b3lyp-add'!$C$14)</f>
        <v>0</v>
      </c>
      <c r="R22" s="6">
        <f>I22*('G3-b3lyp-add'!$B$15-'G3-b3lyp-add'!$C$15)</f>
        <v>0</v>
      </c>
      <c r="S22" s="6">
        <f>J22*('G3-b3lyp-add'!$B$16-'G3-b3lyp-add'!$C$16)</f>
        <v>0</v>
      </c>
      <c r="T22" s="6">
        <v>-23</v>
      </c>
      <c r="U22" s="6">
        <f>IF(ISBLANK(A22), 0, IFERROR(VLOOKUP(A22, ori_data!$G:$H, 2, FALSE), "ERROR"))</f>
        <v>0</v>
      </c>
      <c r="V22" s="6">
        <f>K22+L22+M22+N22+O22+P22+Q22+R22+S22+'G3-b3lyp-add'!M21-U22</f>
        <v>1447.1090318527999</v>
      </c>
      <c r="W22" s="6"/>
      <c r="X22" s="6">
        <f t="shared" si="0"/>
        <v>1470.1090318527999</v>
      </c>
      <c r="Y22" s="1"/>
      <c r="Z22" s="13"/>
    </row>
    <row r="23" spans="1:26">
      <c r="A23" s="6" t="s">
        <v>719</v>
      </c>
      <c r="B23" s="6">
        <v>6</v>
      </c>
      <c r="C23" s="6">
        <v>4</v>
      </c>
      <c r="D23" s="6"/>
      <c r="E23" s="6">
        <v>1</v>
      </c>
      <c r="F23" s="6"/>
      <c r="G23" s="6"/>
      <c r="H23" s="6"/>
      <c r="I23" s="6"/>
      <c r="J23" s="6"/>
      <c r="K23" s="6">
        <f>B23*('G3-b3lyp-add'!$B$2-'G3-b3lyp-add'!$C$2)</f>
        <v>303.72000000000003</v>
      </c>
      <c r="L23" s="6">
        <f>C23*('G3-b3lyp-add'!$B$6-'G3-b3lyp-add'!$C$6)</f>
        <v>678.92</v>
      </c>
      <c r="M23" s="6">
        <f>D23*('G3-b3lyp-add'!$B$7-'G3-b3lyp-add'!$C$7)</f>
        <v>0</v>
      </c>
      <c r="N23" s="6">
        <f>E23*('G3-b3lyp-add'!$B$8-'G3-b3lyp-add'!$C$8)</f>
        <v>57.95</v>
      </c>
      <c r="O23" s="6">
        <f>F23*('G3-b3lyp-add'!$B$9-'G3-b3lyp-add'!$C$9)</f>
        <v>0</v>
      </c>
      <c r="P23" s="6">
        <f>G23*('G3-b3lyp-add'!$B$13-'G3-b3lyp-add'!$C$13)</f>
        <v>0</v>
      </c>
      <c r="Q23" s="6">
        <f>H23*('G3-b3lyp-add'!$B$14-'G3-b3lyp-add'!$C$14)</f>
        <v>0</v>
      </c>
      <c r="R23" s="6">
        <f>I23*('G3-b3lyp-add'!$B$15-'G3-b3lyp-add'!$C$15)</f>
        <v>0</v>
      </c>
      <c r="S23" s="6">
        <f>J23*('G3-b3lyp-add'!$B$16-'G3-b3lyp-add'!$C$16)</f>
        <v>0</v>
      </c>
      <c r="T23" s="6">
        <v>-3.3</v>
      </c>
      <c r="U23" s="6">
        <f>IF(ISBLANK(A23), 0, IFERROR(VLOOKUP(A23, ori_data!$G:$H, 2, FALSE), "ERROR"))</f>
        <v>0</v>
      </c>
      <c r="V23" s="6">
        <f>K23+L23+M23+N23+O23+P23+Q23+R23+S23+'G3-b3lyp-add'!M22-U23</f>
        <v>1098.5146950879998</v>
      </c>
      <c r="W23" s="6"/>
      <c r="X23" s="6">
        <f t="shared" si="0"/>
        <v>1101.8146950879998</v>
      </c>
      <c r="Y23" s="1"/>
      <c r="Z23" s="13"/>
    </row>
    <row r="24" spans="1:26">
      <c r="A24" s="6" t="s">
        <v>724</v>
      </c>
      <c r="B24" s="6">
        <v>8</v>
      </c>
      <c r="C24" s="6">
        <v>4</v>
      </c>
      <c r="D24" s="6"/>
      <c r="E24" s="6">
        <v>1</v>
      </c>
      <c r="F24" s="6"/>
      <c r="G24" s="6"/>
      <c r="H24" s="6"/>
      <c r="I24" s="6"/>
      <c r="J24" s="6"/>
      <c r="K24" s="6">
        <f>B24*('G3-b3lyp-add'!$B$2-'G3-b3lyp-add'!$C$2)</f>
        <v>404.96000000000004</v>
      </c>
      <c r="L24" s="6">
        <f>C24*('G3-b3lyp-add'!$B$6-'G3-b3lyp-add'!$C$6)</f>
        <v>678.92</v>
      </c>
      <c r="M24" s="6">
        <f>D24*('G3-b3lyp-add'!$B$7-'G3-b3lyp-add'!$C$7)</f>
        <v>0</v>
      </c>
      <c r="N24" s="6">
        <f>E24*('G3-b3lyp-add'!$B$8-'G3-b3lyp-add'!$C$8)</f>
        <v>57.95</v>
      </c>
      <c r="O24" s="6">
        <f>F24*('G3-b3lyp-add'!$B$9-'G3-b3lyp-add'!$C$9)</f>
        <v>0</v>
      </c>
      <c r="P24" s="6">
        <f>G24*('G3-b3lyp-add'!$B$13-'G3-b3lyp-add'!$C$13)</f>
        <v>0</v>
      </c>
      <c r="Q24" s="6">
        <f>H24*('G3-b3lyp-add'!$B$14-'G3-b3lyp-add'!$C$14)</f>
        <v>0</v>
      </c>
      <c r="R24" s="6">
        <f>I24*('G3-b3lyp-add'!$B$15-'G3-b3lyp-add'!$C$15)</f>
        <v>0</v>
      </c>
      <c r="S24" s="6">
        <f>J24*('G3-b3lyp-add'!$B$16-'G3-b3lyp-add'!$C$16)</f>
        <v>0</v>
      </c>
      <c r="T24" s="6">
        <v>-44</v>
      </c>
      <c r="U24" s="6">
        <f>IF(ISBLANK(A24), 0, IFERROR(VLOOKUP(A24, ori_data!$G:$H, 2, FALSE), "ERROR"))</f>
        <v>0</v>
      </c>
      <c r="V24" s="6">
        <f>K24+L24+M24+N24+O24+P24+Q24+R24+S24+'G3-b3lyp-add'!M23-U24</f>
        <v>1216.3016819808001</v>
      </c>
      <c r="W24" s="6"/>
      <c r="X24" s="6">
        <f t="shared" si="0"/>
        <v>1260.3016819808001</v>
      </c>
      <c r="Y24" s="1"/>
      <c r="Z24" s="13"/>
    </row>
    <row r="25" spans="1:26">
      <c r="A25" s="6" t="s">
        <v>712</v>
      </c>
      <c r="B25" s="6">
        <v>8</v>
      </c>
      <c r="C25" s="6">
        <v>5</v>
      </c>
      <c r="D25" s="6"/>
      <c r="E25" s="6">
        <v>1</v>
      </c>
      <c r="F25" s="6"/>
      <c r="G25" s="6"/>
      <c r="H25" s="6"/>
      <c r="I25" s="6"/>
      <c r="J25" s="6"/>
      <c r="K25" s="6">
        <f>B25*('G3-b3lyp-add'!$B$2-'G3-b3lyp-add'!$C$2)</f>
        <v>404.96000000000004</v>
      </c>
      <c r="L25" s="6">
        <f>C25*('G3-b3lyp-add'!$B$6-'G3-b3lyp-add'!$C$6)</f>
        <v>848.65</v>
      </c>
      <c r="M25" s="6">
        <f>D25*('G3-b3lyp-add'!$B$7-'G3-b3lyp-add'!$C$7)</f>
        <v>0</v>
      </c>
      <c r="N25" s="6">
        <f>E25*('G3-b3lyp-add'!$B$8-'G3-b3lyp-add'!$C$8)</f>
        <v>57.95</v>
      </c>
      <c r="O25" s="6">
        <f>F25*('G3-b3lyp-add'!$B$9-'G3-b3lyp-add'!$C$9)</f>
        <v>0</v>
      </c>
      <c r="P25" s="6">
        <f>G25*('G3-b3lyp-add'!$B$13-'G3-b3lyp-add'!$C$13)</f>
        <v>0</v>
      </c>
      <c r="Q25" s="6">
        <f>H25*('G3-b3lyp-add'!$B$14-'G3-b3lyp-add'!$C$14)</f>
        <v>0</v>
      </c>
      <c r="R25" s="6">
        <f>I25*('G3-b3lyp-add'!$B$15-'G3-b3lyp-add'!$C$15)</f>
        <v>0</v>
      </c>
      <c r="S25" s="6">
        <f>J25*('G3-b3lyp-add'!$B$16-'G3-b3lyp-add'!$C$16)</f>
        <v>0</v>
      </c>
      <c r="T25" s="6">
        <v>-45.9</v>
      </c>
      <c r="U25" s="6">
        <f>IF(ISBLANK(A25), 0, IFERROR(VLOOKUP(A25, ori_data!$G:$H, 2, FALSE), "ERROR"))</f>
        <v>0</v>
      </c>
      <c r="V25" s="6">
        <f>K25+L25+M25+N25+O25+P25+Q25+R25+S25+'G3-b3lyp-add'!M24-U25</f>
        <v>1389.1021637120002</v>
      </c>
      <c r="W25" s="6"/>
      <c r="X25" s="6">
        <f t="shared" si="0"/>
        <v>1435.0021637120003</v>
      </c>
      <c r="Y25" s="1"/>
      <c r="Z25" s="13"/>
    </row>
    <row r="26" spans="1:26">
      <c r="A26" s="6" t="s">
        <v>713</v>
      </c>
      <c r="B26" s="6">
        <v>4</v>
      </c>
      <c r="C26" s="6">
        <v>6</v>
      </c>
      <c r="D26" s="6"/>
      <c r="E26" s="6">
        <v>2</v>
      </c>
      <c r="F26" s="6"/>
      <c r="G26" s="6"/>
      <c r="H26" s="6"/>
      <c r="I26" s="6"/>
      <c r="J26" s="6"/>
      <c r="K26" s="6">
        <f>B26*('G3-b3lyp-add'!$B$2-'G3-b3lyp-add'!$C$2)</f>
        <v>202.48000000000002</v>
      </c>
      <c r="L26" s="6">
        <f>C26*('G3-b3lyp-add'!$B$6-'G3-b3lyp-add'!$C$6)</f>
        <v>1018.3799999999999</v>
      </c>
      <c r="M26" s="6">
        <f>D26*('G3-b3lyp-add'!$B$7-'G3-b3lyp-add'!$C$7)</f>
        <v>0</v>
      </c>
      <c r="N26" s="6">
        <f>E26*('G3-b3lyp-add'!$B$8-'G3-b3lyp-add'!$C$8)</f>
        <v>115.9</v>
      </c>
      <c r="O26" s="6">
        <f>F26*('G3-b3lyp-add'!$B$9-'G3-b3lyp-add'!$C$9)</f>
        <v>0</v>
      </c>
      <c r="P26" s="6">
        <f>G26*('G3-b3lyp-add'!$B$13-'G3-b3lyp-add'!$C$13)</f>
        <v>0</v>
      </c>
      <c r="Q26" s="6">
        <f>H26*('G3-b3lyp-add'!$B$14-'G3-b3lyp-add'!$C$14)</f>
        <v>0</v>
      </c>
      <c r="R26" s="6">
        <f>I26*('G3-b3lyp-add'!$B$15-'G3-b3lyp-add'!$C$15)</f>
        <v>0</v>
      </c>
      <c r="S26" s="6">
        <f>J26*('G3-b3lyp-add'!$B$16-'G3-b3lyp-add'!$C$16)</f>
        <v>0</v>
      </c>
      <c r="T26" s="6">
        <v>-29.4</v>
      </c>
      <c r="U26" s="6">
        <f>IF(ISBLANK(A26), 0, IFERROR(VLOOKUP(A26, ori_data!$G:$H, 2, FALSE), "ERROR"))</f>
        <v>0</v>
      </c>
      <c r="V26" s="6">
        <f>K26+L26+M26+N26+O26+P26+Q26+R26+S26+'G3-b3lyp-add'!M25-U26</f>
        <v>1392.4642133023999</v>
      </c>
      <c r="W26" s="6"/>
      <c r="X26" s="6">
        <f t="shared" si="0"/>
        <v>1421.8642133024</v>
      </c>
      <c r="Y26" s="1"/>
      <c r="Z26" s="13"/>
    </row>
    <row r="27" spans="1:26">
      <c r="A27" s="6" t="s">
        <v>716</v>
      </c>
      <c r="B27" s="6">
        <v>4</v>
      </c>
      <c r="C27" s="6">
        <v>4</v>
      </c>
      <c r="D27" s="6">
        <v>2</v>
      </c>
      <c r="E27" s="6"/>
      <c r="F27" s="6"/>
      <c r="G27" s="6"/>
      <c r="H27" s="6"/>
      <c r="I27" s="6"/>
      <c r="J27" s="6"/>
      <c r="K27" s="6">
        <f>B27*('G3-b3lyp-add'!$B$2-'G3-b3lyp-add'!$C$2)</f>
        <v>202.48000000000002</v>
      </c>
      <c r="L27" s="6">
        <f>C27*('G3-b3lyp-add'!$B$6-'G3-b3lyp-add'!$C$6)</f>
        <v>678.92</v>
      </c>
      <c r="M27" s="6">
        <f>D27*('G3-b3lyp-add'!$B$7-'G3-b3lyp-add'!$C$7)</f>
        <v>222.98</v>
      </c>
      <c r="N27" s="6">
        <f>E27*('G3-b3lyp-add'!$B$8-'G3-b3lyp-add'!$C$8)</f>
        <v>0</v>
      </c>
      <c r="O27" s="6">
        <f>F27*('G3-b3lyp-add'!$B$9-'G3-b3lyp-add'!$C$9)</f>
        <v>0</v>
      </c>
      <c r="P27" s="6">
        <f>G27*('G3-b3lyp-add'!$B$13-'G3-b3lyp-add'!$C$13)</f>
        <v>0</v>
      </c>
      <c r="Q27" s="6">
        <f>H27*('G3-b3lyp-add'!$B$14-'G3-b3lyp-add'!$C$14)</f>
        <v>0</v>
      </c>
      <c r="R27" s="6">
        <f>I27*('G3-b3lyp-add'!$B$15-'G3-b3lyp-add'!$C$15)</f>
        <v>0</v>
      </c>
      <c r="S27" s="6">
        <f>J27*('G3-b3lyp-add'!$B$16-'G3-b3lyp-add'!$C$16)</f>
        <v>0</v>
      </c>
      <c r="T27" s="6">
        <v>46.8</v>
      </c>
      <c r="U27" s="6">
        <f>IF(ISBLANK(A27), 0, IFERROR(VLOOKUP(A27, ori_data!$G:$H, 2, FALSE), "ERROR"))</f>
        <v>0</v>
      </c>
      <c r="V27" s="6">
        <f>K27+L27+M27+N27+O27+P27+Q27+R27+S27+'G3-b3lyp-add'!M26-U27</f>
        <v>1153.9763823679998</v>
      </c>
      <c r="W27" s="6"/>
      <c r="X27" s="6">
        <f t="shared" si="0"/>
        <v>1107.1763823679998</v>
      </c>
      <c r="Y27" s="1"/>
      <c r="Z27" s="13"/>
    </row>
    <row r="28" spans="1:26">
      <c r="A28" s="6" t="s">
        <v>714</v>
      </c>
      <c r="B28" s="6">
        <v>6</v>
      </c>
      <c r="C28" s="6">
        <v>2</v>
      </c>
      <c r="D28" s="6"/>
      <c r="E28" s="6">
        <v>2</v>
      </c>
      <c r="F28" s="6"/>
      <c r="G28" s="6"/>
      <c r="H28" s="6"/>
      <c r="I28" s="6">
        <v>1</v>
      </c>
      <c r="J28" s="6"/>
      <c r="K28" s="6">
        <f>B28*('G3-b3lyp-add'!$B$2-'G3-b3lyp-add'!$C$2)</f>
        <v>303.72000000000003</v>
      </c>
      <c r="L28" s="6">
        <f>C28*('G3-b3lyp-add'!$B$6-'G3-b3lyp-add'!$C$6)</f>
        <v>339.46</v>
      </c>
      <c r="M28" s="6">
        <f>D28*('G3-b3lyp-add'!$B$7-'G3-b3lyp-add'!$C$7)</f>
        <v>0</v>
      </c>
      <c r="N28" s="6">
        <f>E28*('G3-b3lyp-add'!$B$8-'G3-b3lyp-add'!$C$8)</f>
        <v>115.9</v>
      </c>
      <c r="O28" s="6">
        <f>F28*('G3-b3lyp-add'!$B$9-'G3-b3lyp-add'!$C$9)</f>
        <v>0</v>
      </c>
      <c r="P28" s="6">
        <f>G28*('G3-b3lyp-add'!$B$13-'G3-b3lyp-add'!$C$13)</f>
        <v>0</v>
      </c>
      <c r="Q28" s="6">
        <f>H28*('G3-b3lyp-add'!$B$14-'G3-b3lyp-add'!$C$14)</f>
        <v>0</v>
      </c>
      <c r="R28" s="6">
        <f>I28*('G3-b3lyp-add'!$B$15-'G3-b3lyp-add'!$C$15)</f>
        <v>64.61</v>
      </c>
      <c r="S28" s="6">
        <f>J28*('G3-b3lyp-add'!$B$16-'G3-b3lyp-add'!$C$16)</f>
        <v>0</v>
      </c>
      <c r="T28" s="6">
        <v>-89.2</v>
      </c>
      <c r="U28" s="6">
        <f>IF(ISBLANK(A28), 0, IFERROR(VLOOKUP(A28, ori_data!$G:$H, 2, FALSE), "ERROR"))</f>
        <v>0</v>
      </c>
      <c r="V28" s="6">
        <f>K28+L28+M28+N28+O28+P28+Q28+R28+S28+'G3-b3lyp-add'!M27-U28</f>
        <v>879.85565905600004</v>
      </c>
      <c r="W28" s="6"/>
      <c r="X28" s="6">
        <f t="shared" si="0"/>
        <v>969.05565905600008</v>
      </c>
      <c r="Y28" s="1"/>
      <c r="Z28" s="13"/>
    </row>
    <row r="29" spans="1:26">
      <c r="A29" s="6" t="s">
        <v>715</v>
      </c>
      <c r="B29" s="6">
        <v>5</v>
      </c>
      <c r="C29" s="6">
        <v>6</v>
      </c>
      <c r="D29" s="6"/>
      <c r="E29" s="6"/>
      <c r="F29" s="6"/>
      <c r="G29" s="6"/>
      <c r="H29" s="6"/>
      <c r="I29" s="6"/>
      <c r="J29" s="6">
        <v>1</v>
      </c>
      <c r="K29" s="6">
        <f>B29*('G3-b3lyp-add'!$B$2-'G3-b3lyp-add'!$C$2)</f>
        <v>253.10000000000002</v>
      </c>
      <c r="L29" s="6">
        <f>C29*('G3-b3lyp-add'!$B$6-'G3-b3lyp-add'!$C$6)</f>
        <v>1018.3799999999999</v>
      </c>
      <c r="M29" s="6">
        <f>D29*('G3-b3lyp-add'!$B$7-'G3-b3lyp-add'!$C$7)</f>
        <v>0</v>
      </c>
      <c r="N29" s="6">
        <f>E29*('G3-b3lyp-add'!$B$8-'G3-b3lyp-add'!$C$8)</f>
        <v>0</v>
      </c>
      <c r="O29" s="6">
        <f>F29*('G3-b3lyp-add'!$B$9-'G3-b3lyp-add'!$C$9)</f>
        <v>0</v>
      </c>
      <c r="P29" s="6">
        <f>G29*('G3-b3lyp-add'!$B$13-'G3-b3lyp-add'!$C$13)</f>
        <v>0</v>
      </c>
      <c r="Q29" s="6">
        <f>H29*('G3-b3lyp-add'!$B$14-'G3-b3lyp-add'!$C$14)</f>
        <v>0</v>
      </c>
      <c r="R29" s="6">
        <f>I29*('G3-b3lyp-add'!$B$15-'G3-b3lyp-add'!$C$15)</f>
        <v>0</v>
      </c>
      <c r="S29" s="6">
        <f>J29*('G3-b3lyp-add'!$B$16-'G3-b3lyp-add'!$C$16)</f>
        <v>27.49</v>
      </c>
      <c r="T29" s="6">
        <v>12.4</v>
      </c>
      <c r="U29" s="6">
        <f>IF(ISBLANK(A29), 0, IFERROR(VLOOKUP(A29, ori_data!$G:$H, 2, FALSE), "ERROR"))</f>
        <v>0</v>
      </c>
      <c r="V29" s="6">
        <f>K29+L29+M29+N29+O29+P29+Q29+R29+S29+'G3-b3lyp-add'!M28-U29</f>
        <v>1357.8778275551999</v>
      </c>
      <c r="W29" s="6"/>
      <c r="X29" s="6">
        <f t="shared" si="0"/>
        <v>1345.4778275551998</v>
      </c>
      <c r="Y29" s="1"/>
      <c r="Z29" s="13"/>
    </row>
    <row r="30" spans="1:26">
      <c r="A30" s="6" t="s">
        <v>717</v>
      </c>
      <c r="B30" s="6">
        <v>4</v>
      </c>
      <c r="C30" s="6">
        <v>4</v>
      </c>
      <c r="D30" s="6">
        <v>2</v>
      </c>
      <c r="E30" s="6"/>
      <c r="F30" s="6"/>
      <c r="G30" s="6"/>
      <c r="H30" s="6"/>
      <c r="I30" s="6"/>
      <c r="J30" s="6"/>
      <c r="K30" s="6">
        <f>B30*('G3-b3lyp-add'!$B$2-'G3-b3lyp-add'!$C$2)</f>
        <v>202.48000000000002</v>
      </c>
      <c r="L30" s="6">
        <f>C30*('G3-b3lyp-add'!$B$6-'G3-b3lyp-add'!$C$6)</f>
        <v>678.92</v>
      </c>
      <c r="M30" s="6">
        <f>D30*('G3-b3lyp-add'!$B$7-'G3-b3lyp-add'!$C$7)</f>
        <v>222.98</v>
      </c>
      <c r="N30" s="6">
        <f>E30*('G3-b3lyp-add'!$B$8-'G3-b3lyp-add'!$C$8)</f>
        <v>0</v>
      </c>
      <c r="O30" s="6">
        <f>F30*('G3-b3lyp-add'!$B$9-'G3-b3lyp-add'!$C$9)</f>
        <v>0</v>
      </c>
      <c r="P30" s="6">
        <f>G30*('G3-b3lyp-add'!$B$13-'G3-b3lyp-add'!$C$13)</f>
        <v>0</v>
      </c>
      <c r="Q30" s="6">
        <f>H30*('G3-b3lyp-add'!$B$14-'G3-b3lyp-add'!$C$14)</f>
        <v>0</v>
      </c>
      <c r="R30" s="6">
        <f>I30*('G3-b3lyp-add'!$B$15-'G3-b3lyp-add'!$C$15)</f>
        <v>0</v>
      </c>
      <c r="S30" s="6">
        <f>J30*('G3-b3lyp-add'!$B$16-'G3-b3lyp-add'!$C$16)</f>
        <v>0</v>
      </c>
      <c r="T30" s="6">
        <v>50.1</v>
      </c>
      <c r="U30" s="6">
        <f>IF(ISBLANK(A30), 0, IFERROR(VLOOKUP(A30, ori_data!$G:$H, 2, FALSE), "ERROR"))</f>
        <v>0</v>
      </c>
      <c r="V30" s="6">
        <f>K30+L30+M30+N30+O30+P30+Q30+R30+S30+'G3-b3lyp-add'!M29-U30</f>
        <v>1153.1227679647998</v>
      </c>
      <c r="W30" s="6"/>
      <c r="X30" s="6">
        <f t="shared" si="0"/>
        <v>1103.0227679647999</v>
      </c>
      <c r="Y30" s="1"/>
      <c r="Z30" s="13"/>
    </row>
    <row r="31" spans="1:26">
      <c r="A31" s="6" t="s">
        <v>718</v>
      </c>
      <c r="B31" s="6">
        <v>4</v>
      </c>
      <c r="C31" s="6">
        <v>4</v>
      </c>
      <c r="D31" s="6">
        <v>2</v>
      </c>
      <c r="E31" s="6"/>
      <c r="F31" s="6"/>
      <c r="G31" s="6"/>
      <c r="H31" s="6"/>
      <c r="I31" s="6"/>
      <c r="J31" s="6"/>
      <c r="K31" s="6">
        <f>B31*('G3-b3lyp-add'!$B$2-'G3-b3lyp-add'!$C$2)</f>
        <v>202.48000000000002</v>
      </c>
      <c r="L31" s="6">
        <f>C31*('G3-b3lyp-add'!$B$6-'G3-b3lyp-add'!$C$6)</f>
        <v>678.92</v>
      </c>
      <c r="M31" s="6">
        <f>D31*('G3-b3lyp-add'!$B$7-'G3-b3lyp-add'!$C$7)</f>
        <v>222.98</v>
      </c>
      <c r="N31" s="6">
        <f>E31*('G3-b3lyp-add'!$B$8-'G3-b3lyp-add'!$C$8)</f>
        <v>0</v>
      </c>
      <c r="O31" s="6">
        <f>F31*('G3-b3lyp-add'!$B$9-'G3-b3lyp-add'!$C$9)</f>
        <v>0</v>
      </c>
      <c r="P31" s="6">
        <f>G31*('G3-b3lyp-add'!$B$13-'G3-b3lyp-add'!$C$13)</f>
        <v>0</v>
      </c>
      <c r="Q31" s="6">
        <f>H31*('G3-b3lyp-add'!$B$14-'G3-b3lyp-add'!$C$14)</f>
        <v>0</v>
      </c>
      <c r="R31" s="6">
        <f>I31*('G3-b3lyp-add'!$B$15-'G3-b3lyp-add'!$C$15)</f>
        <v>0</v>
      </c>
      <c r="S31" s="6">
        <f>J31*('G3-b3lyp-add'!$B$16-'G3-b3lyp-add'!$C$16)</f>
        <v>0</v>
      </c>
      <c r="T31" s="6">
        <v>46.9</v>
      </c>
      <c r="U31" s="6">
        <f>IF(ISBLANK(A31), 0, IFERROR(VLOOKUP(A31, ori_data!$G:$H, 2, FALSE), "ERROR"))</f>
        <v>0</v>
      </c>
      <c r="V31" s="6">
        <f>K31+L31+M31+N31+O31+P31+Q31+R31+S31+'G3-b3lyp-add'!M30-U31</f>
        <v>1153.8077076799998</v>
      </c>
      <c r="W31" s="6"/>
      <c r="X31" s="6">
        <f t="shared" si="0"/>
        <v>1106.9077076799997</v>
      </c>
      <c r="Y31" s="1"/>
      <c r="Z31" s="13"/>
    </row>
    <row r="32" spans="1:26">
      <c r="A32" s="6" t="s">
        <v>687</v>
      </c>
      <c r="B32" s="6">
        <v>4</v>
      </c>
      <c r="C32" s="6">
        <v>4</v>
      </c>
      <c r="D32" s="6"/>
      <c r="E32" s="6">
        <v>1</v>
      </c>
      <c r="F32" s="6"/>
      <c r="G32" s="6"/>
      <c r="H32" s="6"/>
      <c r="I32" s="6"/>
      <c r="J32" s="6"/>
      <c r="K32" s="6">
        <f>B32*('G3-b3lyp-add'!$B$2-'G3-b3lyp-add'!$C$2)</f>
        <v>202.48000000000002</v>
      </c>
      <c r="L32" s="6">
        <f>C32*('G3-b3lyp-add'!$B$6-'G3-b3lyp-add'!$C$6)</f>
        <v>678.92</v>
      </c>
      <c r="M32" s="6">
        <f>D32*('G3-b3lyp-add'!$B$7-'G3-b3lyp-add'!$C$7)</f>
        <v>0</v>
      </c>
      <c r="N32" s="6">
        <f>E32*('G3-b3lyp-add'!$B$8-'G3-b3lyp-add'!$C$8)</f>
        <v>57.95</v>
      </c>
      <c r="O32" s="6">
        <f>F32*('G3-b3lyp-add'!$B$9-'G3-b3lyp-add'!$C$9)</f>
        <v>0</v>
      </c>
      <c r="P32" s="6">
        <f>G32*('G3-b3lyp-add'!$B$13-'G3-b3lyp-add'!$C$13)</f>
        <v>0</v>
      </c>
      <c r="Q32" s="6">
        <f>H32*('G3-b3lyp-add'!$B$14-'G3-b3lyp-add'!$C$14)</f>
        <v>0</v>
      </c>
      <c r="R32" s="6">
        <f>I32*('G3-b3lyp-add'!$B$15-'G3-b3lyp-add'!$C$15)</f>
        <v>0</v>
      </c>
      <c r="S32" s="6">
        <f>J32*('G3-b3lyp-add'!$B$16-'G3-b3lyp-add'!$C$16)</f>
        <v>0</v>
      </c>
      <c r="T32" s="6">
        <v>15.6</v>
      </c>
      <c r="U32" s="6">
        <f>IF(ISBLANK(A32), 0, IFERROR(VLOOKUP(A32, ori_data!$G:$H, 2, FALSE), "ERROR"))</f>
        <v>0</v>
      </c>
      <c r="V32" s="6">
        <f>K32+L32+M32+N32+O32+P32+Q32+R32+S32+'G3-b3lyp-add'!M31-U32</f>
        <v>982.69457553920006</v>
      </c>
      <c r="W32" s="6"/>
      <c r="X32" s="6">
        <f t="shared" si="0"/>
        <v>967.09457553920004</v>
      </c>
      <c r="Y32" s="1"/>
      <c r="Z32" s="13"/>
    </row>
    <row r="33" spans="1:26">
      <c r="A33" s="6" t="s">
        <v>720</v>
      </c>
      <c r="B33" s="6">
        <v>6</v>
      </c>
      <c r="C33" s="6">
        <v>4</v>
      </c>
      <c r="D33" s="6"/>
      <c r="E33" s="6">
        <v>1</v>
      </c>
      <c r="F33" s="6"/>
      <c r="G33" s="6"/>
      <c r="H33" s="6"/>
      <c r="I33" s="6"/>
      <c r="J33" s="6"/>
      <c r="K33" s="6">
        <f>B33*('G3-b3lyp-add'!$B$2-'G3-b3lyp-add'!$C$2)</f>
        <v>303.72000000000003</v>
      </c>
      <c r="L33" s="6">
        <f>C33*('G3-b3lyp-add'!$B$6-'G3-b3lyp-add'!$C$6)</f>
        <v>678.92</v>
      </c>
      <c r="M33" s="6">
        <f>D33*('G3-b3lyp-add'!$B$7-'G3-b3lyp-add'!$C$7)</f>
        <v>0</v>
      </c>
      <c r="N33" s="6">
        <f>E33*('G3-b3lyp-add'!$B$8-'G3-b3lyp-add'!$C$8)</f>
        <v>57.95</v>
      </c>
      <c r="O33" s="6">
        <f>F33*('G3-b3lyp-add'!$B$9-'G3-b3lyp-add'!$C$9)</f>
        <v>0</v>
      </c>
      <c r="P33" s="6">
        <f>G33*('G3-b3lyp-add'!$B$13-'G3-b3lyp-add'!$C$13)</f>
        <v>0</v>
      </c>
      <c r="Q33" s="6">
        <f>H33*('G3-b3lyp-add'!$B$14-'G3-b3lyp-add'!$C$14)</f>
        <v>0</v>
      </c>
      <c r="R33" s="6">
        <f>I33*('G3-b3lyp-add'!$B$15-'G3-b3lyp-add'!$C$15)</f>
        <v>0</v>
      </c>
      <c r="S33" s="6">
        <f>J33*('G3-b3lyp-add'!$B$16-'G3-b3lyp-add'!$C$16)</f>
        <v>0</v>
      </c>
      <c r="T33" s="6">
        <v>-24</v>
      </c>
      <c r="U33" s="6">
        <f>IF(ISBLANK(A33), 0, IFERROR(VLOOKUP(A33, ori_data!$G:$H, 2, FALSE), "ERROR"))</f>
        <v>0</v>
      </c>
      <c r="V33" s="6">
        <f>K33+L33+M33+N33+O33+P33+Q33+R33+S33+'G3-b3lyp-add'!M32-U33</f>
        <v>1098.9321649408</v>
      </c>
      <c r="W33" s="6"/>
      <c r="X33" s="6">
        <f t="shared" si="0"/>
        <v>1122.9321649408</v>
      </c>
      <c r="Y33" s="1"/>
      <c r="Z33" s="13"/>
    </row>
    <row r="34" spans="1:26">
      <c r="A34" s="6" t="s">
        <v>721</v>
      </c>
      <c r="B34" s="6">
        <v>6</v>
      </c>
      <c r="C34" s="6">
        <v>4</v>
      </c>
      <c r="D34" s="6"/>
      <c r="E34" s="6">
        <v>3</v>
      </c>
      <c r="F34" s="6"/>
      <c r="G34" s="6"/>
      <c r="H34" s="6"/>
      <c r="I34" s="6"/>
      <c r="J34" s="6"/>
      <c r="K34" s="6">
        <f>B34*('G3-b3lyp-add'!$B$2-'G3-b3lyp-add'!$C$2)</f>
        <v>303.72000000000003</v>
      </c>
      <c r="L34" s="6">
        <f>C34*('G3-b3lyp-add'!$B$6-'G3-b3lyp-add'!$C$6)</f>
        <v>678.92</v>
      </c>
      <c r="M34" s="6">
        <f>D34*('G3-b3lyp-add'!$B$7-'G3-b3lyp-add'!$C$7)</f>
        <v>0</v>
      </c>
      <c r="N34" s="6">
        <f>E34*('G3-b3lyp-add'!$B$8-'G3-b3lyp-add'!$C$8)</f>
        <v>173.85000000000002</v>
      </c>
      <c r="O34" s="6">
        <f>F34*('G3-b3lyp-add'!$B$9-'G3-b3lyp-add'!$C$9)</f>
        <v>0</v>
      </c>
      <c r="P34" s="6">
        <f>G34*('G3-b3lyp-add'!$B$13-'G3-b3lyp-add'!$C$13)</f>
        <v>0</v>
      </c>
      <c r="Q34" s="6">
        <f>H34*('G3-b3lyp-add'!$B$14-'G3-b3lyp-add'!$C$14)</f>
        <v>0</v>
      </c>
      <c r="R34" s="6">
        <f>I34*('G3-b3lyp-add'!$B$15-'G3-b3lyp-add'!$C$15)</f>
        <v>0</v>
      </c>
      <c r="S34" s="6">
        <f>J34*('G3-b3lyp-add'!$B$16-'G3-b3lyp-add'!$C$16)</f>
        <v>0</v>
      </c>
      <c r="T34" s="6">
        <v>-136.80000000000001</v>
      </c>
      <c r="U34" s="6">
        <f>IF(ISBLANK(A34), 0, IFERROR(VLOOKUP(A34, ori_data!$G:$H, 2, FALSE), "ERROR"))</f>
        <v>0</v>
      </c>
      <c r="V34" s="6">
        <f>K34+L34+M34+N34+O34+P34+Q34+R34+S34+'G3-b3lyp-add'!M33-U34</f>
        <v>1220.3628874783999</v>
      </c>
      <c r="W34" s="6"/>
      <c r="X34" s="6">
        <f t="shared" si="0"/>
        <v>1357.1628874783999</v>
      </c>
      <c r="Y34" s="1"/>
      <c r="Z34" s="13"/>
    </row>
    <row r="35" spans="1:26">
      <c r="A35" s="6" t="s">
        <v>722</v>
      </c>
      <c r="B35" s="6">
        <v>6</v>
      </c>
      <c r="C35" s="6">
        <v>4</v>
      </c>
      <c r="D35" s="6"/>
      <c r="E35" s="6"/>
      <c r="F35" s="6"/>
      <c r="G35" s="6"/>
      <c r="H35" s="6"/>
      <c r="I35" s="6">
        <v>1</v>
      </c>
      <c r="J35" s="6"/>
      <c r="K35" s="6">
        <f>B35*('G3-b3lyp-add'!$B$2-'G3-b3lyp-add'!$C$2)</f>
        <v>303.72000000000003</v>
      </c>
      <c r="L35" s="6">
        <f>C35*('G3-b3lyp-add'!$B$6-'G3-b3lyp-add'!$C$6)</f>
        <v>678.92</v>
      </c>
      <c r="M35" s="6">
        <f>D35*('G3-b3lyp-add'!$B$7-'G3-b3lyp-add'!$C$7)</f>
        <v>0</v>
      </c>
      <c r="N35" s="6">
        <f>E35*('G3-b3lyp-add'!$B$8-'G3-b3lyp-add'!$C$8)</f>
        <v>0</v>
      </c>
      <c r="O35" s="6">
        <f>F35*('G3-b3lyp-add'!$B$9-'G3-b3lyp-add'!$C$9)</f>
        <v>0</v>
      </c>
      <c r="P35" s="6">
        <f>G35*('G3-b3lyp-add'!$B$13-'G3-b3lyp-add'!$C$13)</f>
        <v>0</v>
      </c>
      <c r="Q35" s="6">
        <f>H35*('G3-b3lyp-add'!$B$14-'G3-b3lyp-add'!$C$14)</f>
        <v>0</v>
      </c>
      <c r="R35" s="6">
        <f>I35*('G3-b3lyp-add'!$B$15-'G3-b3lyp-add'!$C$15)</f>
        <v>64.61</v>
      </c>
      <c r="S35" s="6">
        <f>J35*('G3-b3lyp-add'!$B$16-'G3-b3lyp-add'!$C$16)</f>
        <v>0</v>
      </c>
      <c r="T35" s="6">
        <v>20.8</v>
      </c>
      <c r="U35" s="6">
        <f>IF(ISBLANK(A35), 0, IFERROR(VLOOKUP(A35, ori_data!$G:$H, 2, FALSE), "ERROR"))</f>
        <v>0</v>
      </c>
      <c r="V35" s="6">
        <f>K35+L35+M35+N35+O35+P35+Q35+R35+S35+'G3-b3lyp-add'!M34-U35</f>
        <v>1105.1283095488</v>
      </c>
      <c r="W35" s="6"/>
      <c r="X35" s="6">
        <f t="shared" si="0"/>
        <v>1084.3283095488</v>
      </c>
      <c r="Y35" s="1"/>
      <c r="Z35" s="13"/>
    </row>
    <row r="36" spans="1:26">
      <c r="A36" s="6" t="s">
        <v>723</v>
      </c>
      <c r="B36" s="6">
        <v>7</v>
      </c>
      <c r="C36" s="6">
        <v>4</v>
      </c>
      <c r="D36" s="6">
        <v>1</v>
      </c>
      <c r="E36" s="6"/>
      <c r="F36" s="6"/>
      <c r="G36" s="6"/>
      <c r="H36" s="6"/>
      <c r="I36" s="6"/>
      <c r="J36" s="6"/>
      <c r="K36" s="6">
        <f>B36*('G3-b3lyp-add'!$B$2-'G3-b3lyp-add'!$C$2)</f>
        <v>354.34000000000003</v>
      </c>
      <c r="L36" s="6">
        <f>C36*('G3-b3lyp-add'!$B$6-'G3-b3lyp-add'!$C$6)</f>
        <v>678.92</v>
      </c>
      <c r="M36" s="6">
        <f>D36*('G3-b3lyp-add'!$B$7-'G3-b3lyp-add'!$C$7)</f>
        <v>111.49</v>
      </c>
      <c r="N36" s="6">
        <f>E36*('G3-b3lyp-add'!$B$8-'G3-b3lyp-add'!$C$8)</f>
        <v>0</v>
      </c>
      <c r="O36" s="6">
        <f>F36*('G3-b3lyp-add'!$B$9-'G3-b3lyp-add'!$C$9)</f>
        <v>0</v>
      </c>
      <c r="P36" s="6">
        <f>G36*('G3-b3lyp-add'!$B$13-'G3-b3lyp-add'!$C$13)</f>
        <v>0</v>
      </c>
      <c r="Q36" s="6">
        <f>H36*('G3-b3lyp-add'!$B$14-'G3-b3lyp-add'!$C$14)</f>
        <v>0</v>
      </c>
      <c r="R36" s="6">
        <f>I36*('G3-b3lyp-add'!$B$15-'G3-b3lyp-add'!$C$15)</f>
        <v>0</v>
      </c>
      <c r="S36" s="6">
        <f>J36*('G3-b3lyp-add'!$B$16-'G3-b3lyp-add'!$C$16)</f>
        <v>0</v>
      </c>
      <c r="T36" s="6">
        <v>5.6</v>
      </c>
      <c r="U36" s="6">
        <f>IF(ISBLANK(A36), 0, IFERROR(VLOOKUP(A36, ori_data!$G:$H, 2, FALSE), "ERROR"))</f>
        <v>0</v>
      </c>
      <c r="V36" s="6">
        <f>K36+L36+M36+N36+O36+P36+Q36+R36+S36+'G3-b3lyp-add'!M35-U36</f>
        <v>1211.1765017728001</v>
      </c>
      <c r="W36" s="6"/>
      <c r="X36" s="6">
        <f t="shared" si="0"/>
        <v>1205.5765017728002</v>
      </c>
      <c r="Y36" s="1"/>
      <c r="Z36" s="13"/>
    </row>
    <row r="37" spans="1:26">
      <c r="A37" s="6" t="s">
        <v>725</v>
      </c>
      <c r="B37" s="6">
        <v>8</v>
      </c>
      <c r="C37" s="6">
        <v>4</v>
      </c>
      <c r="D37" s="6"/>
      <c r="E37" s="6">
        <v>1</v>
      </c>
      <c r="F37" s="6"/>
      <c r="G37" s="6"/>
      <c r="H37" s="6"/>
      <c r="I37" s="6"/>
      <c r="J37" s="6"/>
      <c r="K37" s="6">
        <f>B37*('G3-b3lyp-add'!$B$2-'G3-b3lyp-add'!$C$2)</f>
        <v>404.96000000000004</v>
      </c>
      <c r="L37" s="6">
        <f>C37*('G3-b3lyp-add'!$B$6-'G3-b3lyp-add'!$C$6)</f>
        <v>678.92</v>
      </c>
      <c r="M37" s="6">
        <f>D37*('G3-b3lyp-add'!$B$7-'G3-b3lyp-add'!$C$7)</f>
        <v>0</v>
      </c>
      <c r="N37" s="6">
        <f>E37*('G3-b3lyp-add'!$B$8-'G3-b3lyp-add'!$C$8)</f>
        <v>57.95</v>
      </c>
      <c r="O37" s="6">
        <f>F37*('G3-b3lyp-add'!$B$9-'G3-b3lyp-add'!$C$9)</f>
        <v>0</v>
      </c>
      <c r="P37" s="6">
        <f>G37*('G3-b3lyp-add'!$B$13-'G3-b3lyp-add'!$C$13)</f>
        <v>0</v>
      </c>
      <c r="Q37" s="6">
        <f>H37*('G3-b3lyp-add'!$B$14-'G3-b3lyp-add'!$C$14)</f>
        <v>0</v>
      </c>
      <c r="R37" s="6">
        <f>I37*('G3-b3lyp-add'!$B$15-'G3-b3lyp-add'!$C$15)</f>
        <v>0</v>
      </c>
      <c r="S37" s="6">
        <f>J37*('G3-b3lyp-add'!$B$16-'G3-b3lyp-add'!$C$16)</f>
        <v>0</v>
      </c>
      <c r="T37" s="6">
        <v>-57.1</v>
      </c>
      <c r="U37" s="6">
        <f>IF(ISBLANK(A37), 0, IFERROR(VLOOKUP(A37, ori_data!$G:$H, 2, FALSE), "ERROR"))</f>
        <v>0</v>
      </c>
      <c r="V37" s="6">
        <f>K37+L37+M37+N37+O37+P37+Q37+R37+S37+'G3-b3lyp-add'!M36-U37</f>
        <v>1214.055898992</v>
      </c>
      <c r="W37" s="6"/>
      <c r="X37" s="6">
        <f t="shared" si="0"/>
        <v>1271.1558989919999</v>
      </c>
      <c r="Y37" s="1"/>
      <c r="Z37" s="13"/>
    </row>
    <row r="38" spans="1:26">
      <c r="A38" s="6" t="s">
        <v>726</v>
      </c>
      <c r="B38" s="6">
        <v>8</v>
      </c>
      <c r="C38" s="6">
        <v>4</v>
      </c>
      <c r="D38" s="6"/>
      <c r="E38" s="6">
        <v>1</v>
      </c>
      <c r="F38" s="6"/>
      <c r="G38" s="6"/>
      <c r="H38" s="6"/>
      <c r="I38" s="6"/>
      <c r="J38" s="6"/>
      <c r="K38" s="6">
        <f>B38*('G3-b3lyp-add'!$B$2-'G3-b3lyp-add'!$C$2)</f>
        <v>404.96000000000004</v>
      </c>
      <c r="L38" s="6">
        <f>C38*('G3-b3lyp-add'!$B$6-'G3-b3lyp-add'!$C$6)</f>
        <v>678.92</v>
      </c>
      <c r="M38" s="6">
        <f>D38*('G3-b3lyp-add'!$B$7-'G3-b3lyp-add'!$C$7)</f>
        <v>0</v>
      </c>
      <c r="N38" s="6">
        <f>E38*('G3-b3lyp-add'!$B$8-'G3-b3lyp-add'!$C$8)</f>
        <v>57.95</v>
      </c>
      <c r="O38" s="6">
        <f>F38*('G3-b3lyp-add'!$B$9-'G3-b3lyp-add'!$C$9)</f>
        <v>0</v>
      </c>
      <c r="P38" s="6">
        <f>G38*('G3-b3lyp-add'!$B$13-'G3-b3lyp-add'!$C$13)</f>
        <v>0</v>
      </c>
      <c r="Q38" s="6">
        <f>H38*('G3-b3lyp-add'!$B$14-'G3-b3lyp-add'!$C$14)</f>
        <v>0</v>
      </c>
      <c r="R38" s="6">
        <f>I38*('G3-b3lyp-add'!$B$15-'G3-b3lyp-add'!$C$15)</f>
        <v>0</v>
      </c>
      <c r="S38" s="6">
        <f>J38*('G3-b3lyp-add'!$B$16-'G3-b3lyp-add'!$C$16)</f>
        <v>0</v>
      </c>
      <c r="T38" s="6">
        <v>-51.6</v>
      </c>
      <c r="U38" s="6">
        <f>IF(ISBLANK(A38), 0, IFERROR(VLOOKUP(A38, ori_data!$G:$H, 2, FALSE), "ERROR"))</f>
        <v>0</v>
      </c>
      <c r="V38" s="6">
        <f>K38+L38+M38+N38+O38+P38+Q38+R38+S38+'G3-b3lyp-add'!M37-U38</f>
        <v>1214.6468628096002</v>
      </c>
      <c r="W38" s="6"/>
      <c r="X38" s="6">
        <f t="shared" si="0"/>
        <v>1266.2468628096001</v>
      </c>
      <c r="Y38" s="1"/>
      <c r="Z38" s="13"/>
    </row>
    <row r="39" spans="1:26">
      <c r="A39" s="6" t="s">
        <v>727</v>
      </c>
      <c r="B39" s="6">
        <v>8</v>
      </c>
      <c r="C39" s="6">
        <v>4</v>
      </c>
      <c r="D39" s="6"/>
      <c r="E39" s="6">
        <v>2</v>
      </c>
      <c r="F39" s="6"/>
      <c r="G39" s="6"/>
      <c r="H39" s="6"/>
      <c r="I39" s="6"/>
      <c r="J39" s="6"/>
      <c r="K39" s="6">
        <f>B39*('G3-b3lyp-add'!$B$2-'G3-b3lyp-add'!$C$2)</f>
        <v>404.96000000000004</v>
      </c>
      <c r="L39" s="6">
        <f>C39*('G3-b3lyp-add'!$B$6-'G3-b3lyp-add'!$C$6)</f>
        <v>678.92</v>
      </c>
      <c r="M39" s="6">
        <f>D39*('G3-b3lyp-add'!$B$7-'G3-b3lyp-add'!$C$7)</f>
        <v>0</v>
      </c>
      <c r="N39" s="6">
        <f>E39*('G3-b3lyp-add'!$B$8-'G3-b3lyp-add'!$C$8)</f>
        <v>115.9</v>
      </c>
      <c r="O39" s="6">
        <f>F39*('G3-b3lyp-add'!$B$9-'G3-b3lyp-add'!$C$9)</f>
        <v>0</v>
      </c>
      <c r="P39" s="6">
        <f>G39*('G3-b3lyp-add'!$B$13-'G3-b3lyp-add'!$C$13)</f>
        <v>0</v>
      </c>
      <c r="Q39" s="6">
        <f>H39*('G3-b3lyp-add'!$B$14-'G3-b3lyp-add'!$C$14)</f>
        <v>0</v>
      </c>
      <c r="R39" s="6">
        <f>I39*('G3-b3lyp-add'!$B$15-'G3-b3lyp-add'!$C$15)</f>
        <v>0</v>
      </c>
      <c r="S39" s="6">
        <f>J39*('G3-b3lyp-add'!$B$16-'G3-b3lyp-add'!$C$16)</f>
        <v>0</v>
      </c>
      <c r="T39" s="6">
        <v>-75.5</v>
      </c>
      <c r="U39" s="6">
        <f>IF(ISBLANK(A39), 0, IFERROR(VLOOKUP(A39, ori_data!$G:$H, 2, FALSE), "ERROR"))</f>
        <v>0</v>
      </c>
      <c r="V39" s="6">
        <f>K39+L39+M39+N39+O39+P39+Q39+R39+S39+'G3-b3lyp-add'!M38-U39</f>
        <v>1277.8908383744001</v>
      </c>
      <c r="W39" s="6"/>
      <c r="X39" s="6">
        <f t="shared" si="0"/>
        <v>1353.3908383744001</v>
      </c>
      <c r="Y39" s="1"/>
      <c r="Z39" s="13"/>
    </row>
    <row r="40" spans="1:26">
      <c r="A40" s="6" t="s">
        <v>728</v>
      </c>
      <c r="B40" s="6">
        <v>8</v>
      </c>
      <c r="C40" s="6">
        <v>4</v>
      </c>
      <c r="D40" s="6"/>
      <c r="E40" s="6"/>
      <c r="F40" s="6"/>
      <c r="G40" s="6"/>
      <c r="H40" s="6"/>
      <c r="I40" s="6">
        <v>1</v>
      </c>
      <c r="J40" s="6"/>
      <c r="K40" s="6">
        <f>B40*('G3-b3lyp-add'!$B$2-'G3-b3lyp-add'!$C$2)</f>
        <v>404.96000000000004</v>
      </c>
      <c r="L40" s="6">
        <f>C40*('G3-b3lyp-add'!$B$6-'G3-b3lyp-add'!$C$6)</f>
        <v>678.92</v>
      </c>
      <c r="M40" s="6">
        <f>D40*('G3-b3lyp-add'!$B$7-'G3-b3lyp-add'!$C$7)</f>
        <v>0</v>
      </c>
      <c r="N40" s="6">
        <f>E40*('G3-b3lyp-add'!$B$8-'G3-b3lyp-add'!$C$8)</f>
        <v>0</v>
      </c>
      <c r="O40" s="6">
        <f>F40*('G3-b3lyp-add'!$B$9-'G3-b3lyp-add'!$C$9)</f>
        <v>0</v>
      </c>
      <c r="P40" s="6">
        <f>G40*('G3-b3lyp-add'!$B$13-'G3-b3lyp-add'!$C$13)</f>
        <v>0</v>
      </c>
      <c r="Q40" s="6">
        <f>H40*('G3-b3lyp-add'!$B$14-'G3-b3lyp-add'!$C$14)</f>
        <v>0</v>
      </c>
      <c r="R40" s="6">
        <f>I40*('G3-b3lyp-add'!$B$15-'G3-b3lyp-add'!$C$15)</f>
        <v>64.61</v>
      </c>
      <c r="S40" s="6">
        <f>J40*('G3-b3lyp-add'!$B$16-'G3-b3lyp-add'!$C$16)</f>
        <v>0</v>
      </c>
      <c r="T40" s="6">
        <v>-8.1999999999999993</v>
      </c>
      <c r="U40" s="6">
        <f>IF(ISBLANK(A40), 0, IFERROR(VLOOKUP(A40, ori_data!$G:$H, 2, FALSE), "ERROR"))</f>
        <v>0</v>
      </c>
      <c r="V40" s="6">
        <f>K40+L40+M40+N40+O40+P40+Q40+R40+S40+'G3-b3lyp-add'!M39-U40</f>
        <v>1221.5116820736</v>
      </c>
      <c r="W40" s="6"/>
      <c r="X40" s="6">
        <f t="shared" si="0"/>
        <v>1229.7116820736001</v>
      </c>
      <c r="Y40" s="1"/>
      <c r="Z40" s="13"/>
    </row>
    <row r="41" spans="1:26">
      <c r="A41" s="6" t="s">
        <v>729</v>
      </c>
      <c r="B41" s="6">
        <v>9</v>
      </c>
      <c r="C41" s="6">
        <v>4</v>
      </c>
      <c r="D41" s="6"/>
      <c r="E41" s="6"/>
      <c r="F41" s="6"/>
      <c r="G41" s="6"/>
      <c r="H41" s="6"/>
      <c r="I41" s="6"/>
      <c r="J41" s="6">
        <v>1</v>
      </c>
      <c r="K41" s="6">
        <f>B41*('G3-b3lyp-add'!$B$2-'G3-b3lyp-add'!$C$2)</f>
        <v>455.58000000000004</v>
      </c>
      <c r="L41" s="6">
        <f>C41*('G3-b3lyp-add'!$B$6-'G3-b3lyp-add'!$C$6)</f>
        <v>678.92</v>
      </c>
      <c r="M41" s="6">
        <f>D41*('G3-b3lyp-add'!$B$7-'G3-b3lyp-add'!$C$7)</f>
        <v>0</v>
      </c>
      <c r="N41" s="6">
        <f>E41*('G3-b3lyp-add'!$B$8-'G3-b3lyp-add'!$C$8)</f>
        <v>0</v>
      </c>
      <c r="O41" s="6">
        <f>F41*('G3-b3lyp-add'!$B$9-'G3-b3lyp-add'!$C$9)</f>
        <v>0</v>
      </c>
      <c r="P41" s="6">
        <f>G41*('G3-b3lyp-add'!$B$13-'G3-b3lyp-add'!$C$13)</f>
        <v>0</v>
      </c>
      <c r="Q41" s="6">
        <f>H41*('G3-b3lyp-add'!$B$14-'G3-b3lyp-add'!$C$14)</f>
        <v>0</v>
      </c>
      <c r="R41" s="6">
        <f>I41*('G3-b3lyp-add'!$B$15-'G3-b3lyp-add'!$C$15)</f>
        <v>0</v>
      </c>
      <c r="S41" s="6">
        <f>J41*('G3-b3lyp-add'!$B$16-'G3-b3lyp-add'!$C$16)</f>
        <v>27.49</v>
      </c>
      <c r="T41" s="6">
        <v>-43.5</v>
      </c>
      <c r="U41" s="6">
        <f>IF(ISBLANK(A41), 0, IFERROR(VLOOKUP(A41, ori_data!$G:$H, 2, FALSE), "ERROR"))</f>
        <v>0</v>
      </c>
      <c r="V41" s="6">
        <f>K41+L41+M41+N41+O41+P41+Q41+R41+S41+'G3-b3lyp-add'!M40-U41</f>
        <v>1241.1062599968</v>
      </c>
      <c r="W41" s="6"/>
      <c r="X41" s="6">
        <f t="shared" si="0"/>
        <v>1284.6062599968</v>
      </c>
      <c r="Y41" s="1"/>
      <c r="Z41" s="13"/>
    </row>
    <row r="42" spans="1:26">
      <c r="A42" s="6" t="s">
        <v>730</v>
      </c>
      <c r="B42" s="6">
        <v>9</v>
      </c>
      <c r="C42" s="6">
        <v>4</v>
      </c>
      <c r="D42" s="6"/>
      <c r="E42" s="6"/>
      <c r="F42" s="6"/>
      <c r="G42" s="6"/>
      <c r="H42" s="6"/>
      <c r="I42" s="6"/>
      <c r="J42" s="6">
        <v>1</v>
      </c>
      <c r="K42" s="6">
        <f>B42*('G3-b3lyp-add'!$B$2-'G3-b3lyp-add'!$C$2)</f>
        <v>455.58000000000004</v>
      </c>
      <c r="L42" s="6">
        <f>C42*('G3-b3lyp-add'!$B$6-'G3-b3lyp-add'!$C$6)</f>
        <v>678.92</v>
      </c>
      <c r="M42" s="6">
        <f>D42*('G3-b3lyp-add'!$B$7-'G3-b3lyp-add'!$C$7)</f>
        <v>0</v>
      </c>
      <c r="N42" s="6">
        <f>E42*('G3-b3lyp-add'!$B$8-'G3-b3lyp-add'!$C$8)</f>
        <v>0</v>
      </c>
      <c r="O42" s="6">
        <f>F42*('G3-b3lyp-add'!$B$9-'G3-b3lyp-add'!$C$9)</f>
        <v>0</v>
      </c>
      <c r="P42" s="6">
        <f>G42*('G3-b3lyp-add'!$B$13-'G3-b3lyp-add'!$C$13)</f>
        <v>0</v>
      </c>
      <c r="Q42" s="6">
        <f>H42*('G3-b3lyp-add'!$B$14-'G3-b3lyp-add'!$C$14)</f>
        <v>0</v>
      </c>
      <c r="R42" s="6">
        <f>I42*('G3-b3lyp-add'!$B$15-'G3-b3lyp-add'!$C$15)</f>
        <v>0</v>
      </c>
      <c r="S42" s="6">
        <f>J42*('G3-b3lyp-add'!$B$16-'G3-b3lyp-add'!$C$16)</f>
        <v>27.49</v>
      </c>
      <c r="T42" s="6">
        <v>-37</v>
      </c>
      <c r="U42" s="6">
        <f>IF(ISBLANK(A42), 0, IFERROR(VLOOKUP(A42, ori_data!$G:$H, 2, FALSE), "ERROR"))</f>
        <v>0</v>
      </c>
      <c r="V42" s="6">
        <f>K42+L42+M42+N42+O42+P42+Q42+R42+S42+'G3-b3lyp-add'!M41-U42</f>
        <v>1241.1954166175999</v>
      </c>
      <c r="W42" s="6"/>
      <c r="X42" s="6">
        <f t="shared" si="0"/>
        <v>1278.1954166175999</v>
      </c>
      <c r="Y42" s="1"/>
      <c r="Z42" s="13"/>
    </row>
    <row r="43" spans="1:26">
      <c r="A43" s="6" t="s">
        <v>731</v>
      </c>
      <c r="B43" s="6">
        <v>9</v>
      </c>
      <c r="C43" s="6">
        <v>4</v>
      </c>
      <c r="D43" s="6">
        <v>1</v>
      </c>
      <c r="E43" s="6"/>
      <c r="F43" s="6"/>
      <c r="G43" s="6"/>
      <c r="H43" s="6"/>
      <c r="I43" s="6"/>
      <c r="J43" s="6"/>
      <c r="K43" s="6">
        <f>B43*('G3-b3lyp-add'!$B$2-'G3-b3lyp-add'!$C$2)</f>
        <v>455.58000000000004</v>
      </c>
      <c r="L43" s="6">
        <f>C43*('G3-b3lyp-add'!$B$6-'G3-b3lyp-add'!$C$6)</f>
        <v>678.92</v>
      </c>
      <c r="M43" s="6">
        <f>D43*('G3-b3lyp-add'!$B$7-'G3-b3lyp-add'!$C$7)</f>
        <v>111.49</v>
      </c>
      <c r="N43" s="6">
        <f>E43*('G3-b3lyp-add'!$B$8-'G3-b3lyp-add'!$C$8)</f>
        <v>0</v>
      </c>
      <c r="O43" s="6">
        <f>F43*('G3-b3lyp-add'!$B$9-'G3-b3lyp-add'!$C$9)</f>
        <v>0</v>
      </c>
      <c r="P43" s="6">
        <f>G43*('G3-b3lyp-add'!$B$13-'G3-b3lyp-add'!$C$13)</f>
        <v>0</v>
      </c>
      <c r="Q43" s="6">
        <f>H43*('G3-b3lyp-add'!$B$14-'G3-b3lyp-add'!$C$14)</f>
        <v>0</v>
      </c>
      <c r="R43" s="6">
        <f>I43*('G3-b3lyp-add'!$B$15-'G3-b3lyp-add'!$C$15)</f>
        <v>0</v>
      </c>
      <c r="S43" s="6">
        <f>J43*('G3-b3lyp-add'!$B$16-'G3-b3lyp-add'!$C$16)</f>
        <v>0</v>
      </c>
      <c r="T43" s="6">
        <v>-0.8</v>
      </c>
      <c r="U43" s="6">
        <f>IF(ISBLANK(A43), 0, IFERROR(VLOOKUP(A43, ori_data!$G:$H, 2, FALSE), "ERROR"))</f>
        <v>0</v>
      </c>
      <c r="V43" s="6">
        <f>K43+L43+M43+N43+O43+P43+Q43+R43+S43+'G3-b3lyp-add'!M42-U43</f>
        <v>1327.7448140448</v>
      </c>
      <c r="W43" s="6"/>
      <c r="X43" s="6">
        <f t="shared" si="0"/>
        <v>1328.5448140448</v>
      </c>
      <c r="Y43" s="1"/>
      <c r="Z43" s="13"/>
    </row>
    <row r="44" spans="1:26">
      <c r="A44" s="6" t="s">
        <v>732</v>
      </c>
      <c r="B44" s="6">
        <v>9</v>
      </c>
      <c r="C44" s="6">
        <v>4</v>
      </c>
      <c r="D44" s="6">
        <v>1</v>
      </c>
      <c r="E44" s="6">
        <v>2</v>
      </c>
      <c r="F44" s="6"/>
      <c r="G44" s="6"/>
      <c r="H44" s="6"/>
      <c r="I44" s="6"/>
      <c r="J44" s="6"/>
      <c r="K44" s="6">
        <f>B44*('G3-b3lyp-add'!$B$2-'G3-b3lyp-add'!$C$2)</f>
        <v>455.58000000000004</v>
      </c>
      <c r="L44" s="6">
        <f>C44*('G3-b3lyp-add'!$B$6-'G3-b3lyp-add'!$C$6)</f>
        <v>678.92</v>
      </c>
      <c r="M44" s="6">
        <f>D44*('G3-b3lyp-add'!$B$7-'G3-b3lyp-add'!$C$7)</f>
        <v>111.49</v>
      </c>
      <c r="N44" s="6">
        <f>E44*('G3-b3lyp-add'!$B$8-'G3-b3lyp-add'!$C$8)</f>
        <v>115.9</v>
      </c>
      <c r="O44" s="6">
        <f>F44*('G3-b3lyp-add'!$B$9-'G3-b3lyp-add'!$C$9)</f>
        <v>0</v>
      </c>
      <c r="P44" s="6">
        <f>G44*('G3-b3lyp-add'!$B$13-'G3-b3lyp-add'!$C$13)</f>
        <v>0</v>
      </c>
      <c r="Q44" s="6">
        <f>H44*('G3-b3lyp-add'!$B$14-'G3-b3lyp-add'!$C$14)</f>
        <v>0</v>
      </c>
      <c r="R44" s="6">
        <f>I44*('G3-b3lyp-add'!$B$15-'G3-b3lyp-add'!$C$15)</f>
        <v>0</v>
      </c>
      <c r="S44" s="6">
        <f>J44*('G3-b3lyp-add'!$B$16-'G3-b3lyp-add'!$C$16)</f>
        <v>0</v>
      </c>
      <c r="T44" s="6">
        <v>-39.1</v>
      </c>
      <c r="U44" s="6">
        <f>IF(ISBLANK(A44), 0, IFERROR(VLOOKUP(A44, ori_data!$G:$H, 2, FALSE), "ERROR"))</f>
        <v>0</v>
      </c>
      <c r="V44" s="6">
        <f>K44+L44+M44+N44+O44+P44+Q44+R44+S44+'G3-b3lyp-add'!M43-U44</f>
        <v>1449.4791510208001</v>
      </c>
      <c r="W44" s="6"/>
      <c r="X44" s="6">
        <f t="shared" si="0"/>
        <v>1488.5791510208001</v>
      </c>
      <c r="Y44" s="1"/>
      <c r="Z44" s="13"/>
    </row>
    <row r="45" spans="1:26">
      <c r="A45" s="6" t="s">
        <v>733</v>
      </c>
      <c r="B45" s="6">
        <v>10</v>
      </c>
      <c r="C45" s="6">
        <v>4</v>
      </c>
      <c r="D45" s="6"/>
      <c r="E45" s="6">
        <v>1</v>
      </c>
      <c r="F45" s="6"/>
      <c r="G45" s="6"/>
      <c r="H45" s="6"/>
      <c r="I45" s="6"/>
      <c r="J45" s="6"/>
      <c r="K45" s="6">
        <f>B45*('G3-b3lyp-add'!$B$2-'G3-b3lyp-add'!$C$2)</f>
        <v>506.20000000000005</v>
      </c>
      <c r="L45" s="6">
        <f>C45*('G3-b3lyp-add'!$B$6-'G3-b3lyp-add'!$C$6)</f>
        <v>678.92</v>
      </c>
      <c r="M45" s="6">
        <f>D45*('G3-b3lyp-add'!$B$7-'G3-b3lyp-add'!$C$7)</f>
        <v>0</v>
      </c>
      <c r="N45" s="6">
        <f>E45*('G3-b3lyp-add'!$B$8-'G3-b3lyp-add'!$C$8)</f>
        <v>57.95</v>
      </c>
      <c r="O45" s="6">
        <f>F45*('G3-b3lyp-add'!$B$9-'G3-b3lyp-add'!$C$9)</f>
        <v>0</v>
      </c>
      <c r="P45" s="6">
        <f>G45*('G3-b3lyp-add'!$B$13-'G3-b3lyp-add'!$C$13)</f>
        <v>0</v>
      </c>
      <c r="Q45" s="6">
        <f>H45*('G3-b3lyp-add'!$B$14-'G3-b3lyp-add'!$C$14)</f>
        <v>0</v>
      </c>
      <c r="R45" s="6">
        <f>I45*('G3-b3lyp-add'!$B$15-'G3-b3lyp-add'!$C$15)</f>
        <v>0</v>
      </c>
      <c r="S45" s="6">
        <f>J45*('G3-b3lyp-add'!$B$16-'G3-b3lyp-add'!$C$16)</f>
        <v>0</v>
      </c>
      <c r="T45" s="6">
        <v>-60.3</v>
      </c>
      <c r="U45" s="6">
        <f>IF(ISBLANK(A45), 0, IFERROR(VLOOKUP(A45, ori_data!$G:$H, 2, FALSE), "ERROR"))</f>
        <v>0</v>
      </c>
      <c r="V45" s="6">
        <f>K45+L45+M45+N45+O45+P45+Q45+R45+S45+'G3-b3lyp-add'!M44-U45</f>
        <v>1330.2404763488</v>
      </c>
      <c r="W45" s="6"/>
      <c r="X45" s="6">
        <f t="shared" si="0"/>
        <v>1390.5404763488</v>
      </c>
      <c r="Y45" s="1"/>
      <c r="Z45" s="13"/>
    </row>
    <row r="46" spans="1:26">
      <c r="A46" s="6" t="s">
        <v>735</v>
      </c>
      <c r="B46" s="6">
        <v>10</v>
      </c>
      <c r="C46" s="6">
        <v>4</v>
      </c>
      <c r="D46" s="6"/>
      <c r="E46" s="6">
        <v>2</v>
      </c>
      <c r="F46" s="6"/>
      <c r="G46" s="6"/>
      <c r="H46" s="6"/>
      <c r="I46" s="6"/>
      <c r="J46" s="6"/>
      <c r="K46" s="6">
        <f>B46*('G3-b3lyp-add'!$B$2-'G3-b3lyp-add'!$C$2)</f>
        <v>506.20000000000005</v>
      </c>
      <c r="L46" s="6">
        <f>C46*('G3-b3lyp-add'!$B$6-'G3-b3lyp-add'!$C$6)</f>
        <v>678.92</v>
      </c>
      <c r="M46" s="6">
        <f>D46*('G3-b3lyp-add'!$B$7-'G3-b3lyp-add'!$C$7)</f>
        <v>0</v>
      </c>
      <c r="N46" s="6">
        <f>E46*('G3-b3lyp-add'!$B$8-'G3-b3lyp-add'!$C$8)</f>
        <v>115.9</v>
      </c>
      <c r="O46" s="6">
        <f>F46*('G3-b3lyp-add'!$B$9-'G3-b3lyp-add'!$C$9)</f>
        <v>0</v>
      </c>
      <c r="P46" s="6">
        <f>G46*('G3-b3lyp-add'!$B$13-'G3-b3lyp-add'!$C$13)</f>
        <v>0</v>
      </c>
      <c r="Q46" s="6">
        <f>H46*('G3-b3lyp-add'!$B$14-'G3-b3lyp-add'!$C$14)</f>
        <v>0</v>
      </c>
      <c r="R46" s="6">
        <f>I46*('G3-b3lyp-add'!$B$15-'G3-b3lyp-add'!$C$15)</f>
        <v>0</v>
      </c>
      <c r="S46" s="6">
        <f>J46*('G3-b3lyp-add'!$B$16-'G3-b3lyp-add'!$C$16)</f>
        <v>0</v>
      </c>
      <c r="T46" s="6">
        <v>-93.1</v>
      </c>
      <c r="U46" s="6">
        <f>IF(ISBLANK(A46), 0, IFERROR(VLOOKUP(A46, ori_data!$G:$H, 2, FALSE), "ERROR"))</f>
        <v>0</v>
      </c>
      <c r="V46" s="6">
        <f>K46+L46+M46+N46+O46+P46+Q46+R46+S46+'G3-b3lyp-add'!M45-U46</f>
        <v>1392.1989098271999</v>
      </c>
      <c r="W46" s="6"/>
      <c r="X46" s="6">
        <f t="shared" si="0"/>
        <v>1485.2989098271999</v>
      </c>
      <c r="Y46" s="1"/>
      <c r="Z46" s="13"/>
    </row>
    <row r="47" spans="1:26">
      <c r="A47" s="6" t="s">
        <v>736</v>
      </c>
      <c r="B47" s="6">
        <v>10</v>
      </c>
      <c r="C47" s="6">
        <v>4</v>
      </c>
      <c r="D47" s="6"/>
      <c r="E47" s="6"/>
      <c r="F47" s="6"/>
      <c r="G47" s="6"/>
      <c r="H47" s="6"/>
      <c r="I47" s="6">
        <v>1</v>
      </c>
      <c r="J47" s="6"/>
      <c r="K47" s="6">
        <f>B47*('G3-b3lyp-add'!$B$2-'G3-b3lyp-add'!$C$2)</f>
        <v>506.20000000000005</v>
      </c>
      <c r="L47" s="6">
        <f>C47*('G3-b3lyp-add'!$B$6-'G3-b3lyp-add'!$C$6)</f>
        <v>678.92</v>
      </c>
      <c r="M47" s="6">
        <f>D47*('G3-b3lyp-add'!$B$7-'G3-b3lyp-add'!$C$7)</f>
        <v>0</v>
      </c>
      <c r="N47" s="6">
        <f>E47*('G3-b3lyp-add'!$B$8-'G3-b3lyp-add'!$C$8)</f>
        <v>0</v>
      </c>
      <c r="O47" s="6">
        <f>F47*('G3-b3lyp-add'!$B$9-'G3-b3lyp-add'!$C$9)</f>
        <v>0</v>
      </c>
      <c r="P47" s="6">
        <f>G47*('G3-b3lyp-add'!$B$13-'G3-b3lyp-add'!$C$13)</f>
        <v>0</v>
      </c>
      <c r="Q47" s="6">
        <f>H47*('G3-b3lyp-add'!$B$14-'G3-b3lyp-add'!$C$14)</f>
        <v>0</v>
      </c>
      <c r="R47" s="6">
        <f>I47*('G3-b3lyp-add'!$B$15-'G3-b3lyp-add'!$C$15)</f>
        <v>64.61</v>
      </c>
      <c r="S47" s="6">
        <f>J47*('G3-b3lyp-add'!$B$16-'G3-b3lyp-add'!$C$16)</f>
        <v>0</v>
      </c>
      <c r="T47" s="6">
        <v>-26.2</v>
      </c>
      <c r="U47" s="6">
        <f>IF(ISBLANK(A47), 0, IFERROR(VLOOKUP(A47, ori_data!$G:$H, 2, FALSE), "ERROR"))</f>
        <v>0</v>
      </c>
      <c r="V47" s="6">
        <f>K47+L47+M47+N47+O47+P47+Q47+R47+S47+'G3-b3lyp-add'!M46-U47</f>
        <v>1334.2715608543997</v>
      </c>
      <c r="W47" s="6"/>
      <c r="X47" s="6">
        <f t="shared" si="0"/>
        <v>1360.4715608543997</v>
      </c>
      <c r="Y47" s="1"/>
      <c r="Z47" s="13"/>
    </row>
    <row r="48" spans="1:26">
      <c r="A48" s="6" t="s">
        <v>737</v>
      </c>
      <c r="B48" s="6">
        <v>10</v>
      </c>
      <c r="C48" s="6">
        <v>4</v>
      </c>
      <c r="D48" s="6"/>
      <c r="E48" s="6"/>
      <c r="F48" s="6"/>
      <c r="G48" s="6"/>
      <c r="H48" s="6"/>
      <c r="I48" s="6">
        <v>2</v>
      </c>
      <c r="J48" s="6"/>
      <c r="K48" s="6">
        <f>B48*('G3-b3lyp-add'!$B$2-'G3-b3lyp-add'!$C$2)</f>
        <v>506.20000000000005</v>
      </c>
      <c r="L48" s="6">
        <f>C48*('G3-b3lyp-add'!$B$6-'G3-b3lyp-add'!$C$6)</f>
        <v>678.92</v>
      </c>
      <c r="M48" s="6">
        <f>D48*('G3-b3lyp-add'!$B$7-'G3-b3lyp-add'!$C$7)</f>
        <v>0</v>
      </c>
      <c r="N48" s="6">
        <f>E48*('G3-b3lyp-add'!$B$8-'G3-b3lyp-add'!$C$8)</f>
        <v>0</v>
      </c>
      <c r="O48" s="6">
        <f>F48*('G3-b3lyp-add'!$B$9-'G3-b3lyp-add'!$C$9)</f>
        <v>0</v>
      </c>
      <c r="P48" s="6">
        <f>G48*('G3-b3lyp-add'!$B$13-'G3-b3lyp-add'!$C$13)</f>
        <v>0</v>
      </c>
      <c r="Q48" s="6">
        <f>H48*('G3-b3lyp-add'!$B$14-'G3-b3lyp-add'!$C$14)</f>
        <v>0</v>
      </c>
      <c r="R48" s="6">
        <f>I48*('G3-b3lyp-add'!$B$15-'G3-b3lyp-add'!$C$15)</f>
        <v>129.22</v>
      </c>
      <c r="S48" s="6">
        <f>J48*('G3-b3lyp-add'!$B$16-'G3-b3lyp-add'!$C$16)</f>
        <v>0</v>
      </c>
      <c r="T48" s="6">
        <v>-17.899999999999999</v>
      </c>
      <c r="U48" s="6">
        <f>IF(ISBLANK(A48), 0, IFERROR(VLOOKUP(A48, ori_data!$G:$H, 2, FALSE), "ERROR"))</f>
        <v>0</v>
      </c>
      <c r="V48" s="6">
        <f>K48+L48+M48+N48+O48+P48+Q48+R48+S48+'G3-b3lyp-add'!M47-U48</f>
        <v>1401.4315606911998</v>
      </c>
      <c r="W48" s="6"/>
      <c r="X48" s="6">
        <f t="shared" si="0"/>
        <v>1419.3315606911999</v>
      </c>
      <c r="Y48" s="1"/>
      <c r="Z48" s="13"/>
    </row>
    <row r="49" spans="1:26">
      <c r="A49" s="6" t="s">
        <v>738</v>
      </c>
      <c r="B49" s="6">
        <v>11</v>
      </c>
      <c r="C49" s="6">
        <v>4</v>
      </c>
      <c r="D49" s="6">
        <v>1</v>
      </c>
      <c r="E49" s="6"/>
      <c r="F49" s="6"/>
      <c r="G49" s="6"/>
      <c r="H49" s="6"/>
      <c r="I49" s="6"/>
      <c r="J49" s="6"/>
      <c r="K49" s="6">
        <f>B49*('G3-b3lyp-add'!$B$2-'G3-b3lyp-add'!$C$2)</f>
        <v>556.82000000000005</v>
      </c>
      <c r="L49" s="6">
        <f>C49*('G3-b3lyp-add'!$B$6-'G3-b3lyp-add'!$C$6)</f>
        <v>678.92</v>
      </c>
      <c r="M49" s="6">
        <f>D49*('G3-b3lyp-add'!$B$7-'G3-b3lyp-add'!$C$7)</f>
        <v>111.49</v>
      </c>
      <c r="N49" s="6">
        <f>E49*('G3-b3lyp-add'!$B$8-'G3-b3lyp-add'!$C$8)</f>
        <v>0</v>
      </c>
      <c r="O49" s="6">
        <f>F49*('G3-b3lyp-add'!$B$9-'G3-b3lyp-add'!$C$9)</f>
        <v>0</v>
      </c>
      <c r="P49" s="6">
        <f>G49*('G3-b3lyp-add'!$B$13-'G3-b3lyp-add'!$C$13)</f>
        <v>0</v>
      </c>
      <c r="Q49" s="6">
        <f>H49*('G3-b3lyp-add'!$B$14-'G3-b3lyp-add'!$C$14)</f>
        <v>0</v>
      </c>
      <c r="R49" s="6">
        <f>I49*('G3-b3lyp-add'!$B$15-'G3-b3lyp-add'!$C$15)</f>
        <v>0</v>
      </c>
      <c r="S49" s="6">
        <f>J49*('G3-b3lyp-add'!$B$16-'G3-b3lyp-add'!$C$16)</f>
        <v>0</v>
      </c>
      <c r="T49" s="6">
        <v>-28.9</v>
      </c>
      <c r="U49" s="6">
        <f>IF(ISBLANK(A49), 0, IFERROR(VLOOKUP(A49, ori_data!$G:$H, 2, FALSE), "ERROR"))</f>
        <v>0</v>
      </c>
      <c r="V49" s="6">
        <f>K49+L49+M49+N49+O49+P49+Q49+R49+S49+'G3-b3lyp-add'!M48-U49</f>
        <v>1442.1697529600001</v>
      </c>
      <c r="W49" s="6"/>
      <c r="X49" s="6">
        <f t="shared" si="0"/>
        <v>1471.0697529600002</v>
      </c>
      <c r="Y49" s="1"/>
      <c r="Z49" s="13"/>
    </row>
    <row r="50" spans="1:26">
      <c r="A50" s="6" t="s">
        <v>739</v>
      </c>
      <c r="B50" s="6">
        <v>12</v>
      </c>
      <c r="C50" s="6">
        <v>4</v>
      </c>
      <c r="D50" s="6"/>
      <c r="E50" s="6"/>
      <c r="F50" s="6"/>
      <c r="G50" s="6">
        <v>1</v>
      </c>
      <c r="H50" s="6"/>
      <c r="I50" s="6"/>
      <c r="J50" s="6"/>
      <c r="K50" s="6">
        <f>B50*('G3-b3lyp-add'!$B$2-'G3-b3lyp-add'!$C$2)</f>
        <v>607.44000000000005</v>
      </c>
      <c r="L50" s="6">
        <f>C50*('G3-b3lyp-add'!$B$6-'G3-b3lyp-add'!$C$6)</f>
        <v>678.92</v>
      </c>
      <c r="M50" s="6">
        <f>D50*('G3-b3lyp-add'!$B$7-'G3-b3lyp-add'!$C$7)</f>
        <v>0</v>
      </c>
      <c r="N50" s="6">
        <f>E50*('G3-b3lyp-add'!$B$8-'G3-b3lyp-add'!$C$8)</f>
        <v>0</v>
      </c>
      <c r="O50" s="6">
        <f>F50*('G3-b3lyp-add'!$B$9-'G3-b3lyp-add'!$C$9)</f>
        <v>0</v>
      </c>
      <c r="P50" s="6">
        <f>G50*('G3-b3lyp-add'!$B$13-'G3-b3lyp-add'!$C$13)</f>
        <v>105.83999999999999</v>
      </c>
      <c r="Q50" s="6">
        <f>H50*('G3-b3lyp-add'!$B$14-'G3-b3lyp-add'!$C$14)</f>
        <v>0</v>
      </c>
      <c r="R50" s="6">
        <f>I50*('G3-b3lyp-add'!$B$15-'G3-b3lyp-add'!$C$15)</f>
        <v>0</v>
      </c>
      <c r="S50" s="6">
        <f>J50*('G3-b3lyp-add'!$B$16-'G3-b3lyp-add'!$C$16)</f>
        <v>0</v>
      </c>
      <c r="T50" s="6">
        <v>-55.7</v>
      </c>
      <c r="U50" s="6">
        <f>IF(ISBLANK(A50), 0, IFERROR(VLOOKUP(A50, ori_data!$G:$H, 2, FALSE), "ERROR"))</f>
        <v>0</v>
      </c>
      <c r="V50" s="6">
        <f>K50+L50+M50+N50+O50+P50+Q50+R50+S50+'G3-b3lyp-add'!M49-U50</f>
        <v>1487.5054155872001</v>
      </c>
      <c r="W50" s="6"/>
      <c r="X50" s="6">
        <f t="shared" si="0"/>
        <v>1543.2054155872002</v>
      </c>
      <c r="Y50" s="1"/>
      <c r="Z50" s="13"/>
    </row>
    <row r="51" spans="1:26">
      <c r="A51" s="6" t="s">
        <v>740</v>
      </c>
      <c r="B51" s="6">
        <v>6</v>
      </c>
      <c r="C51" s="6">
        <v>5</v>
      </c>
      <c r="D51" s="6"/>
      <c r="E51" s="6"/>
      <c r="F51" s="6"/>
      <c r="G51" s="6"/>
      <c r="H51" s="6"/>
      <c r="I51" s="6">
        <v>1</v>
      </c>
      <c r="J51" s="6"/>
      <c r="K51" s="6">
        <f>B51*('G3-b3lyp-add'!$B$2-'G3-b3lyp-add'!$C$2)</f>
        <v>303.72000000000003</v>
      </c>
      <c r="L51" s="6">
        <f>C51*('G3-b3lyp-add'!$B$6-'G3-b3lyp-add'!$C$6)</f>
        <v>848.65</v>
      </c>
      <c r="M51" s="6">
        <f>D51*('G3-b3lyp-add'!$B$7-'G3-b3lyp-add'!$C$7)</f>
        <v>0</v>
      </c>
      <c r="N51" s="6">
        <f>E51*('G3-b3lyp-add'!$B$8-'G3-b3lyp-add'!$C$8)</f>
        <v>0</v>
      </c>
      <c r="O51" s="6">
        <f>F51*('G3-b3lyp-add'!$B$9-'G3-b3lyp-add'!$C$9)</f>
        <v>0</v>
      </c>
      <c r="P51" s="6">
        <f>G51*('G3-b3lyp-add'!$B$13-'G3-b3lyp-add'!$C$13)</f>
        <v>0</v>
      </c>
      <c r="Q51" s="6">
        <f>H51*('G3-b3lyp-add'!$B$14-'G3-b3lyp-add'!$C$14)</f>
        <v>0</v>
      </c>
      <c r="R51" s="6">
        <f>I51*('G3-b3lyp-add'!$B$15-'G3-b3lyp-add'!$C$15)</f>
        <v>64.61</v>
      </c>
      <c r="S51" s="6">
        <f>J51*('G3-b3lyp-add'!$B$16-'G3-b3lyp-add'!$C$16)</f>
        <v>0</v>
      </c>
      <c r="T51" s="6">
        <v>20</v>
      </c>
      <c r="U51" s="6">
        <f>IF(ISBLANK(A51), 0, IFERROR(VLOOKUP(A51, ori_data!$G:$H, 2, FALSE), "ERROR"))</f>
        <v>0</v>
      </c>
      <c r="V51" s="6">
        <f>K51+L51+M51+N51+O51+P51+Q51+R51+S51+'G3-b3lyp-add'!M50-U51</f>
        <v>1277.7619238207999</v>
      </c>
      <c r="W51" s="6"/>
      <c r="X51" s="6">
        <f t="shared" si="0"/>
        <v>1257.7619238207999</v>
      </c>
      <c r="Y51" s="1"/>
      <c r="Z51" s="13"/>
    </row>
    <row r="52" spans="1:26">
      <c r="A52" s="6" t="s">
        <v>741</v>
      </c>
      <c r="B52" s="6">
        <v>7</v>
      </c>
      <c r="C52" s="6">
        <v>5</v>
      </c>
      <c r="D52" s="6">
        <v>1</v>
      </c>
      <c r="E52" s="6"/>
      <c r="F52" s="6"/>
      <c r="G52" s="6"/>
      <c r="H52" s="6"/>
      <c r="I52" s="6"/>
      <c r="J52" s="6"/>
      <c r="K52" s="6">
        <f>B52*('G3-b3lyp-add'!$B$2-'G3-b3lyp-add'!$C$2)</f>
        <v>354.34000000000003</v>
      </c>
      <c r="L52" s="6">
        <f>C52*('G3-b3lyp-add'!$B$6-'G3-b3lyp-add'!$C$6)</f>
        <v>848.65</v>
      </c>
      <c r="M52" s="6">
        <f>D52*('G3-b3lyp-add'!$B$7-'G3-b3lyp-add'!$C$7)</f>
        <v>111.49</v>
      </c>
      <c r="N52" s="6">
        <f>E52*('G3-b3lyp-add'!$B$8-'G3-b3lyp-add'!$C$8)</f>
        <v>0</v>
      </c>
      <c r="O52" s="6">
        <f>F52*('G3-b3lyp-add'!$B$9-'G3-b3lyp-add'!$C$9)</f>
        <v>0</v>
      </c>
      <c r="P52" s="6">
        <f>G52*('G3-b3lyp-add'!$B$13-'G3-b3lyp-add'!$C$13)</f>
        <v>0</v>
      </c>
      <c r="Q52" s="6">
        <f>H52*('G3-b3lyp-add'!$B$14-'G3-b3lyp-add'!$C$14)</f>
        <v>0</v>
      </c>
      <c r="R52" s="6">
        <f>I52*('G3-b3lyp-add'!$B$15-'G3-b3lyp-add'!$C$15)</f>
        <v>0</v>
      </c>
      <c r="S52" s="6">
        <f>J52*('G3-b3lyp-add'!$B$16-'G3-b3lyp-add'!$C$16)</f>
        <v>0</v>
      </c>
      <c r="T52" s="6">
        <v>24.6</v>
      </c>
      <c r="U52" s="6">
        <f>IF(ISBLANK(A52), 0, IFERROR(VLOOKUP(A52, ori_data!$G:$H, 2, FALSE), "ERROR"))</f>
        <v>0</v>
      </c>
      <c r="V52" s="6">
        <f>K52+L52+M52+N52+O52+P52+Q52+R52+S52+'G3-b3lyp-add'!M51-U52</f>
        <v>1384.6221641856</v>
      </c>
      <c r="W52" s="6"/>
      <c r="X52" s="6">
        <f t="shared" si="0"/>
        <v>1360.0221641856001</v>
      </c>
      <c r="Y52" s="1"/>
      <c r="Z52" s="13"/>
    </row>
    <row r="53" spans="1:26">
      <c r="A53" s="6" t="s">
        <v>743</v>
      </c>
      <c r="B53" s="6">
        <v>10</v>
      </c>
      <c r="C53" s="6">
        <v>5</v>
      </c>
      <c r="D53" s="6"/>
      <c r="E53" s="6">
        <v>1</v>
      </c>
      <c r="F53" s="6"/>
      <c r="G53" s="6"/>
      <c r="H53" s="6"/>
      <c r="I53" s="6"/>
      <c r="J53" s="6"/>
      <c r="K53" s="6">
        <f>B53*('G3-b3lyp-add'!$B$2-'G3-b3lyp-add'!$C$2)</f>
        <v>506.20000000000005</v>
      </c>
      <c r="L53" s="6">
        <f>C53*('G3-b3lyp-add'!$B$6-'G3-b3lyp-add'!$C$6)</f>
        <v>848.65</v>
      </c>
      <c r="M53" s="6">
        <f>D53*('G3-b3lyp-add'!$B$7-'G3-b3lyp-add'!$C$7)</f>
        <v>0</v>
      </c>
      <c r="N53" s="6">
        <f>E53*('G3-b3lyp-add'!$B$8-'G3-b3lyp-add'!$C$8)</f>
        <v>57.95</v>
      </c>
      <c r="O53" s="6">
        <f>F53*('G3-b3lyp-add'!$B$9-'G3-b3lyp-add'!$C$9)</f>
        <v>0</v>
      </c>
      <c r="P53" s="6">
        <f>G53*('G3-b3lyp-add'!$B$13-'G3-b3lyp-add'!$C$13)</f>
        <v>0</v>
      </c>
      <c r="Q53" s="6">
        <f>H53*('G3-b3lyp-add'!$B$14-'G3-b3lyp-add'!$C$14)</f>
        <v>0</v>
      </c>
      <c r="R53" s="6">
        <f>I53*('G3-b3lyp-add'!$B$15-'G3-b3lyp-add'!$C$15)</f>
        <v>0</v>
      </c>
      <c r="S53" s="6">
        <f>J53*('G3-b3lyp-add'!$B$16-'G3-b3lyp-add'!$C$16)</f>
        <v>0</v>
      </c>
      <c r="T53" s="6">
        <v>-53.4</v>
      </c>
      <c r="U53" s="6">
        <f>IF(ISBLANK(A53), 0, IFERROR(VLOOKUP(A53, ori_data!$G:$H, 2, FALSE), "ERROR"))</f>
        <v>0</v>
      </c>
      <c r="V53" s="6">
        <f>K53+L53+M53+N53+O53+P53+Q53+R53+S53+'G3-b3lyp-add'!M52-U53</f>
        <v>1505.6560181535999</v>
      </c>
      <c r="W53" s="6"/>
      <c r="X53" s="6">
        <f t="shared" si="0"/>
        <v>1559.0560181536</v>
      </c>
      <c r="Y53" s="1"/>
      <c r="Z53" s="13"/>
    </row>
    <row r="54" spans="1:26">
      <c r="A54" s="6" t="s">
        <v>742</v>
      </c>
      <c r="B54" s="6">
        <v>10</v>
      </c>
      <c r="C54" s="6">
        <v>5</v>
      </c>
      <c r="D54" s="6"/>
      <c r="E54" s="6">
        <v>1</v>
      </c>
      <c r="F54" s="6"/>
      <c r="G54" s="6"/>
      <c r="H54" s="6"/>
      <c r="I54" s="6"/>
      <c r="J54" s="6"/>
      <c r="K54" s="6">
        <f>B54*('G3-b3lyp-add'!$B$2-'G3-b3lyp-add'!$C$2)</f>
        <v>506.20000000000005</v>
      </c>
      <c r="L54" s="6">
        <f>C54*('G3-b3lyp-add'!$B$6-'G3-b3lyp-add'!$C$6)</f>
        <v>848.65</v>
      </c>
      <c r="M54" s="6">
        <f>D54*('G3-b3lyp-add'!$B$7-'G3-b3lyp-add'!$C$7)</f>
        <v>0</v>
      </c>
      <c r="N54" s="6">
        <f>E54*('G3-b3lyp-add'!$B$8-'G3-b3lyp-add'!$C$8)</f>
        <v>57.95</v>
      </c>
      <c r="O54" s="6">
        <f>F54*('G3-b3lyp-add'!$B$9-'G3-b3lyp-add'!$C$9)</f>
        <v>0</v>
      </c>
      <c r="P54" s="6">
        <f>G54*('G3-b3lyp-add'!$B$13-'G3-b3lyp-add'!$C$13)</f>
        <v>0</v>
      </c>
      <c r="Q54" s="6">
        <f>H54*('G3-b3lyp-add'!$B$14-'G3-b3lyp-add'!$C$14)</f>
        <v>0</v>
      </c>
      <c r="R54" s="6">
        <f>I54*('G3-b3lyp-add'!$B$15-'G3-b3lyp-add'!$C$15)</f>
        <v>0</v>
      </c>
      <c r="S54" s="6">
        <f>J54*('G3-b3lyp-add'!$B$16-'G3-b3lyp-add'!$C$16)</f>
        <v>0</v>
      </c>
      <c r="T54" s="6">
        <v>-61.6</v>
      </c>
      <c r="U54" s="6">
        <f>IF(ISBLANK(A54), 0, IFERROR(VLOOKUP(A54, ori_data!$G:$H, 2, FALSE), "ERROR"))</f>
        <v>0</v>
      </c>
      <c r="V54" s="6">
        <f>K54+L54+M54+N54+O54+P54+Q54+R54+S54+'G3-b3lyp-add'!M53-U54</f>
        <v>1502.66445208</v>
      </c>
      <c r="W54" s="6"/>
      <c r="X54" s="6">
        <f t="shared" si="0"/>
        <v>1564.26445208</v>
      </c>
      <c r="Y54" s="1"/>
      <c r="Z54" s="13"/>
    </row>
    <row r="55" spans="1:26">
      <c r="A55" s="6" t="s">
        <v>744</v>
      </c>
      <c r="B55" s="6">
        <v>10</v>
      </c>
      <c r="C55" s="6">
        <v>5</v>
      </c>
      <c r="D55" s="6"/>
      <c r="E55" s="6">
        <v>2</v>
      </c>
      <c r="F55" s="6"/>
      <c r="G55" s="6"/>
      <c r="H55" s="6"/>
      <c r="I55" s="6"/>
      <c r="J55" s="6"/>
      <c r="K55" s="6">
        <f>B55*('G3-b3lyp-add'!$B$2-'G3-b3lyp-add'!$C$2)</f>
        <v>506.20000000000005</v>
      </c>
      <c r="L55" s="6">
        <f>C55*('G3-b3lyp-add'!$B$6-'G3-b3lyp-add'!$C$6)</f>
        <v>848.65</v>
      </c>
      <c r="M55" s="6">
        <f>D55*('G3-b3lyp-add'!$B$7-'G3-b3lyp-add'!$C$7)</f>
        <v>0</v>
      </c>
      <c r="N55" s="6">
        <f>E55*('G3-b3lyp-add'!$B$8-'G3-b3lyp-add'!$C$8)</f>
        <v>115.9</v>
      </c>
      <c r="O55" s="6">
        <f>F55*('G3-b3lyp-add'!$B$9-'G3-b3lyp-add'!$C$9)</f>
        <v>0</v>
      </c>
      <c r="P55" s="6">
        <f>G55*('G3-b3lyp-add'!$B$13-'G3-b3lyp-add'!$C$13)</f>
        <v>0</v>
      </c>
      <c r="Q55" s="6">
        <f>H55*('G3-b3lyp-add'!$B$14-'G3-b3lyp-add'!$C$14)</f>
        <v>0</v>
      </c>
      <c r="R55" s="6">
        <f>I55*('G3-b3lyp-add'!$B$15-'G3-b3lyp-add'!$C$15)</f>
        <v>0</v>
      </c>
      <c r="S55" s="6">
        <f>J55*('G3-b3lyp-add'!$B$16-'G3-b3lyp-add'!$C$16)</f>
        <v>0</v>
      </c>
      <c r="T55" s="6">
        <v>-115.1</v>
      </c>
      <c r="U55" s="6">
        <f>IF(ISBLANK(A55), 0, IFERROR(VLOOKUP(A55, ori_data!$G:$H, 2, FALSE), "ERROR"))</f>
        <v>0</v>
      </c>
      <c r="V55" s="6">
        <f>K55+L55+M55+N55+O55+P55+Q55+R55+S55+'G3-b3lyp-add'!M54-U55</f>
        <v>1564.7252951903999</v>
      </c>
      <c r="W55" s="6"/>
      <c r="X55" s="6">
        <f t="shared" si="0"/>
        <v>1679.8252951903999</v>
      </c>
      <c r="Y55" s="1"/>
      <c r="Z55" s="13"/>
    </row>
    <row r="56" spans="1:26">
      <c r="A56" s="6" t="s">
        <v>745</v>
      </c>
      <c r="B56" s="6">
        <v>10</v>
      </c>
      <c r="C56" s="6">
        <v>5</v>
      </c>
      <c r="D56" s="6"/>
      <c r="E56" s="6"/>
      <c r="F56" s="6"/>
      <c r="G56" s="6"/>
      <c r="H56" s="6"/>
      <c r="I56" s="6">
        <v>1</v>
      </c>
      <c r="J56" s="6"/>
      <c r="K56" s="6">
        <f>B56*('G3-b3lyp-add'!$B$2-'G3-b3lyp-add'!$C$2)</f>
        <v>506.20000000000005</v>
      </c>
      <c r="L56" s="6">
        <f>C56*('G3-b3lyp-add'!$B$6-'G3-b3lyp-add'!$C$6)</f>
        <v>848.65</v>
      </c>
      <c r="M56" s="6">
        <f>D56*('G3-b3lyp-add'!$B$7-'G3-b3lyp-add'!$C$7)</f>
        <v>0</v>
      </c>
      <c r="N56" s="6">
        <f>E56*('G3-b3lyp-add'!$B$8-'G3-b3lyp-add'!$C$8)</f>
        <v>0</v>
      </c>
      <c r="O56" s="6">
        <f>F56*('G3-b3lyp-add'!$B$9-'G3-b3lyp-add'!$C$9)</f>
        <v>0</v>
      </c>
      <c r="P56" s="6">
        <f>G56*('G3-b3lyp-add'!$B$13-'G3-b3lyp-add'!$C$13)</f>
        <v>0</v>
      </c>
      <c r="Q56" s="6">
        <f>H56*('G3-b3lyp-add'!$B$14-'G3-b3lyp-add'!$C$14)</f>
        <v>0</v>
      </c>
      <c r="R56" s="6">
        <f>I56*('G3-b3lyp-add'!$B$15-'G3-b3lyp-add'!$C$15)</f>
        <v>64.61</v>
      </c>
      <c r="S56" s="6">
        <f>J56*('G3-b3lyp-add'!$B$16-'G3-b3lyp-add'!$C$16)</f>
        <v>0</v>
      </c>
      <c r="T56" s="6">
        <v>-15.2</v>
      </c>
      <c r="U56" s="6">
        <f>IF(ISBLANK(A56), 0, IFERROR(VLOOKUP(A56, ori_data!$G:$H, 2, FALSE), "ERROR"))</f>
        <v>0</v>
      </c>
      <c r="V56" s="6">
        <f>K56+L56+M56+N56+O56+P56+Q56+R56+S56+'G3-b3lyp-add'!M55-U56</f>
        <v>1510.6401146463998</v>
      </c>
      <c r="W56" s="6"/>
      <c r="X56" s="6">
        <f t="shared" si="0"/>
        <v>1525.8401146463998</v>
      </c>
      <c r="Y56" s="1"/>
      <c r="Z56" s="13"/>
    </row>
    <row r="57" spans="1:26">
      <c r="A57" s="6" t="s">
        <v>746</v>
      </c>
      <c r="B57" s="6">
        <v>11</v>
      </c>
      <c r="C57" s="6">
        <v>5</v>
      </c>
      <c r="D57" s="6">
        <v>1</v>
      </c>
      <c r="E57" s="6"/>
      <c r="F57" s="6"/>
      <c r="G57" s="6"/>
      <c r="H57" s="6"/>
      <c r="I57" s="6"/>
      <c r="J57" s="6"/>
      <c r="K57" s="6">
        <f>B57*('G3-b3lyp-add'!$B$2-'G3-b3lyp-add'!$C$2)</f>
        <v>556.82000000000005</v>
      </c>
      <c r="L57" s="6">
        <f>C57*('G3-b3lyp-add'!$B$6-'G3-b3lyp-add'!$C$6)</f>
        <v>848.65</v>
      </c>
      <c r="M57" s="6">
        <f>D57*('G3-b3lyp-add'!$B$7-'G3-b3lyp-add'!$C$7)</f>
        <v>111.49</v>
      </c>
      <c r="N57" s="6">
        <f>E57*('G3-b3lyp-add'!$B$8-'G3-b3lyp-add'!$C$8)</f>
        <v>0</v>
      </c>
      <c r="O57" s="6">
        <f>F57*('G3-b3lyp-add'!$B$9-'G3-b3lyp-add'!$C$9)</f>
        <v>0</v>
      </c>
      <c r="P57" s="6">
        <f>G57*('G3-b3lyp-add'!$B$13-'G3-b3lyp-add'!$C$13)</f>
        <v>0</v>
      </c>
      <c r="Q57" s="6">
        <f>H57*('G3-b3lyp-add'!$B$14-'G3-b3lyp-add'!$C$14)</f>
        <v>0</v>
      </c>
      <c r="R57" s="6">
        <f>I57*('G3-b3lyp-add'!$B$15-'G3-b3lyp-add'!$C$15)</f>
        <v>0</v>
      </c>
      <c r="S57" s="6">
        <f>J57*('G3-b3lyp-add'!$B$16-'G3-b3lyp-add'!$C$16)</f>
        <v>0</v>
      </c>
      <c r="T57" s="6">
        <v>-11.3</v>
      </c>
      <c r="U57" s="6">
        <f>IF(ISBLANK(A57), 0, IFERROR(VLOOKUP(A57, ori_data!$G:$H, 2, FALSE), "ERROR"))</f>
        <v>0</v>
      </c>
      <c r="V57" s="6">
        <f>K57+L57+M57+N57+O57+P57+Q57+R57+S57+'G3-b3lyp-add'!M56-U57</f>
        <v>1617.5515598272</v>
      </c>
      <c r="W57" s="6"/>
      <c r="X57" s="6">
        <f t="shared" si="0"/>
        <v>1628.8515598271999</v>
      </c>
      <c r="Y57" s="1"/>
      <c r="Z57" s="13"/>
    </row>
    <row r="58" spans="1:26">
      <c r="A58" s="6" t="s">
        <v>160</v>
      </c>
      <c r="B58" s="6">
        <v>12</v>
      </c>
      <c r="C58" s="6">
        <v>5</v>
      </c>
      <c r="D58" s="6"/>
      <c r="E58" s="6">
        <v>1</v>
      </c>
      <c r="F58" s="6"/>
      <c r="G58" s="6"/>
      <c r="H58" s="6"/>
      <c r="I58" s="6"/>
      <c r="J58" s="6"/>
      <c r="K58" s="6">
        <f>B58*('G3-b3lyp-add'!$B$2-'G3-b3lyp-add'!$C$2)</f>
        <v>607.44000000000005</v>
      </c>
      <c r="L58" s="6">
        <f>C58*('G3-b3lyp-add'!$B$6-'G3-b3lyp-add'!$C$6)</f>
        <v>848.65</v>
      </c>
      <c r="M58" s="6">
        <f>D58*('G3-b3lyp-add'!$B$7-'G3-b3lyp-add'!$C$7)</f>
        <v>0</v>
      </c>
      <c r="N58" s="6">
        <f>E58*('G3-b3lyp-add'!$B$8-'G3-b3lyp-add'!$C$8)</f>
        <v>57.95</v>
      </c>
      <c r="O58" s="6">
        <f>F58*('G3-b3lyp-add'!$B$9-'G3-b3lyp-add'!$C$9)</f>
        <v>0</v>
      </c>
      <c r="P58" s="6">
        <f>G58*('G3-b3lyp-add'!$B$13-'G3-b3lyp-add'!$C$13)</f>
        <v>0</v>
      </c>
      <c r="Q58" s="6">
        <f>H58*('G3-b3lyp-add'!$B$14-'G3-b3lyp-add'!$C$14)</f>
        <v>0</v>
      </c>
      <c r="R58" s="6">
        <f>I58*('G3-b3lyp-add'!$B$15-'G3-b3lyp-add'!$C$15)</f>
        <v>0</v>
      </c>
      <c r="S58" s="6">
        <f>J58*('G3-b3lyp-add'!$B$16-'G3-b3lyp-add'!$C$16)</f>
        <v>0</v>
      </c>
      <c r="T58" s="6">
        <v>-67.8</v>
      </c>
      <c r="U58" s="6">
        <f>IF(ISBLANK(A58), 0, IFERROR(VLOOKUP(A58, ori_data!$G:$H, 2, FALSE), "ERROR"))</f>
        <v>0</v>
      </c>
      <c r="V58" s="6">
        <f>K58+L58+M58+N58+O58+P58+Q58+R58+S58+'G3-b3lyp-add'!M57-U58</f>
        <v>1618.6189089696002</v>
      </c>
      <c r="W58" s="6"/>
      <c r="X58" s="6">
        <f t="shared" si="0"/>
        <v>1686.4189089696001</v>
      </c>
      <c r="Y58" s="1"/>
      <c r="Z58" s="13"/>
    </row>
    <row r="59" spans="1:26">
      <c r="A59" s="6" t="s">
        <v>747</v>
      </c>
      <c r="B59" s="6">
        <v>4</v>
      </c>
      <c r="C59" s="6">
        <v>6</v>
      </c>
      <c r="D59" s="6"/>
      <c r="E59" s="6"/>
      <c r="F59" s="6">
        <v>2</v>
      </c>
      <c r="G59" s="6"/>
      <c r="H59" s="6"/>
      <c r="I59" s="6"/>
      <c r="J59" s="6"/>
      <c r="K59" s="6">
        <f>B59*('G3-b3lyp-add'!$B$2-'G3-b3lyp-add'!$C$2)</f>
        <v>202.48000000000002</v>
      </c>
      <c r="L59" s="6">
        <f>C59*('G3-b3lyp-add'!$B$6-'G3-b3lyp-add'!$C$6)</f>
        <v>1018.3799999999999</v>
      </c>
      <c r="M59" s="6">
        <f>D59*('G3-b3lyp-add'!$B$7-'G3-b3lyp-add'!$C$7)</f>
        <v>0</v>
      </c>
      <c r="N59" s="6">
        <f>E59*('G3-b3lyp-add'!$B$8-'G3-b3lyp-add'!$C$8)</f>
        <v>0</v>
      </c>
      <c r="O59" s="6">
        <f>F59*('G3-b3lyp-add'!$B$9-'G3-b3lyp-add'!$C$9)</f>
        <v>34.839999999999996</v>
      </c>
      <c r="P59" s="6">
        <f>G59*('G3-b3lyp-add'!$B$13-'G3-b3lyp-add'!$C$13)</f>
        <v>0</v>
      </c>
      <c r="Q59" s="6">
        <f>H59*('G3-b3lyp-add'!$B$14-'G3-b3lyp-add'!$C$14)</f>
        <v>0</v>
      </c>
      <c r="R59" s="6">
        <f>I59*('G3-b3lyp-add'!$B$15-'G3-b3lyp-add'!$C$15)</f>
        <v>0</v>
      </c>
      <c r="S59" s="6">
        <f>J59*('G3-b3lyp-add'!$B$16-'G3-b3lyp-add'!$C$16)</f>
        <v>0</v>
      </c>
      <c r="T59" s="6">
        <v>-73.900000000000006</v>
      </c>
      <c r="U59" s="6">
        <f>IF(ISBLANK(A59), 0, IFERROR(VLOOKUP(A59, ori_data!$G:$H, 2, FALSE), "ERROR"))</f>
        <v>0</v>
      </c>
      <c r="V59" s="6">
        <f>K59+L59+M59+N59+O59+P59+Q59+R59+S59+'G3-b3lyp-add'!M58-U59</f>
        <v>1310.6939723839998</v>
      </c>
      <c r="W59" s="6"/>
      <c r="X59" s="6">
        <f t="shared" si="0"/>
        <v>1384.5939723839999</v>
      </c>
      <c r="Y59" s="1"/>
      <c r="Z59" s="13"/>
    </row>
    <row r="60" spans="1:26">
      <c r="A60" s="6" t="s">
        <v>748</v>
      </c>
      <c r="B60" s="6">
        <v>4</v>
      </c>
      <c r="C60" s="6">
        <v>6</v>
      </c>
      <c r="D60" s="6"/>
      <c r="E60" s="6"/>
      <c r="F60" s="6">
        <v>2</v>
      </c>
      <c r="G60" s="6"/>
      <c r="H60" s="6"/>
      <c r="I60" s="6"/>
      <c r="J60" s="6"/>
      <c r="K60" s="6">
        <f>B60*('G3-b3lyp-add'!$B$2-'G3-b3lyp-add'!$C$2)</f>
        <v>202.48000000000002</v>
      </c>
      <c r="L60" s="6">
        <f>C60*('G3-b3lyp-add'!$B$6-'G3-b3lyp-add'!$C$6)</f>
        <v>1018.3799999999999</v>
      </c>
      <c r="M60" s="6">
        <f>D60*('G3-b3lyp-add'!$B$7-'G3-b3lyp-add'!$C$7)</f>
        <v>0</v>
      </c>
      <c r="N60" s="6">
        <f>E60*('G3-b3lyp-add'!$B$8-'G3-b3lyp-add'!$C$8)</f>
        <v>0</v>
      </c>
      <c r="O60" s="6">
        <f>F60*('G3-b3lyp-add'!$B$9-'G3-b3lyp-add'!$C$9)</f>
        <v>34.839999999999996</v>
      </c>
      <c r="P60" s="6">
        <f>G60*('G3-b3lyp-add'!$B$13-'G3-b3lyp-add'!$C$13)</f>
        <v>0</v>
      </c>
      <c r="Q60" s="6">
        <f>H60*('G3-b3lyp-add'!$B$14-'G3-b3lyp-add'!$C$14)</f>
        <v>0</v>
      </c>
      <c r="R60" s="6">
        <f>I60*('G3-b3lyp-add'!$B$15-'G3-b3lyp-add'!$C$15)</f>
        <v>0</v>
      </c>
      <c r="S60" s="6">
        <f>J60*('G3-b3lyp-add'!$B$16-'G3-b3lyp-add'!$C$16)</f>
        <v>0</v>
      </c>
      <c r="T60" s="6">
        <v>-73.3</v>
      </c>
      <c r="U60" s="6">
        <f>IF(ISBLANK(A60), 0, IFERROR(VLOOKUP(A60, ori_data!$G:$H, 2, FALSE), "ERROR"))</f>
        <v>0</v>
      </c>
      <c r="V60" s="6">
        <f>K60+L60+M60+N60+O60+P60+Q60+R60+S60+'G3-b3lyp-add'!M59-U60</f>
        <v>1310.6771049151998</v>
      </c>
      <c r="W60" s="6"/>
      <c r="X60" s="6">
        <f t="shared" si="0"/>
        <v>1383.9771049151998</v>
      </c>
      <c r="Y60" s="1"/>
      <c r="Z60" s="13"/>
    </row>
    <row r="61" spans="1:26">
      <c r="A61" s="6" t="s">
        <v>749</v>
      </c>
      <c r="B61" s="6">
        <v>5</v>
      </c>
      <c r="C61" s="6">
        <v>6</v>
      </c>
      <c r="D61" s="6"/>
      <c r="E61" s="6"/>
      <c r="F61" s="6">
        <v>1</v>
      </c>
      <c r="G61" s="6"/>
      <c r="H61" s="6"/>
      <c r="I61" s="6"/>
      <c r="J61" s="6"/>
      <c r="K61" s="6">
        <f>B61*('G3-b3lyp-add'!$B$2-'G3-b3lyp-add'!$C$2)</f>
        <v>253.10000000000002</v>
      </c>
      <c r="L61" s="6">
        <f>C61*('G3-b3lyp-add'!$B$6-'G3-b3lyp-add'!$C$6)</f>
        <v>1018.3799999999999</v>
      </c>
      <c r="M61" s="6">
        <f>D61*('G3-b3lyp-add'!$B$7-'G3-b3lyp-add'!$C$7)</f>
        <v>0</v>
      </c>
      <c r="N61" s="6">
        <f>E61*('G3-b3lyp-add'!$B$8-'G3-b3lyp-add'!$C$8)</f>
        <v>0</v>
      </c>
      <c r="O61" s="6">
        <f>F61*('G3-b3lyp-add'!$B$9-'G3-b3lyp-add'!$C$9)</f>
        <v>17.419999999999998</v>
      </c>
      <c r="P61" s="6">
        <f>G61*('G3-b3lyp-add'!$B$13-'G3-b3lyp-add'!$C$13)</f>
        <v>0</v>
      </c>
      <c r="Q61" s="6">
        <f>H61*('G3-b3lyp-add'!$B$14-'G3-b3lyp-add'!$C$14)</f>
        <v>0</v>
      </c>
      <c r="R61" s="6">
        <f>I61*('G3-b3lyp-add'!$B$15-'G3-b3lyp-add'!$C$15)</f>
        <v>0</v>
      </c>
      <c r="S61" s="6">
        <f>J61*('G3-b3lyp-add'!$B$16-'G3-b3lyp-add'!$C$16)</f>
        <v>0</v>
      </c>
      <c r="T61" s="6">
        <v>-27.7</v>
      </c>
      <c r="U61" s="6">
        <f>IF(ISBLANK(A61), 0, IFERROR(VLOOKUP(A61, ori_data!$G:$H, 2, FALSE), "ERROR"))</f>
        <v>0</v>
      </c>
      <c r="V61" s="6">
        <f>K61+L61+M61+N61+O61+P61+Q61+R61+S61+'G3-b3lyp-add'!M60-U61</f>
        <v>1348.3674660736001</v>
      </c>
      <c r="W61" s="6"/>
      <c r="X61" s="6">
        <f t="shared" si="0"/>
        <v>1376.0674660736001</v>
      </c>
      <c r="Y61" s="1"/>
      <c r="Z61" s="13"/>
    </row>
    <row r="62" spans="1:26">
      <c r="A62" s="6" t="s">
        <v>750</v>
      </c>
      <c r="B62" s="6">
        <v>14</v>
      </c>
      <c r="C62" s="6">
        <v>6</v>
      </c>
      <c r="D62" s="6"/>
      <c r="E62" s="6">
        <v>1</v>
      </c>
      <c r="F62" s="6"/>
      <c r="G62" s="6"/>
      <c r="H62" s="6"/>
      <c r="I62" s="6"/>
      <c r="J62" s="6"/>
      <c r="K62" s="6">
        <f>B62*('G3-b3lyp-add'!$B$2-'G3-b3lyp-add'!$C$2)</f>
        <v>708.68000000000006</v>
      </c>
      <c r="L62" s="6">
        <f>C62*('G3-b3lyp-add'!$B$6-'G3-b3lyp-add'!$C$6)</f>
        <v>1018.3799999999999</v>
      </c>
      <c r="M62" s="6">
        <f>D62*('G3-b3lyp-add'!$B$7-'G3-b3lyp-add'!$C$7)</f>
        <v>0</v>
      </c>
      <c r="N62" s="6">
        <f>E62*('G3-b3lyp-add'!$B$8-'G3-b3lyp-add'!$C$8)</f>
        <v>57.95</v>
      </c>
      <c r="O62" s="6">
        <f>F62*('G3-b3lyp-add'!$B$9-'G3-b3lyp-add'!$C$9)</f>
        <v>0</v>
      </c>
      <c r="P62" s="6">
        <f>G62*('G3-b3lyp-add'!$B$13-'G3-b3lyp-add'!$C$13)</f>
        <v>0</v>
      </c>
      <c r="Q62" s="6">
        <f>H62*('G3-b3lyp-add'!$B$14-'G3-b3lyp-add'!$C$14)</f>
        <v>0</v>
      </c>
      <c r="R62" s="6">
        <f>I62*('G3-b3lyp-add'!$B$15-'G3-b3lyp-add'!$C$15)</f>
        <v>0</v>
      </c>
      <c r="S62" s="6">
        <f>J62*('G3-b3lyp-add'!$B$16-'G3-b3lyp-add'!$C$16)</f>
        <v>0</v>
      </c>
      <c r="T62" s="6">
        <v>-76.3</v>
      </c>
      <c r="U62" s="6">
        <f>IF(ISBLANK(A62), 0, IFERROR(VLOOKUP(A62, ori_data!$G:$H, 2, FALSE), "ERROR"))</f>
        <v>0</v>
      </c>
      <c r="V62" s="6">
        <f>K62+L62+M62+N62+O62+P62+Q62+R62+S62+'G3-b3lyp-add'!M61-U62</f>
        <v>1907.7238475680001</v>
      </c>
      <c r="W62" s="6"/>
      <c r="X62" s="6">
        <f t="shared" si="0"/>
        <v>1984.0238475680001</v>
      </c>
      <c r="Y62" s="1"/>
      <c r="Z62" s="13"/>
    </row>
    <row r="63" spans="1:26">
      <c r="A63" s="6" t="s">
        <v>751</v>
      </c>
      <c r="B63" s="6"/>
      <c r="C63" s="6"/>
      <c r="D63" s="6"/>
      <c r="E63" s="6"/>
      <c r="F63" s="6">
        <v>5</v>
      </c>
      <c r="G63" s="6"/>
      <c r="H63" s="6">
        <v>1</v>
      </c>
      <c r="I63" s="6"/>
      <c r="J63" s="6"/>
      <c r="K63" s="6">
        <f>B63*('G3-b3lyp-add'!$B$2-'G3-b3lyp-add'!$C$2)</f>
        <v>0</v>
      </c>
      <c r="L63" s="6">
        <f>C63*('G3-b3lyp-add'!$B$6-'G3-b3lyp-add'!$C$6)</f>
        <v>0</v>
      </c>
      <c r="M63" s="6">
        <f>D63*('G3-b3lyp-add'!$B$7-'G3-b3lyp-add'!$C$7)</f>
        <v>0</v>
      </c>
      <c r="N63" s="6">
        <f>E63*('G3-b3lyp-add'!$B$8-'G3-b3lyp-add'!$C$8)</f>
        <v>0</v>
      </c>
      <c r="O63" s="6">
        <f>F63*('G3-b3lyp-add'!$B$9-'G3-b3lyp-add'!$C$9)</f>
        <v>87.1</v>
      </c>
      <c r="P63" s="6">
        <f>G63*('G3-b3lyp-add'!$B$13-'G3-b3lyp-add'!$C$13)</f>
        <v>0</v>
      </c>
      <c r="Q63" s="6">
        <f>H63*('G3-b3lyp-add'!$B$14-'G3-b3lyp-add'!$C$14)</f>
        <v>74.14</v>
      </c>
      <c r="R63" s="6">
        <f>I63*('G3-b3lyp-add'!$B$15-'G3-b3lyp-add'!$C$15)</f>
        <v>0</v>
      </c>
      <c r="S63" s="6">
        <f>J63*('G3-b3lyp-add'!$B$16-'G3-b3lyp-add'!$C$16)</f>
        <v>0</v>
      </c>
      <c r="T63" s="6">
        <v>-381.4</v>
      </c>
      <c r="U63" s="6">
        <f>IF(ISBLANK(A63), 0, IFERROR(VLOOKUP(A63, ori_data!$G:$H, 2, FALSE), "ERROR"))</f>
        <v>0</v>
      </c>
      <c r="V63" s="6">
        <f>K63+L63+M63+N63+O63+P63+Q63+R63+S63+'G3-b3lyp-add'!M62-U63</f>
        <v>175.22915573120002</v>
      </c>
      <c r="W63" s="6"/>
      <c r="X63" s="6">
        <f t="shared" si="0"/>
        <v>556.62915573119994</v>
      </c>
      <c r="Y63" s="1"/>
      <c r="Z63" s="13"/>
    </row>
    <row r="64" spans="1:26">
      <c r="A64" s="6" t="s">
        <v>752</v>
      </c>
      <c r="B64" s="6"/>
      <c r="C64" s="6"/>
      <c r="D64" s="6"/>
      <c r="E64" s="6"/>
      <c r="F64" s="6">
        <v>6</v>
      </c>
      <c r="G64" s="6"/>
      <c r="H64" s="6"/>
      <c r="I64" s="6">
        <v>1</v>
      </c>
      <c r="J64" s="6"/>
      <c r="K64" s="6">
        <f>B64*('G3-b3lyp-add'!$B$2-'G3-b3lyp-add'!$C$2)</f>
        <v>0</v>
      </c>
      <c r="L64" s="6">
        <f>C64*('G3-b3lyp-add'!$B$6-'G3-b3lyp-add'!$C$6)</f>
        <v>0</v>
      </c>
      <c r="M64" s="6">
        <f>D64*('G3-b3lyp-add'!$B$7-'G3-b3lyp-add'!$C$7)</f>
        <v>0</v>
      </c>
      <c r="N64" s="6">
        <f>E64*('G3-b3lyp-add'!$B$8-'G3-b3lyp-add'!$C$8)</f>
        <v>0</v>
      </c>
      <c r="O64" s="6">
        <f>F64*('G3-b3lyp-add'!$B$9-'G3-b3lyp-add'!$C$9)</f>
        <v>104.51999999999998</v>
      </c>
      <c r="P64" s="6">
        <f>G64*('G3-b3lyp-add'!$B$13-'G3-b3lyp-add'!$C$13)</f>
        <v>0</v>
      </c>
      <c r="Q64" s="6">
        <f>H64*('G3-b3lyp-add'!$B$14-'G3-b3lyp-add'!$C$14)</f>
        <v>0</v>
      </c>
      <c r="R64" s="6">
        <f>I64*('G3-b3lyp-add'!$B$15-'G3-b3lyp-add'!$C$15)</f>
        <v>64.61</v>
      </c>
      <c r="S64" s="6">
        <f>J64*('G3-b3lyp-add'!$B$16-'G3-b3lyp-add'!$C$16)</f>
        <v>0</v>
      </c>
      <c r="T64" s="6">
        <v>-291.7</v>
      </c>
      <c r="U64" s="6">
        <f>IF(ISBLANK(A64), 0, IFERROR(VLOOKUP(A64, ori_data!$G:$H, 2, FALSE), "ERROR"))</f>
        <v>0</v>
      </c>
      <c r="V64" s="6">
        <f>K64+L64+M64+N64+O64+P64+Q64+R64+S64+'G3-b3lyp-add'!M63-U64</f>
        <v>185.6697579776</v>
      </c>
      <c r="W64" s="6"/>
      <c r="X64" s="6">
        <f t="shared" si="0"/>
        <v>477.36975797759999</v>
      </c>
      <c r="Y64" s="1"/>
      <c r="Z64" s="13"/>
    </row>
    <row r="65" spans="1:26">
      <c r="A65" s="6" t="s">
        <v>508</v>
      </c>
      <c r="B65" s="6"/>
      <c r="C65" s="6"/>
      <c r="D65" s="6"/>
      <c r="E65" s="6"/>
      <c r="F65" s="6"/>
      <c r="G65" s="6"/>
      <c r="H65" s="6">
        <v>4</v>
      </c>
      <c r="I65" s="6"/>
      <c r="J65" s="6"/>
      <c r="K65" s="6">
        <f>B65*('G3-b3lyp-add'!$B$2-'G3-b3lyp-add'!$C$2)</f>
        <v>0</v>
      </c>
      <c r="L65" s="6">
        <f>C65*('G3-b3lyp-add'!$B$6-'G3-b3lyp-add'!$C$6)</f>
        <v>0</v>
      </c>
      <c r="M65" s="6">
        <f>D65*('G3-b3lyp-add'!$B$7-'G3-b3lyp-add'!$C$7)</f>
        <v>0</v>
      </c>
      <c r="N65" s="6">
        <f>E65*('G3-b3lyp-add'!$B$8-'G3-b3lyp-add'!$C$8)</f>
        <v>0</v>
      </c>
      <c r="O65" s="6">
        <f>F65*('G3-b3lyp-add'!$B$9-'G3-b3lyp-add'!$C$9)</f>
        <v>0</v>
      </c>
      <c r="P65" s="6">
        <f>G65*('G3-b3lyp-add'!$B$13-'G3-b3lyp-add'!$C$13)</f>
        <v>0</v>
      </c>
      <c r="Q65" s="6">
        <f>H65*('G3-b3lyp-add'!$B$14-'G3-b3lyp-add'!$C$14)</f>
        <v>296.56</v>
      </c>
      <c r="R65" s="6">
        <f>I65*('G3-b3lyp-add'!$B$15-'G3-b3lyp-add'!$C$15)</f>
        <v>0</v>
      </c>
      <c r="S65" s="6">
        <f>J65*('G3-b3lyp-add'!$B$16-'G3-b3lyp-add'!$C$16)</f>
        <v>0</v>
      </c>
      <c r="T65" s="6">
        <v>14.1</v>
      </c>
      <c r="U65" s="6">
        <f>IF(ISBLANK(A65), 0, IFERROR(VLOOKUP(A65, ori_data!$G:$H, 2, FALSE), "ERROR"))</f>
        <v>0</v>
      </c>
      <c r="V65" s="6">
        <f>K65+L65+M65+N65+O65+P65+Q65+R65+S65+'G3-b3lyp-add'!M64-U65</f>
        <v>303.65397544960001</v>
      </c>
      <c r="W65" s="6"/>
      <c r="X65" s="6">
        <f t="shared" si="0"/>
        <v>289.55397544959999</v>
      </c>
      <c r="Y65" s="1"/>
      <c r="Z65" s="13"/>
    </row>
    <row r="66" spans="1:26">
      <c r="A66" s="6" t="s">
        <v>502</v>
      </c>
      <c r="B66" s="6"/>
      <c r="C66" s="6"/>
      <c r="D66" s="6"/>
      <c r="E66" s="6">
        <v>3</v>
      </c>
      <c r="F66" s="6"/>
      <c r="G66" s="6"/>
      <c r="H66" s="6"/>
      <c r="I66" s="6">
        <v>1</v>
      </c>
      <c r="J66" s="6"/>
      <c r="K66" s="6">
        <f>B66*('G3-b3lyp-add'!$B$2-'G3-b3lyp-add'!$C$2)</f>
        <v>0</v>
      </c>
      <c r="L66" s="6">
        <f>C66*('G3-b3lyp-add'!$B$6-'G3-b3lyp-add'!$C$6)</f>
        <v>0</v>
      </c>
      <c r="M66" s="6">
        <f>D66*('G3-b3lyp-add'!$B$7-'G3-b3lyp-add'!$C$7)</f>
        <v>0</v>
      </c>
      <c r="N66" s="6">
        <f>E66*('G3-b3lyp-add'!$B$8-'G3-b3lyp-add'!$C$8)</f>
        <v>173.85000000000002</v>
      </c>
      <c r="O66" s="6">
        <f>F66*('G3-b3lyp-add'!$B$9-'G3-b3lyp-add'!$C$9)</f>
        <v>0</v>
      </c>
      <c r="P66" s="6">
        <f>G66*('G3-b3lyp-add'!$B$13-'G3-b3lyp-add'!$C$13)</f>
        <v>0</v>
      </c>
      <c r="Q66" s="6">
        <f>H66*('G3-b3lyp-add'!$B$14-'G3-b3lyp-add'!$C$14)</f>
        <v>0</v>
      </c>
      <c r="R66" s="6">
        <f>I66*('G3-b3lyp-add'!$B$15-'G3-b3lyp-add'!$C$15)</f>
        <v>64.61</v>
      </c>
      <c r="S66" s="6">
        <f>J66*('G3-b3lyp-add'!$B$16-'G3-b3lyp-add'!$C$16)</f>
        <v>0</v>
      </c>
      <c r="T66" s="6">
        <v>-94.6</v>
      </c>
      <c r="U66" s="6">
        <f>IF(ISBLANK(A66), 0, IFERROR(VLOOKUP(A66, ori_data!$G:$H, 2, FALSE), "ERROR"))</f>
        <v>0</v>
      </c>
      <c r="V66" s="6">
        <f>K66+L66+M66+N66+O66+P66+Q66+R66+S66+'G3-b3lyp-add'!M65-U66</f>
        <v>248.22566202560003</v>
      </c>
      <c r="W66" s="6"/>
      <c r="X66" s="6">
        <f t="shared" si="0"/>
        <v>342.82566202560002</v>
      </c>
      <c r="Y66" s="1"/>
      <c r="Z66" s="13"/>
    </row>
    <row r="67" spans="1:26">
      <c r="A67" s="6" t="s">
        <v>753</v>
      </c>
      <c r="B67" s="6"/>
      <c r="C67" s="6"/>
      <c r="D67" s="6"/>
      <c r="E67" s="6"/>
      <c r="F67" s="6"/>
      <c r="G67" s="6"/>
      <c r="H67" s="6"/>
      <c r="I67" s="6">
        <v>1</v>
      </c>
      <c r="J67" s="6">
        <v>2</v>
      </c>
      <c r="K67" s="6">
        <f>B67*('G3-b3lyp-add'!$B$2-'G3-b3lyp-add'!$C$2)</f>
        <v>0</v>
      </c>
      <c r="L67" s="6">
        <f>C67*('G3-b3lyp-add'!$B$6-'G3-b3lyp-add'!$C$6)</f>
        <v>0</v>
      </c>
      <c r="M67" s="6">
        <f>D67*('G3-b3lyp-add'!$B$7-'G3-b3lyp-add'!$C$7)</f>
        <v>0</v>
      </c>
      <c r="N67" s="6">
        <f>E67*('G3-b3lyp-add'!$B$8-'G3-b3lyp-add'!$C$8)</f>
        <v>0</v>
      </c>
      <c r="O67" s="6">
        <f>F67*('G3-b3lyp-add'!$B$9-'G3-b3lyp-add'!$C$9)</f>
        <v>0</v>
      </c>
      <c r="P67" s="6">
        <f>G67*('G3-b3lyp-add'!$B$13-'G3-b3lyp-add'!$C$13)</f>
        <v>0</v>
      </c>
      <c r="Q67" s="6">
        <f>H67*('G3-b3lyp-add'!$B$14-'G3-b3lyp-add'!$C$14)</f>
        <v>0</v>
      </c>
      <c r="R67" s="6">
        <f>I67*('G3-b3lyp-add'!$B$15-'G3-b3lyp-add'!$C$15)</f>
        <v>64.61</v>
      </c>
      <c r="S67" s="6">
        <f>J67*('G3-b3lyp-add'!$B$16-'G3-b3lyp-add'!$C$16)</f>
        <v>54.98</v>
      </c>
      <c r="T67" s="6">
        <v>-4.2</v>
      </c>
      <c r="U67" s="6">
        <f>IF(ISBLANK(A67), 0, IFERROR(VLOOKUP(A67, ori_data!$G:$H, 2, FALSE), "ERROR"))</f>
        <v>0</v>
      </c>
      <c r="V67" s="6">
        <f>K67+L67+M67+N67+O67+P67+Q67+R67+S67+'G3-b3lyp-add'!M66-U67</f>
        <v>124.1731322368</v>
      </c>
      <c r="W67" s="6"/>
      <c r="X67" s="6">
        <f t="shared" si="0"/>
        <v>128.37313223679999</v>
      </c>
      <c r="Y67" s="1"/>
      <c r="Z67" s="13"/>
    </row>
    <row r="68" spans="1:26">
      <c r="A68" s="6" t="s">
        <v>754</v>
      </c>
      <c r="B68" s="6"/>
      <c r="C68" s="6"/>
      <c r="D68" s="6"/>
      <c r="E68" s="6">
        <v>1</v>
      </c>
      <c r="F68" s="6"/>
      <c r="G68" s="6"/>
      <c r="H68" s="6">
        <v>1</v>
      </c>
      <c r="I68" s="6"/>
      <c r="J68" s="6">
        <v>3</v>
      </c>
      <c r="K68" s="6">
        <f>B68*('G3-b3lyp-add'!$B$2-'G3-b3lyp-add'!$C$2)</f>
        <v>0</v>
      </c>
      <c r="L68" s="6">
        <f>C68*('G3-b3lyp-add'!$B$6-'G3-b3lyp-add'!$C$6)</f>
        <v>0</v>
      </c>
      <c r="M68" s="6">
        <f>D68*('G3-b3lyp-add'!$B$7-'G3-b3lyp-add'!$C$7)</f>
        <v>0</v>
      </c>
      <c r="N68" s="6">
        <f>E68*('G3-b3lyp-add'!$B$8-'G3-b3lyp-add'!$C$8)</f>
        <v>57.95</v>
      </c>
      <c r="O68" s="6">
        <f>F68*('G3-b3lyp-add'!$B$9-'G3-b3lyp-add'!$C$9)</f>
        <v>0</v>
      </c>
      <c r="P68" s="6">
        <f>G68*('G3-b3lyp-add'!$B$13-'G3-b3lyp-add'!$C$13)</f>
        <v>0</v>
      </c>
      <c r="Q68" s="6">
        <f>H68*('G3-b3lyp-add'!$B$14-'G3-b3lyp-add'!$C$14)</f>
        <v>74.14</v>
      </c>
      <c r="R68" s="6">
        <f>I68*('G3-b3lyp-add'!$B$15-'G3-b3lyp-add'!$C$15)</f>
        <v>0</v>
      </c>
      <c r="S68" s="6">
        <f>J68*('G3-b3lyp-add'!$B$16-'G3-b3lyp-add'!$C$16)</f>
        <v>82.47</v>
      </c>
      <c r="T68" s="6">
        <v>-133.80000000000001</v>
      </c>
      <c r="U68" s="6">
        <f>IF(ISBLANK(A68), 0, IFERROR(VLOOKUP(A68, ori_data!$G:$H, 2, FALSE), "ERROR"))</f>
        <v>0</v>
      </c>
      <c r="V68" s="6">
        <f>K68+L68+M68+N68+O68+P68+Q68+R68+S68+'G3-b3lyp-add'!M67-U68</f>
        <v>224.50397526719999</v>
      </c>
      <c r="W68" s="6"/>
      <c r="X68" s="6">
        <f t="shared" ref="X68:X77" si="1">ABS(V68-T68)</f>
        <v>358.30397526720003</v>
      </c>
      <c r="Y68" s="1"/>
      <c r="Z68" s="13"/>
    </row>
    <row r="69" spans="1:26">
      <c r="A69" s="6" t="s">
        <v>755</v>
      </c>
      <c r="B69" s="6"/>
      <c r="C69" s="6"/>
      <c r="D69" s="6"/>
      <c r="E69" s="6"/>
      <c r="F69" s="6"/>
      <c r="G69" s="6"/>
      <c r="H69" s="6">
        <v>1</v>
      </c>
      <c r="I69" s="6"/>
      <c r="J69" s="6">
        <v>5</v>
      </c>
      <c r="K69" s="6">
        <f>B69*('G3-b3lyp-add'!$B$2-'G3-b3lyp-add'!$C$2)</f>
        <v>0</v>
      </c>
      <c r="L69" s="6">
        <f>C69*('G3-b3lyp-add'!$B$6-'G3-b3lyp-add'!$C$6)</f>
        <v>0</v>
      </c>
      <c r="M69" s="6">
        <f>D69*('G3-b3lyp-add'!$B$7-'G3-b3lyp-add'!$C$7)</f>
        <v>0</v>
      </c>
      <c r="N69" s="6">
        <f>E69*('G3-b3lyp-add'!$B$8-'G3-b3lyp-add'!$C$8)</f>
        <v>0</v>
      </c>
      <c r="O69" s="6">
        <f>F69*('G3-b3lyp-add'!$B$9-'G3-b3lyp-add'!$C$9)</f>
        <v>0</v>
      </c>
      <c r="P69" s="6">
        <f>G69*('G3-b3lyp-add'!$B$13-'G3-b3lyp-add'!$C$13)</f>
        <v>0</v>
      </c>
      <c r="Q69" s="6">
        <f>H69*('G3-b3lyp-add'!$B$14-'G3-b3lyp-add'!$C$14)</f>
        <v>74.14</v>
      </c>
      <c r="R69" s="6">
        <f>I69*('G3-b3lyp-add'!$B$15-'G3-b3lyp-add'!$C$15)</f>
        <v>0</v>
      </c>
      <c r="S69" s="6">
        <f>J69*('G3-b3lyp-add'!$B$16-'G3-b3lyp-add'!$C$16)</f>
        <v>137.44999999999999</v>
      </c>
      <c r="T69" s="6">
        <v>-86.1</v>
      </c>
      <c r="U69" s="6">
        <f>IF(ISBLANK(A69), 0, IFERROR(VLOOKUP(A69, ori_data!$G:$H, 2, FALSE), "ERROR"))</f>
        <v>0</v>
      </c>
      <c r="V69" s="6">
        <f>K69+L69+M69+N69+O69+P69+Q69+R69+S69+'G3-b3lyp-add'!M68-U69</f>
        <v>222.27855353279998</v>
      </c>
      <c r="W69" s="6"/>
      <c r="X69" s="6">
        <f t="shared" si="1"/>
        <v>308.37855353279997</v>
      </c>
      <c r="Y69" s="1"/>
      <c r="Z69" s="13"/>
    </row>
    <row r="70" spans="1:26">
      <c r="A70" s="6" t="s">
        <v>756</v>
      </c>
      <c r="B70" s="6"/>
      <c r="C70" s="6"/>
      <c r="D70" s="6"/>
      <c r="E70" s="6">
        <v>2</v>
      </c>
      <c r="F70" s="6"/>
      <c r="G70" s="6"/>
      <c r="H70" s="6"/>
      <c r="I70" s="6">
        <v>1</v>
      </c>
      <c r="J70" s="6">
        <v>2</v>
      </c>
      <c r="K70" s="6">
        <f>B70*('G3-b3lyp-add'!$B$2-'G3-b3lyp-add'!$C$2)</f>
        <v>0</v>
      </c>
      <c r="L70" s="6">
        <f>C70*('G3-b3lyp-add'!$B$6-'G3-b3lyp-add'!$C$6)</f>
        <v>0</v>
      </c>
      <c r="M70" s="6">
        <f>D70*('G3-b3lyp-add'!$B$7-'G3-b3lyp-add'!$C$7)</f>
        <v>0</v>
      </c>
      <c r="N70" s="6">
        <f>E70*('G3-b3lyp-add'!$B$8-'G3-b3lyp-add'!$C$8)</f>
        <v>115.9</v>
      </c>
      <c r="O70" s="6">
        <f>F70*('G3-b3lyp-add'!$B$9-'G3-b3lyp-add'!$C$9)</f>
        <v>0</v>
      </c>
      <c r="P70" s="6">
        <f>G70*('G3-b3lyp-add'!$B$13-'G3-b3lyp-add'!$C$13)</f>
        <v>0</v>
      </c>
      <c r="Q70" s="6">
        <f>H70*('G3-b3lyp-add'!$B$14-'G3-b3lyp-add'!$C$14)</f>
        <v>0</v>
      </c>
      <c r="R70" s="6">
        <f>I70*('G3-b3lyp-add'!$B$15-'G3-b3lyp-add'!$C$15)</f>
        <v>64.61</v>
      </c>
      <c r="S70" s="6">
        <f>J70*('G3-b3lyp-add'!$B$16-'G3-b3lyp-add'!$C$16)</f>
        <v>54.98</v>
      </c>
      <c r="T70" s="6">
        <v>-84.8</v>
      </c>
      <c r="U70" s="6">
        <f>IF(ISBLANK(A70), 0, IFERROR(VLOOKUP(A70, ori_data!$G:$H, 2, FALSE), "ERROR"))</f>
        <v>0</v>
      </c>
      <c r="V70" s="6">
        <f>K70+L70+M70+N70+O70+P70+Q70+R70+S70+'G3-b3lyp-add'!M69-U70</f>
        <v>246.46831255039999</v>
      </c>
      <c r="W70" s="6"/>
      <c r="X70" s="6">
        <f t="shared" si="1"/>
        <v>331.26831255039997</v>
      </c>
      <c r="Y70" s="1"/>
      <c r="Z70" s="13"/>
    </row>
    <row r="71" spans="1:26">
      <c r="A71" s="6" t="s">
        <v>757</v>
      </c>
      <c r="B71" s="6"/>
      <c r="C71" s="6"/>
      <c r="D71" s="6"/>
      <c r="E71" s="6"/>
      <c r="F71" s="6"/>
      <c r="G71" s="6"/>
      <c r="H71" s="6">
        <v>1</v>
      </c>
      <c r="I71" s="6"/>
      <c r="J71" s="6">
        <v>3</v>
      </c>
      <c r="K71" s="6">
        <f>B71*('G3-b3lyp-add'!$B$2-'G3-b3lyp-add'!$C$2)</f>
        <v>0</v>
      </c>
      <c r="L71" s="6">
        <f>C71*('G3-b3lyp-add'!$B$6-'G3-b3lyp-add'!$C$6)</f>
        <v>0</v>
      </c>
      <c r="M71" s="6">
        <f>D71*('G3-b3lyp-add'!$B$7-'G3-b3lyp-add'!$C$7)</f>
        <v>0</v>
      </c>
      <c r="N71" s="6">
        <f>E71*('G3-b3lyp-add'!$B$8-'G3-b3lyp-add'!$C$8)</f>
        <v>0</v>
      </c>
      <c r="O71" s="6">
        <f>F71*('G3-b3lyp-add'!$B$9-'G3-b3lyp-add'!$C$9)</f>
        <v>0</v>
      </c>
      <c r="P71" s="6">
        <f>G71*('G3-b3lyp-add'!$B$13-'G3-b3lyp-add'!$C$13)</f>
        <v>0</v>
      </c>
      <c r="Q71" s="6">
        <f>H71*('G3-b3lyp-add'!$B$14-'G3-b3lyp-add'!$C$14)</f>
        <v>74.14</v>
      </c>
      <c r="R71" s="6">
        <f>I71*('G3-b3lyp-add'!$B$15-'G3-b3lyp-add'!$C$15)</f>
        <v>0</v>
      </c>
      <c r="S71" s="6">
        <f>J71*('G3-b3lyp-add'!$B$16-'G3-b3lyp-add'!$C$16)</f>
        <v>82.47</v>
      </c>
      <c r="T71" s="6">
        <v>-69</v>
      </c>
      <c r="U71" s="6">
        <f>IF(ISBLANK(A71), 0, IFERROR(VLOOKUP(A71, ori_data!$G:$H, 2, FALSE), "ERROR"))</f>
        <v>0</v>
      </c>
      <c r="V71" s="6">
        <f>K71+L71+M71+N71+O71+P71+Q71+R71+S71+'G3-b3lyp-add'!M70-U71</f>
        <v>163.25939716480002</v>
      </c>
      <c r="W71" s="6"/>
      <c r="X71" s="6">
        <f t="shared" si="1"/>
        <v>232.25939716480002</v>
      </c>
      <c r="Y71" s="1"/>
      <c r="Z71" s="13"/>
    </row>
    <row r="72" spans="1:26">
      <c r="A72" s="6" t="s">
        <v>758</v>
      </c>
      <c r="B72" s="6"/>
      <c r="C72" s="6"/>
      <c r="D72" s="6"/>
      <c r="E72" s="6"/>
      <c r="F72" s="6"/>
      <c r="G72" s="6"/>
      <c r="H72" s="6"/>
      <c r="I72" s="6">
        <v>2</v>
      </c>
      <c r="J72" s="6">
        <v>2</v>
      </c>
      <c r="K72" s="6">
        <f>B72*('G3-b3lyp-add'!$B$2-'G3-b3lyp-add'!$C$2)</f>
        <v>0</v>
      </c>
      <c r="L72" s="6">
        <f>C72*('G3-b3lyp-add'!$B$6-'G3-b3lyp-add'!$C$6)</f>
        <v>0</v>
      </c>
      <c r="M72" s="6">
        <f>D72*('G3-b3lyp-add'!$B$7-'G3-b3lyp-add'!$C$7)</f>
        <v>0</v>
      </c>
      <c r="N72" s="6">
        <f>E72*('G3-b3lyp-add'!$B$8-'G3-b3lyp-add'!$C$8)</f>
        <v>0</v>
      </c>
      <c r="O72" s="6">
        <f>F72*('G3-b3lyp-add'!$B$9-'G3-b3lyp-add'!$C$9)</f>
        <v>0</v>
      </c>
      <c r="P72" s="6">
        <f>G72*('G3-b3lyp-add'!$B$13-'G3-b3lyp-add'!$C$13)</f>
        <v>0</v>
      </c>
      <c r="Q72" s="6">
        <f>H72*('G3-b3lyp-add'!$B$14-'G3-b3lyp-add'!$C$14)</f>
        <v>0</v>
      </c>
      <c r="R72" s="6">
        <f>I72*('G3-b3lyp-add'!$B$15-'G3-b3lyp-add'!$C$15)</f>
        <v>129.22</v>
      </c>
      <c r="S72" s="6">
        <f>J72*('G3-b3lyp-add'!$B$16-'G3-b3lyp-add'!$C$16)</f>
        <v>54.98</v>
      </c>
      <c r="T72" s="6">
        <v>-4</v>
      </c>
      <c r="U72" s="6">
        <f>IF(ISBLANK(A72), 0, IFERROR(VLOOKUP(A72, ori_data!$G:$H, 2, FALSE), "ERROR"))</f>
        <v>0</v>
      </c>
      <c r="V72" s="6">
        <f>K72+L72+M72+N72+O72+P72+Q72+R72+S72+'G3-b3lyp-add'!M71-U72</f>
        <v>190.74698753279998</v>
      </c>
      <c r="W72" s="6"/>
      <c r="X72" s="6">
        <f t="shared" si="1"/>
        <v>194.74698753279998</v>
      </c>
      <c r="Y72" s="1"/>
      <c r="Z72" s="13"/>
    </row>
    <row r="73" spans="1:26">
      <c r="A73" s="6" t="s">
        <v>759</v>
      </c>
      <c r="B73" s="6"/>
      <c r="C73" s="6"/>
      <c r="D73" s="6"/>
      <c r="E73" s="6"/>
      <c r="F73" s="6"/>
      <c r="G73" s="6">
        <v>1</v>
      </c>
      <c r="H73" s="6"/>
      <c r="I73" s="6"/>
      <c r="J73" s="6">
        <v>2</v>
      </c>
      <c r="K73" s="6">
        <f>B73*('G3-b3lyp-add'!$B$2-'G3-b3lyp-add'!$C$2)</f>
        <v>0</v>
      </c>
      <c r="L73" s="6">
        <f>C73*('G3-b3lyp-add'!$B$6-'G3-b3lyp-add'!$C$6)</f>
        <v>0</v>
      </c>
      <c r="M73" s="6">
        <f>D73*('G3-b3lyp-add'!$B$7-'G3-b3lyp-add'!$C$7)</f>
        <v>0</v>
      </c>
      <c r="N73" s="6">
        <f>E73*('G3-b3lyp-add'!$B$8-'G3-b3lyp-add'!$C$8)</f>
        <v>0</v>
      </c>
      <c r="O73" s="6">
        <f>F73*('G3-b3lyp-add'!$B$9-'G3-b3lyp-add'!$C$9)</f>
        <v>0</v>
      </c>
      <c r="P73" s="6">
        <f>G73*('G3-b3lyp-add'!$B$13-'G3-b3lyp-add'!$C$13)</f>
        <v>105.83999999999999</v>
      </c>
      <c r="Q73" s="6">
        <f>H73*('G3-b3lyp-add'!$B$14-'G3-b3lyp-add'!$C$14)</f>
        <v>0</v>
      </c>
      <c r="R73" s="6">
        <f>I73*('G3-b3lyp-add'!$B$15-'G3-b3lyp-add'!$C$15)</f>
        <v>0</v>
      </c>
      <c r="S73" s="6">
        <f>J73*('G3-b3lyp-add'!$B$16-'G3-b3lyp-add'!$C$16)</f>
        <v>54.98</v>
      </c>
      <c r="T73" s="6">
        <v>-40.299999999999997</v>
      </c>
      <c r="U73" s="6">
        <f>IF(ISBLANK(A73), 0, IFERROR(VLOOKUP(A73, ori_data!$G:$H, 2, FALSE), "ERROR"))</f>
        <v>0</v>
      </c>
      <c r="V73" s="6">
        <f>K73+L73+M73+N73+O73+P73+Q73+R73+S73+'G3-b3lyp-add'!M72-U73</f>
        <v>165.4212045248</v>
      </c>
      <c r="W73" s="6"/>
      <c r="X73" s="6">
        <f t="shared" si="1"/>
        <v>205.72120452479999</v>
      </c>
      <c r="Y73" s="1"/>
      <c r="Z73" s="13"/>
    </row>
    <row r="74" spans="1:26">
      <c r="A74" s="6" t="s">
        <v>760</v>
      </c>
      <c r="B74" s="6"/>
      <c r="C74" s="6">
        <v>1</v>
      </c>
      <c r="D74" s="6"/>
      <c r="E74" s="6"/>
      <c r="F74" s="6">
        <v>3</v>
      </c>
      <c r="G74" s="6"/>
      <c r="H74" s="6"/>
      <c r="I74" s="6"/>
      <c r="J74" s="6">
        <v>1</v>
      </c>
      <c r="K74" s="6">
        <f>B74*('G3-b3lyp-add'!$B$2-'G3-b3lyp-add'!$C$2)</f>
        <v>0</v>
      </c>
      <c r="L74" s="6">
        <f>C74*('G3-b3lyp-add'!$B$6-'G3-b3lyp-add'!$C$6)</f>
        <v>169.73</v>
      </c>
      <c r="M74" s="6">
        <f>D74*('G3-b3lyp-add'!$B$7-'G3-b3lyp-add'!$C$7)</f>
        <v>0</v>
      </c>
      <c r="N74" s="6">
        <f>E74*('G3-b3lyp-add'!$B$8-'G3-b3lyp-add'!$C$8)</f>
        <v>0</v>
      </c>
      <c r="O74" s="6">
        <f>F74*('G3-b3lyp-add'!$B$9-'G3-b3lyp-add'!$C$9)</f>
        <v>52.259999999999991</v>
      </c>
      <c r="P74" s="6">
        <f>G74*('G3-b3lyp-add'!$B$13-'G3-b3lyp-add'!$C$13)</f>
        <v>0</v>
      </c>
      <c r="Q74" s="6">
        <f>H74*('G3-b3lyp-add'!$B$14-'G3-b3lyp-add'!$C$14)</f>
        <v>0</v>
      </c>
      <c r="R74" s="6">
        <f>I74*('G3-b3lyp-add'!$B$15-'G3-b3lyp-add'!$C$15)</f>
        <v>0</v>
      </c>
      <c r="S74" s="6">
        <f>J74*('G3-b3lyp-add'!$B$16-'G3-b3lyp-add'!$C$16)</f>
        <v>27.49</v>
      </c>
      <c r="T74" s="6">
        <v>-169.5</v>
      </c>
      <c r="U74" s="6">
        <f>IF(ISBLANK(A74), 0, IFERROR(VLOOKUP(A74, ori_data!$G:$H, 2, FALSE), "ERROR"))</f>
        <v>0</v>
      </c>
      <c r="V74" s="6">
        <f>K74+L74+M74+N74+O74+P74+Q74+R74+S74+'G3-b3lyp-add'!M73-U74</f>
        <v>261.80590282560001</v>
      </c>
      <c r="W74" s="6"/>
      <c r="X74" s="6">
        <f t="shared" si="1"/>
        <v>431.30590282560001</v>
      </c>
      <c r="Y74" s="1"/>
      <c r="Z74" s="13"/>
    </row>
    <row r="75" spans="1:26">
      <c r="A75" s="6" t="s">
        <v>761</v>
      </c>
      <c r="B75" s="6"/>
      <c r="C75" s="6">
        <v>2</v>
      </c>
      <c r="D75" s="6"/>
      <c r="E75" s="6"/>
      <c r="F75" s="6">
        <v>6</v>
      </c>
      <c r="G75" s="6"/>
      <c r="H75" s="6"/>
      <c r="I75" s="6"/>
      <c r="J75" s="6"/>
      <c r="K75" s="6">
        <f>B75*('G3-b3lyp-add'!$B$2-'G3-b3lyp-add'!$C$2)</f>
        <v>0</v>
      </c>
      <c r="L75" s="6">
        <f>C75*('G3-b3lyp-add'!$B$6-'G3-b3lyp-add'!$C$6)</f>
        <v>339.46</v>
      </c>
      <c r="M75" s="6">
        <f>D75*('G3-b3lyp-add'!$B$7-'G3-b3lyp-add'!$C$7)</f>
        <v>0</v>
      </c>
      <c r="N75" s="6">
        <f>E75*('G3-b3lyp-add'!$B$8-'G3-b3lyp-add'!$C$8)</f>
        <v>0</v>
      </c>
      <c r="O75" s="6">
        <f>F75*('G3-b3lyp-add'!$B$9-'G3-b3lyp-add'!$C$9)</f>
        <v>104.51999999999998</v>
      </c>
      <c r="P75" s="6">
        <f>G75*('G3-b3lyp-add'!$B$13-'G3-b3lyp-add'!$C$13)</f>
        <v>0</v>
      </c>
      <c r="Q75" s="6">
        <f>H75*('G3-b3lyp-add'!$B$14-'G3-b3lyp-add'!$C$14)</f>
        <v>0</v>
      </c>
      <c r="R75" s="6">
        <f>I75*('G3-b3lyp-add'!$B$15-'G3-b3lyp-add'!$C$15)</f>
        <v>0</v>
      </c>
      <c r="S75" s="6">
        <f>J75*('G3-b3lyp-add'!$B$16-'G3-b3lyp-add'!$C$16)</f>
        <v>0</v>
      </c>
      <c r="T75" s="6">
        <v>-321.3</v>
      </c>
      <c r="U75" s="6">
        <f>IF(ISBLANK(A75), 0, IFERROR(VLOOKUP(A75, ori_data!$G:$H, 2, FALSE), "ERROR"))</f>
        <v>0</v>
      </c>
      <c r="V75" s="6">
        <f>K75+L75+M75+N75+O75+P75+Q75+R75+S75+'G3-b3lyp-add'!M74-U75</f>
        <v>466.42879374399996</v>
      </c>
      <c r="W75" s="6"/>
      <c r="X75" s="6">
        <f t="shared" si="1"/>
        <v>787.72879374399997</v>
      </c>
      <c r="Y75" s="1"/>
      <c r="Z75" s="13"/>
    </row>
    <row r="76" spans="1:26">
      <c r="A76" s="6" t="s">
        <v>762</v>
      </c>
      <c r="B76" s="6"/>
      <c r="C76" s="6">
        <v>1</v>
      </c>
      <c r="D76" s="6"/>
      <c r="E76" s="6"/>
      <c r="F76" s="6">
        <v>3</v>
      </c>
      <c r="G76" s="6"/>
      <c r="H76" s="6"/>
      <c r="I76" s="6"/>
      <c r="J76" s="6"/>
      <c r="K76" s="6">
        <f>B76*('G3-b3lyp-add'!$B$2-'G3-b3lyp-add'!$C$2)</f>
        <v>0</v>
      </c>
      <c r="L76" s="6">
        <f>C76*('G3-b3lyp-add'!$B$6-'G3-b3lyp-add'!$C$6)</f>
        <v>169.73</v>
      </c>
      <c r="M76" s="6">
        <f>D76*('G3-b3lyp-add'!$B$7-'G3-b3lyp-add'!$C$7)</f>
        <v>0</v>
      </c>
      <c r="N76" s="6">
        <f>E76*('G3-b3lyp-add'!$B$8-'G3-b3lyp-add'!$C$8)</f>
        <v>0</v>
      </c>
      <c r="O76" s="6">
        <f>F76*('G3-b3lyp-add'!$B$9-'G3-b3lyp-add'!$C$9)</f>
        <v>52.259999999999991</v>
      </c>
      <c r="P76" s="6">
        <f>G76*('G3-b3lyp-add'!$B$13-'G3-b3lyp-add'!$C$13)</f>
        <v>0</v>
      </c>
      <c r="Q76" s="6">
        <f>H76*('G3-b3lyp-add'!$B$14-'G3-b3lyp-add'!$C$14)</f>
        <v>0</v>
      </c>
      <c r="R76" s="6">
        <f>I76*('G3-b3lyp-add'!$B$15-'G3-b3lyp-add'!$C$15)</f>
        <v>0</v>
      </c>
      <c r="S76" s="6">
        <f>J76*('G3-b3lyp-add'!$B$16-'G3-b3lyp-add'!$C$16)</f>
        <v>0</v>
      </c>
      <c r="T76" s="6">
        <v>-111.3</v>
      </c>
      <c r="U76" s="6">
        <f>IF(ISBLANK(A76), 0, IFERROR(VLOOKUP(A76, ori_data!$G:$H, 2, FALSE), "ERROR"))</f>
        <v>0</v>
      </c>
      <c r="V76" s="6">
        <f>K76+L76+M76+N76+O76+P76+Q76+R76+S76+'G3-b3lyp-add'!M75-U76</f>
        <v>231.95987887999999</v>
      </c>
      <c r="W76" s="6"/>
      <c r="X76" s="6">
        <f t="shared" si="1"/>
        <v>343.25987887999997</v>
      </c>
      <c r="Y76" s="1"/>
      <c r="Z76" s="13"/>
    </row>
    <row r="77" spans="1:26">
      <c r="A77" s="6" t="s">
        <v>763</v>
      </c>
      <c r="B77" s="6">
        <v>5</v>
      </c>
      <c r="C77" s="6">
        <v>6</v>
      </c>
      <c r="D77" s="6"/>
      <c r="E77" s="6"/>
      <c r="F77" s="6"/>
      <c r="G77" s="6"/>
      <c r="H77" s="6"/>
      <c r="I77" s="6"/>
      <c r="J77" s="6"/>
      <c r="K77" s="6">
        <f>B77*('G3-b3lyp-add'!$B$2-'G3-b3lyp-add'!$C$2)</f>
        <v>253.10000000000002</v>
      </c>
      <c r="L77" s="6">
        <f>C77*('G3-b3lyp-add'!$B$6-'G3-b3lyp-add'!$C$6)</f>
        <v>1018.3799999999999</v>
      </c>
      <c r="M77" s="6">
        <f>D77*('G3-b3lyp-add'!$B$7-'G3-b3lyp-add'!$C$7)</f>
        <v>0</v>
      </c>
      <c r="N77" s="6">
        <f>E77*('G3-b3lyp-add'!$B$8-'G3-b3lyp-add'!$C$8)</f>
        <v>0</v>
      </c>
      <c r="O77" s="6">
        <f>F77*('G3-b3lyp-add'!$B$9-'G3-b3lyp-add'!$C$9)</f>
        <v>0</v>
      </c>
      <c r="P77" s="6">
        <f>G77*('G3-b3lyp-add'!$B$13-'G3-b3lyp-add'!$C$13)</f>
        <v>0</v>
      </c>
      <c r="Q77" s="6">
        <f>H77*('G3-b3lyp-add'!$B$14-'G3-b3lyp-add'!$C$14)</f>
        <v>0</v>
      </c>
      <c r="R77" s="6">
        <f>I77*('G3-b3lyp-add'!$B$15-'G3-b3lyp-add'!$C$15)</f>
        <v>0</v>
      </c>
      <c r="S77" s="6">
        <f>J77*('G3-b3lyp-add'!$B$16-'G3-b3lyp-add'!$C$16)</f>
        <v>0</v>
      </c>
      <c r="T77" s="6">
        <v>81.2</v>
      </c>
      <c r="U77" s="6">
        <f>IF(ISBLANK(A77), 0, IFERROR(VLOOKUP(A77, ori_data!$G:$H, 2, FALSE), "ERROR"))</f>
        <v>0</v>
      </c>
      <c r="V77" s="6">
        <f>K77+L77+M77+N77+O77+P77+Q77+R77+S77+'G3-b3lyp-add'!M76-U77</f>
        <v>1328.3956590079999</v>
      </c>
      <c r="W77" s="6"/>
      <c r="X77" s="6">
        <f t="shared" si="1"/>
        <v>1247.1956590079999</v>
      </c>
      <c r="Y77" s="1"/>
      <c r="Z77" s="13"/>
    </row>
    <row r="80" spans="1:26">
      <c r="W80" s="3" t="s">
        <v>321</v>
      </c>
      <c r="X80" s="6">
        <f>SUM(X3:X77)/COUNTA(X3:X77)</f>
        <v>1249.4933065450241</v>
      </c>
    </row>
  </sheetData>
  <mergeCells count="1">
    <mergeCell ref="A1:X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8" sqref="E8"/>
    </sheetView>
  </sheetViews>
  <sheetFormatPr defaultRowHeight="14.25"/>
  <cols>
    <col min="1" max="5" width="10.625" style="2" customWidth="1"/>
  </cols>
  <sheetData>
    <row r="1" spans="1:6">
      <c r="A1" s="21" t="s">
        <v>345</v>
      </c>
      <c r="B1" s="21"/>
      <c r="C1" s="21"/>
      <c r="D1" s="21"/>
      <c r="E1" s="21"/>
    </row>
    <row r="2" spans="1:6">
      <c r="A2" s="2" t="s">
        <v>318</v>
      </c>
      <c r="B2" s="2" t="s">
        <v>319</v>
      </c>
      <c r="C2" s="2" t="s">
        <v>317</v>
      </c>
      <c r="E2" s="2" t="s">
        <v>320</v>
      </c>
    </row>
    <row r="3" spans="1:6">
      <c r="A3" s="2" t="s">
        <v>313</v>
      </c>
      <c r="B3" s="5">
        <v>793.9</v>
      </c>
      <c r="C3" s="5">
        <f>IF(ISBLANK(A3), 0, IFERROR(VLOOKUP(A3, ori_data!$J:$K, 2, FALSE), "ERROR"))</f>
        <v>0</v>
      </c>
      <c r="D3" s="5"/>
      <c r="E3" s="5">
        <f>ABS(C3-B3)</f>
        <v>793.9</v>
      </c>
      <c r="F3" s="1"/>
    </row>
    <row r="4" spans="1:6">
      <c r="A4" s="2" t="s">
        <v>314</v>
      </c>
      <c r="B4" s="5">
        <v>1254.3</v>
      </c>
      <c r="C4" s="5">
        <f>IF(ISBLANK(A4), 0, IFERROR(VLOOKUP(A4, ori_data!$J:$K, 2, FALSE), "ERROR"))</f>
        <v>0</v>
      </c>
      <c r="D4" s="5"/>
      <c r="E4" s="5">
        <f t="shared" ref="E4:E8" si="0">ABS(C4-B4)</f>
        <v>1254.3</v>
      </c>
      <c r="F4" s="1"/>
    </row>
    <row r="5" spans="1:6">
      <c r="A5" s="2" t="s">
        <v>315</v>
      </c>
      <c r="B5" s="5">
        <v>1706.6</v>
      </c>
      <c r="C5" s="5">
        <f>IF(ISBLANK(A5), 0, IFERROR(VLOOKUP(A5, ori_data!$J:$K, 2, FALSE), "ERROR"))</f>
        <v>0</v>
      </c>
      <c r="D5" s="5"/>
      <c r="E5" s="5">
        <f t="shared" si="0"/>
        <v>1706.6</v>
      </c>
      <c r="F5" s="1"/>
    </row>
    <row r="6" spans="1:6">
      <c r="A6" s="2" t="s">
        <v>341</v>
      </c>
      <c r="B6" s="5">
        <v>2196.5</v>
      </c>
      <c r="C6" s="5">
        <f>IF(ISBLANK(A6), 0, IFERROR(VLOOKUP(A6, ori_data!$J:$K, 2, FALSE), "ERROR"))</f>
        <v>0</v>
      </c>
      <c r="D6" s="5"/>
      <c r="E6" s="5">
        <f t="shared" si="0"/>
        <v>2196.5</v>
      </c>
      <c r="F6" s="1"/>
    </row>
    <row r="7" spans="1:6">
      <c r="A7" s="2" t="s">
        <v>342</v>
      </c>
      <c r="B7" s="5">
        <v>2718.3</v>
      </c>
      <c r="C7" s="5">
        <f>IF(ISBLANK(A7), 0, IFERROR(VLOOKUP(A7, ori_data!$J:$K, 2, FALSE), "ERROR"))</f>
        <v>0</v>
      </c>
      <c r="D7" s="5"/>
      <c r="E7" s="5">
        <f t="shared" si="0"/>
        <v>2718.3</v>
      </c>
      <c r="F7" s="1"/>
    </row>
    <row r="8" spans="1:6">
      <c r="A8" s="2" t="s">
        <v>343</v>
      </c>
      <c r="B8" s="5">
        <v>4621.5</v>
      </c>
      <c r="C8" s="5">
        <f>IF(ISBLANK(A8), 0, IFERROR(VLOOKUP(A8, ori_data!$J:$K, 2, FALSE), "ERROR"))</f>
        <v>0</v>
      </c>
      <c r="D8" s="5"/>
      <c r="E8" s="5">
        <f t="shared" si="0"/>
        <v>4621.5</v>
      </c>
      <c r="F8" s="1"/>
    </row>
    <row r="11" spans="1:6">
      <c r="D11" s="2" t="s">
        <v>321</v>
      </c>
      <c r="E11" s="5">
        <f>SUM(E3:E8)/COUNTA(E3:E8)</f>
        <v>2215.1833333333329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1" sqref="E21"/>
    </sheetView>
  </sheetViews>
  <sheetFormatPr defaultRowHeight="14.25"/>
  <cols>
    <col min="1" max="1" width="20.625" style="2" customWidth="1"/>
    <col min="2" max="5" width="10.625" style="2" customWidth="1"/>
  </cols>
  <sheetData>
    <row r="1" spans="1:6">
      <c r="A1" s="23" t="s">
        <v>344</v>
      </c>
      <c r="B1" s="23"/>
      <c r="C1" s="23"/>
      <c r="D1" s="23"/>
      <c r="E1" s="23"/>
    </row>
    <row r="2" spans="1:6">
      <c r="A2" s="2" t="s">
        <v>318</v>
      </c>
      <c r="B2" s="2" t="s">
        <v>319</v>
      </c>
      <c r="C2" s="2" t="s">
        <v>317</v>
      </c>
      <c r="E2" s="2" t="s">
        <v>320</v>
      </c>
    </row>
    <row r="3" spans="1:6">
      <c r="A3" s="2" t="s">
        <v>322</v>
      </c>
      <c r="B3" s="5">
        <v>420.4</v>
      </c>
      <c r="C3" s="5">
        <f>IF(ISBLANK(A3), 0, IFERROR(VLOOKUP(A3, ori_data!$M:$N, 2, FALSE), "ERROR"))</f>
        <v>0</v>
      </c>
      <c r="D3" s="5"/>
      <c r="E3" s="5">
        <f>ABS(C3-B3)</f>
        <v>420.4</v>
      </c>
      <c r="F3" s="1"/>
    </row>
    <row r="4" spans="1:6">
      <c r="A4" s="2" t="s">
        <v>323</v>
      </c>
      <c r="B4" s="5">
        <v>713.1</v>
      </c>
      <c r="C4" s="5">
        <f>IF(ISBLANK(A4), 0, IFERROR(VLOOKUP(A4, ori_data!$M:$N, 2, FALSE), "ERROR"))</f>
        <v>0</v>
      </c>
      <c r="D4" s="5"/>
      <c r="E4" s="5">
        <f t="shared" ref="E4:E21" si="0">ABS(C4-B4)</f>
        <v>713.1</v>
      </c>
      <c r="F4" s="1"/>
    </row>
    <row r="5" spans="1:6">
      <c r="A5" s="2" t="s">
        <v>324</v>
      </c>
      <c r="B5" s="5">
        <v>1007.9</v>
      </c>
      <c r="C5" s="5">
        <f>IF(ISBLANK(A5), 0, IFERROR(VLOOKUP(A5, ori_data!$M:$N, 2, FALSE), "ERROR"))</f>
        <v>0</v>
      </c>
      <c r="D5" s="5"/>
      <c r="E5" s="5">
        <f t="shared" si="0"/>
        <v>1007.9</v>
      </c>
      <c r="F5" s="1"/>
    </row>
    <row r="6" spans="1:6">
      <c r="A6" s="2" t="s">
        <v>325</v>
      </c>
      <c r="B6" s="5">
        <v>1302.9000000000001</v>
      </c>
      <c r="C6" s="5">
        <f>IF(ISBLANK(A6), 0, IFERROR(VLOOKUP(A6, ori_data!$M:$N, 2, FALSE), "ERROR"))</f>
        <v>0</v>
      </c>
      <c r="D6" s="5"/>
      <c r="E6" s="5">
        <f t="shared" si="0"/>
        <v>1302.9000000000001</v>
      </c>
      <c r="F6" s="1"/>
    </row>
    <row r="7" spans="1:6">
      <c r="A7" s="2" t="s">
        <v>326</v>
      </c>
      <c r="B7" s="5">
        <v>1597.8</v>
      </c>
      <c r="C7" s="5">
        <f>IF(ISBLANK(A7), 0, IFERROR(VLOOKUP(A7, ori_data!$M:$N, 2, FALSE), "ERROR"))</f>
        <v>0</v>
      </c>
      <c r="D7" s="5"/>
      <c r="E7" s="5">
        <f t="shared" si="0"/>
        <v>1597.8</v>
      </c>
      <c r="F7" s="1"/>
    </row>
    <row r="8" spans="1:6">
      <c r="A8" s="2" t="s">
        <v>327</v>
      </c>
      <c r="B8" s="5">
        <v>1892.7</v>
      </c>
      <c r="C8" s="5">
        <f>IF(ISBLANK(A8), 0, IFERROR(VLOOKUP(A8, ori_data!$M:$N, 2, FALSE), "ERROR"))</f>
        <v>0</v>
      </c>
      <c r="D8" s="5"/>
      <c r="E8" s="5">
        <f t="shared" si="0"/>
        <v>1892.7</v>
      </c>
      <c r="F8" s="1"/>
    </row>
    <row r="9" spans="1:6">
      <c r="A9" s="2" t="s">
        <v>328</v>
      </c>
      <c r="B9" s="5">
        <v>2187.6999999999998</v>
      </c>
      <c r="C9" s="5">
        <f>IF(ISBLANK(A9), 0, IFERROR(VLOOKUP(A9, ori_data!$M:$N, 2, FALSE), "ERROR"))</f>
        <v>0</v>
      </c>
      <c r="D9" s="5"/>
      <c r="E9" s="5">
        <f t="shared" si="0"/>
        <v>2187.6999999999998</v>
      </c>
      <c r="F9" s="1"/>
    </row>
    <row r="10" spans="1:6">
      <c r="A10" s="2" t="s">
        <v>329</v>
      </c>
      <c r="B10" s="5">
        <v>2482.6</v>
      </c>
      <c r="C10" s="5">
        <f>IF(ISBLANK(A10), 0, IFERROR(VLOOKUP(A10, ori_data!$M:$N, 2, FALSE), "ERROR"))</f>
        <v>0</v>
      </c>
      <c r="D10" s="5"/>
      <c r="E10" s="5">
        <f t="shared" si="0"/>
        <v>2482.6</v>
      </c>
      <c r="F10" s="1"/>
    </row>
    <row r="11" spans="1:6">
      <c r="A11" s="2" t="s">
        <v>330</v>
      </c>
      <c r="B11" s="5">
        <v>1304.3</v>
      </c>
      <c r="C11" s="5">
        <f>IF(ISBLANK(A11), 0, IFERROR(VLOOKUP(A11, ori_data!$M:$N, 2, FALSE), "ERROR"))</f>
        <v>0</v>
      </c>
      <c r="D11" s="5"/>
      <c r="E11" s="5">
        <f t="shared" si="0"/>
        <v>1304.3</v>
      </c>
      <c r="F11" s="1"/>
    </row>
    <row r="12" spans="1:6">
      <c r="A12" s="2" t="s">
        <v>331</v>
      </c>
      <c r="B12" s="5">
        <v>1598.7</v>
      </c>
      <c r="C12" s="5">
        <f>IF(ISBLANK(A12), 0, IFERROR(VLOOKUP(A12, ori_data!$M:$N, 2, FALSE), "ERROR"))</f>
        <v>0</v>
      </c>
      <c r="D12" s="5"/>
      <c r="E12" s="5">
        <f t="shared" si="0"/>
        <v>1598.7</v>
      </c>
      <c r="F12" s="1"/>
    </row>
    <row r="13" spans="1:6">
      <c r="A13" s="2" t="s">
        <v>332</v>
      </c>
      <c r="B13" s="5">
        <v>1893.6</v>
      </c>
      <c r="C13" s="5">
        <f>IF(ISBLANK(A13), 0, IFERROR(VLOOKUP(A13, ori_data!$M:$N, 2, FALSE), "ERROR"))</f>
        <v>0</v>
      </c>
      <c r="D13" s="5"/>
      <c r="E13" s="5">
        <f t="shared" si="0"/>
        <v>1893.6</v>
      </c>
      <c r="F13" s="1"/>
    </row>
    <row r="14" spans="1:6">
      <c r="A14" s="2" t="s">
        <v>333</v>
      </c>
      <c r="B14" s="5">
        <v>2188.6</v>
      </c>
      <c r="C14" s="5">
        <f>IF(ISBLANK(A14), 0, IFERROR(VLOOKUP(A14, ori_data!$M:$N, 2, FALSE), "ERROR"))</f>
        <v>0</v>
      </c>
      <c r="D14" s="5"/>
      <c r="E14" s="5">
        <f t="shared" si="0"/>
        <v>2188.6</v>
      </c>
      <c r="F14" s="1"/>
    </row>
    <row r="15" spans="1:6">
      <c r="A15" s="2" t="s">
        <v>334</v>
      </c>
      <c r="B15" s="5">
        <v>2484.3000000000002</v>
      </c>
      <c r="C15" s="5">
        <f>IF(ISBLANK(A15), 0, IFERROR(VLOOKUP(A15, ori_data!$M:$N, 2, FALSE), "ERROR"))</f>
        <v>0</v>
      </c>
      <c r="D15" s="5"/>
      <c r="E15" s="5">
        <f t="shared" si="0"/>
        <v>2484.3000000000002</v>
      </c>
      <c r="F15" s="1"/>
    </row>
    <row r="16" spans="1:6">
      <c r="A16" s="2" t="s">
        <v>335</v>
      </c>
      <c r="B16" s="5">
        <v>1601.5</v>
      </c>
      <c r="C16" s="5">
        <f>IF(ISBLANK(A16), 0, IFERROR(VLOOKUP(A16, ori_data!$M:$N, 2, FALSE), "ERROR"))</f>
        <v>0</v>
      </c>
      <c r="D16" s="5"/>
      <c r="E16" s="5">
        <f t="shared" si="0"/>
        <v>1601.5</v>
      </c>
      <c r="F16" s="1"/>
    </row>
    <row r="17" spans="1:6">
      <c r="A17" s="2" t="s">
        <v>336</v>
      </c>
      <c r="B17" s="5">
        <v>1895.2</v>
      </c>
      <c r="C17" s="5">
        <f>IF(ISBLANK(A17), 0, IFERROR(VLOOKUP(A17, ori_data!$M:$N, 2, FALSE), "ERROR"))</f>
        <v>0</v>
      </c>
      <c r="D17" s="5"/>
      <c r="E17" s="5">
        <f t="shared" si="0"/>
        <v>1895.2</v>
      </c>
      <c r="F17" s="1"/>
    </row>
    <row r="18" spans="1:6">
      <c r="A18" s="2" t="s">
        <v>337</v>
      </c>
      <c r="B18" s="5">
        <v>2190.1</v>
      </c>
      <c r="C18" s="5">
        <f>IF(ISBLANK(A18), 0, IFERROR(VLOOKUP(A18, ori_data!$M:$N, 2, FALSE), "ERROR"))</f>
        <v>0</v>
      </c>
      <c r="D18" s="5"/>
      <c r="E18" s="5">
        <f t="shared" si="0"/>
        <v>2190.1</v>
      </c>
      <c r="F18" s="1"/>
    </row>
    <row r="19" spans="1:6">
      <c r="A19" s="2" t="s">
        <v>338</v>
      </c>
      <c r="B19" s="5">
        <v>1893</v>
      </c>
      <c r="C19" s="5">
        <f>IF(ISBLANK(A19), 0, IFERROR(VLOOKUP(A19, ori_data!$M:$N, 2, FALSE), "ERROR"))</f>
        <v>0</v>
      </c>
      <c r="D19" s="5"/>
      <c r="E19" s="5">
        <f t="shared" si="0"/>
        <v>1893</v>
      </c>
      <c r="F19" s="1"/>
    </row>
    <row r="20" spans="1:6">
      <c r="A20" s="2" t="s">
        <v>339</v>
      </c>
      <c r="B20" s="5">
        <v>1893.8</v>
      </c>
      <c r="C20" s="5">
        <f>IF(ISBLANK(A20), 0, IFERROR(VLOOKUP(A20, ori_data!$M:$N, 2, FALSE), "ERROR"))</f>
        <v>0</v>
      </c>
      <c r="D20" s="5"/>
      <c r="E20" s="5">
        <f t="shared" si="0"/>
        <v>1893.8</v>
      </c>
      <c r="F20" s="1"/>
    </row>
    <row r="21" spans="1:6">
      <c r="A21" s="2" t="s">
        <v>340</v>
      </c>
      <c r="B21" s="5">
        <v>2484</v>
      </c>
      <c r="C21" s="5">
        <f>IF(ISBLANK(A21), 0, IFERROR(VLOOKUP(A21, ori_data!$M:$N, 2, FALSE), "ERROR"))</f>
        <v>0</v>
      </c>
      <c r="D21" s="5"/>
      <c r="E21" s="5">
        <f t="shared" si="0"/>
        <v>2484</v>
      </c>
      <c r="F21" s="1"/>
    </row>
    <row r="24" spans="1:6">
      <c r="D24" s="2" t="s">
        <v>321</v>
      </c>
      <c r="E24" s="5">
        <f>SUM(E3:E21)/COUNTA(E3:E21)</f>
        <v>1738.5368421052631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workbookViewId="0">
      <selection activeCell="K18" sqref="K18"/>
    </sheetView>
  </sheetViews>
  <sheetFormatPr defaultRowHeight="14.25"/>
  <cols>
    <col min="1" max="1" width="20.625" style="6" customWidth="1"/>
    <col min="2" max="2" width="10.625" style="6" customWidth="1"/>
    <col min="3" max="5" width="10.625" style="6" hidden="1" customWidth="1"/>
    <col min="6" max="9" width="10.625" style="6" customWidth="1"/>
  </cols>
  <sheetData>
    <row r="1" spans="1:17">
      <c r="A1" s="23" t="s">
        <v>588</v>
      </c>
      <c r="B1" s="23"/>
      <c r="C1" s="23"/>
      <c r="D1" s="23"/>
      <c r="E1" s="23"/>
      <c r="F1" s="23"/>
      <c r="G1" s="23"/>
      <c r="H1" s="23"/>
      <c r="I1" s="23"/>
    </row>
    <row r="2" spans="1:17">
      <c r="A2" s="6" t="s">
        <v>768</v>
      </c>
      <c r="C2" s="6" t="s">
        <v>769</v>
      </c>
      <c r="D2" s="6" t="s">
        <v>770</v>
      </c>
      <c r="F2" s="6" t="s">
        <v>596</v>
      </c>
      <c r="G2" s="6" t="s">
        <v>605</v>
      </c>
      <c r="I2" s="6" t="s">
        <v>320</v>
      </c>
    </row>
    <row r="3" spans="1:17">
      <c r="A3" s="6" t="s">
        <v>788</v>
      </c>
      <c r="C3" s="6">
        <f>IF(ISBLANK(A3), 0,
   IFERROR(
       INDEX(ori_data!$E:$E, MATCH(A3, ori_data!$D:$D, 0)),
       IFERROR(
           INDEX(ori_data!$B:$B, MATCH(A3, ori_data!$A:$A, 0)),
           "ERROR"
       )
   )
)</f>
        <v>0</v>
      </c>
      <c r="D3" s="6">
        <f>IF(ISBLANK(A3), 0, IFERROR(VLOOKUP(A3, ori_data!$P:$Q, 2, FALSE), "ERROR"))</f>
        <v>0</v>
      </c>
      <c r="F3" s="6">
        <v>124.29879</v>
      </c>
      <c r="G3" s="6">
        <f>C3-D3</f>
        <v>0</v>
      </c>
      <c r="I3" s="6">
        <f>ABS(G3-F3)</f>
        <v>124.29879</v>
      </c>
      <c r="J3" s="11"/>
      <c r="Q3" s="1"/>
    </row>
    <row r="4" spans="1:17">
      <c r="A4" s="6" t="s">
        <v>790</v>
      </c>
      <c r="C4" s="6">
        <f>IF(ISBLANK(A4), 0,
   IFERROR(
       INDEX(ori_data!$E:$E, MATCH(A4, ori_data!$D:$D, 0)),
       IFERROR(
           INDEX(ori_data!$B:$B, MATCH(A4, ori_data!$A:$A, 0)),
           "ERROR"
       )
   )
)</f>
        <v>0</v>
      </c>
      <c r="D4" s="6">
        <f>IF(ISBLANK(A4), 0, IFERROR(VLOOKUP(A4, ori_data!$P:$Q, 2, FALSE), "ERROR"))</f>
        <v>0</v>
      </c>
      <c r="F4" s="6">
        <v>214.92852000000002</v>
      </c>
      <c r="G4" s="16">
        <f t="shared" ref="G4:G67" si="0">C4-D4</f>
        <v>0</v>
      </c>
      <c r="I4" s="6">
        <f t="shared" ref="I4:I67" si="1">ABS(G4-F4)</f>
        <v>214.92852000000002</v>
      </c>
      <c r="J4" s="11"/>
      <c r="Q4" s="1"/>
    </row>
    <row r="5" spans="1:17">
      <c r="A5" s="6" t="s">
        <v>792</v>
      </c>
      <c r="C5" s="6">
        <f>IF(ISBLANK(A5), 0,
   IFERROR(
       INDEX(ori_data!$E:$E, MATCH(A5, ori_data!$D:$D, 0)),
       IFERROR(
           INDEX(ori_data!$B:$B, MATCH(A5, ori_data!$A:$A, 0)),
           "ERROR"
       )
   )
)</f>
        <v>0</v>
      </c>
      <c r="D5" s="6">
        <f>IF(ISBLANK(A5), 0, IFERROR(VLOOKUP(A5, ori_data!$P:$Q, 2, FALSE), "ERROR"))</f>
        <v>0</v>
      </c>
      <c r="F5" s="6">
        <v>191.40630000000002</v>
      </c>
      <c r="G5" s="16">
        <f t="shared" si="0"/>
        <v>0</v>
      </c>
      <c r="I5" s="6">
        <f t="shared" si="1"/>
        <v>191.40630000000002</v>
      </c>
      <c r="J5" s="11"/>
      <c r="Q5" s="1"/>
    </row>
    <row r="6" spans="1:17">
      <c r="A6" s="6" t="s">
        <v>793</v>
      </c>
      <c r="C6" s="6">
        <f>IF(ISBLANK(A6), 0,
   IFERROR(
       INDEX(ori_data!$E:$E, MATCH(A6, ori_data!$D:$D, 0)),
       IFERROR(
           INDEX(ori_data!$B:$B, MATCH(A6, ori_data!$A:$A, 0)),
           "ERROR"
       )
   )
)</f>
        <v>0</v>
      </c>
      <c r="D6" s="6">
        <f>IF(ISBLANK(A6), 0, IFERROR(VLOOKUP(A6, ori_data!$P:$Q, 2, FALSE), "ERROR"))</f>
        <v>0</v>
      </c>
      <c r="F6" s="6">
        <v>259.66685999999999</v>
      </c>
      <c r="G6" s="16">
        <f t="shared" si="0"/>
        <v>0</v>
      </c>
      <c r="I6" s="6">
        <f t="shared" si="1"/>
        <v>259.66685999999999</v>
      </c>
      <c r="J6" s="11"/>
      <c r="Q6" s="1"/>
    </row>
    <row r="7" spans="1:17">
      <c r="A7" s="6" t="s">
        <v>795</v>
      </c>
      <c r="C7" s="6">
        <f>IF(ISBLANK(A7), 0,
   IFERROR(
       INDEX(ori_data!$E:$E, MATCH(A7, ori_data!$D:$D, 0)),
       IFERROR(
           INDEX(ori_data!$B:$B, MATCH(A7, ori_data!$A:$A, 0)),
           "ERROR"
       )
   )
)</f>
        <v>0</v>
      </c>
      <c r="D7" s="6">
        <f>IF(ISBLANK(A7), 0, IFERROR(VLOOKUP(A7, ori_data!$P:$Q, 2, FALSE), "ERROR"))</f>
        <v>0</v>
      </c>
      <c r="F7" s="6">
        <v>335.30694</v>
      </c>
      <c r="G7" s="16">
        <f t="shared" si="0"/>
        <v>0</v>
      </c>
      <c r="I7" s="6">
        <f t="shared" si="1"/>
        <v>335.30694</v>
      </c>
      <c r="J7" s="11"/>
      <c r="Q7" s="1"/>
    </row>
    <row r="8" spans="1:17">
      <c r="A8" s="6" t="s">
        <v>302</v>
      </c>
      <c r="C8" s="6">
        <f>IF(ISBLANK(A8), 0,
   IFERROR(
       INDEX(ori_data!$E:$E, MATCH(A8, ori_data!$D:$D, 0)),
       IFERROR(
           INDEX(ori_data!$B:$B, MATCH(A8, ori_data!$A:$A, 0)),
           "ERROR"
       )
   )
)</f>
        <v>0</v>
      </c>
      <c r="D8" s="6">
        <f>IF(ISBLANK(A8), 0, IFERROR(VLOOKUP(A8, ori_data!$P:$Q, 2, FALSE), "ERROR"))</f>
        <v>0</v>
      </c>
      <c r="F8" s="6">
        <v>313.86021</v>
      </c>
      <c r="G8" s="16">
        <f t="shared" si="0"/>
        <v>0</v>
      </c>
      <c r="I8" s="6">
        <f t="shared" si="1"/>
        <v>313.86021</v>
      </c>
      <c r="J8" s="11"/>
      <c r="Q8" s="1"/>
    </row>
    <row r="9" spans="1:17">
      <c r="A9" s="6" t="s">
        <v>70</v>
      </c>
      <c r="C9" s="6">
        <f>IF(ISBLANK(A9), 0,
   IFERROR(
       INDEX(ori_data!$E:$E, MATCH(A9, ori_data!$D:$D, 0)),
       IFERROR(
           INDEX(ori_data!$B:$B, MATCH(A9, ori_data!$A:$A, 0)),
           "ERROR"
       )
   )
)</f>
        <v>0</v>
      </c>
      <c r="D9" s="6">
        <f>IF(ISBLANK(A9), 0, IFERROR(VLOOKUP(A9, ori_data!$P:$Q, 2, FALSE), "ERROR"))</f>
        <v>0</v>
      </c>
      <c r="F9" s="6">
        <v>401.72262000000006</v>
      </c>
      <c r="G9" s="16">
        <f t="shared" si="0"/>
        <v>0</v>
      </c>
      <c r="I9" s="6">
        <f t="shared" si="1"/>
        <v>401.72262000000006</v>
      </c>
      <c r="J9" s="11"/>
      <c r="Q9" s="1"/>
    </row>
    <row r="10" spans="1:17">
      <c r="A10" s="6" t="s">
        <v>295</v>
      </c>
      <c r="C10" s="6">
        <f>IF(ISBLANK(A10), 0,
   IFERROR(
       INDEX(ori_data!$E:$E, MATCH(A10, ori_data!$D:$D, 0)),
       IFERROR(
           INDEX(ori_data!$B:$B, MATCH(A10, ori_data!$A:$A, 0)),
           "ERROR"
       )
   )
)</f>
        <v>0</v>
      </c>
      <c r="D10" s="6">
        <f>IF(ISBLANK(A10), 0, IFERROR(VLOOKUP(A10, ori_data!$P:$Q, 2, FALSE), "ERROR"))</f>
        <v>0</v>
      </c>
      <c r="F10" s="6">
        <v>291.02981999999997</v>
      </c>
      <c r="G10" s="16">
        <f t="shared" si="0"/>
        <v>0</v>
      </c>
      <c r="I10" s="6">
        <f t="shared" si="1"/>
        <v>291.02981999999997</v>
      </c>
      <c r="J10" s="11"/>
      <c r="Q10" s="1"/>
    </row>
    <row r="11" spans="1:17">
      <c r="A11" s="6" t="s">
        <v>301</v>
      </c>
      <c r="C11" s="6">
        <f>IF(ISBLANK(A11), 0,
   IFERROR(
       INDEX(ori_data!$E:$E, MATCH(A11, ori_data!$D:$D, 0)),
       IFERROR(
           INDEX(ori_data!$B:$B, MATCH(A11, ori_data!$A:$A, 0)),
           "ERROR"
       )
   )
)</f>
        <v>0</v>
      </c>
      <c r="D11" s="6">
        <f>IF(ISBLANK(A11), 0, IFERROR(VLOOKUP(A11, ori_data!$P:$Q, 2, FALSE), "ERROR"))</f>
        <v>0</v>
      </c>
      <c r="F11" s="6">
        <v>234.76097999999999</v>
      </c>
      <c r="G11" s="16">
        <f t="shared" si="0"/>
        <v>0</v>
      </c>
      <c r="I11" s="6">
        <f t="shared" si="1"/>
        <v>234.76097999999999</v>
      </c>
      <c r="J11" s="11"/>
      <c r="Q11" s="1"/>
    </row>
    <row r="12" spans="1:17">
      <c r="A12" s="6" t="s">
        <v>60</v>
      </c>
      <c r="C12" s="6">
        <f>IF(ISBLANK(A12), 0,
   IFERROR(
       INDEX(ori_data!$E:$E, MATCH(A12, ori_data!$D:$D, 0)),
       IFERROR(
           INDEX(ori_data!$B:$B, MATCH(A12, ori_data!$A:$A, 0)),
           "ERROR"
       )
   )
)</f>
        <v>0</v>
      </c>
      <c r="D12" s="6">
        <f>IF(ISBLANK(A12), 0, IFERROR(VLOOKUP(A12, ori_data!$P:$Q, 2, FALSE), "ERROR"))</f>
        <v>0</v>
      </c>
      <c r="F12" s="6">
        <v>300.02361000000002</v>
      </c>
      <c r="G12" s="16">
        <f t="shared" si="0"/>
        <v>0</v>
      </c>
      <c r="I12" s="6">
        <f t="shared" si="1"/>
        <v>300.02361000000002</v>
      </c>
      <c r="J12" s="11"/>
      <c r="Q12" s="1"/>
    </row>
    <row r="13" spans="1:17">
      <c r="A13" s="6" t="s">
        <v>837</v>
      </c>
      <c r="C13" s="6">
        <f>IF(ISBLANK(A13), 0,
   IFERROR(
       INDEX(ori_data!$E:$E, MATCH(A13, ori_data!$D:$D, 0)),
       IFERROR(
           INDEX(ori_data!$B:$B, MATCH(A13, ori_data!$A:$A, 0)),
           "ERROR"
       )
   )
)</f>
        <v>0</v>
      </c>
      <c r="D13" s="6">
        <f>IF(ISBLANK(A13), 0, IFERROR(VLOOKUP(A13, ori_data!$P:$Q, 2, FALSE), "ERROR"))</f>
        <v>0</v>
      </c>
      <c r="F13" s="6">
        <v>291.02981999999997</v>
      </c>
      <c r="G13" s="16">
        <f t="shared" si="0"/>
        <v>0</v>
      </c>
      <c r="I13" s="6">
        <f t="shared" si="1"/>
        <v>291.02981999999997</v>
      </c>
      <c r="J13" s="11"/>
      <c r="Q13" s="1"/>
    </row>
    <row r="14" spans="1:17">
      <c r="A14" s="6" t="s">
        <v>839</v>
      </c>
      <c r="C14" s="6">
        <f>IF(ISBLANK(A14), 0,
   IFERROR(
       INDEX(ori_data!$E:$E, MATCH(A14, ori_data!$D:$D, 0)),
       IFERROR(
           INDEX(ori_data!$B:$B, MATCH(A14, ori_data!$A:$A, 0)),
           "ERROR"
       )
   )
)</f>
        <v>0</v>
      </c>
      <c r="D14" s="6">
        <f>IF(ISBLANK(A14), 0, IFERROR(VLOOKUP(A14, ori_data!$P:$Q, 2, FALSE), "ERROR"))</f>
        <v>0</v>
      </c>
      <c r="F14" s="6">
        <v>369.89843999999999</v>
      </c>
      <c r="G14" s="16">
        <f t="shared" si="0"/>
        <v>0</v>
      </c>
      <c r="I14" s="6">
        <f t="shared" si="1"/>
        <v>369.89843999999999</v>
      </c>
      <c r="J14" s="11"/>
      <c r="Q14" s="1"/>
    </row>
    <row r="15" spans="1:17">
      <c r="A15" s="6" t="s">
        <v>798</v>
      </c>
      <c r="C15" s="6">
        <f>IF(ISBLANK(A15), 0,
   IFERROR(
       INDEX(ori_data!$E:$E, MATCH(A15, ori_data!$D:$D, 0)),
       IFERROR(
           INDEX(ori_data!$B:$B, MATCH(A15, ori_data!$A:$A, 0)),
           "ERROR"
       )
   )
)</f>
        <v>0</v>
      </c>
      <c r="D15" s="6">
        <f>IF(ISBLANK(A15), 0, IFERROR(VLOOKUP(A15, ori_data!$P:$Q, 2, FALSE), "ERROR"))</f>
        <v>0</v>
      </c>
      <c r="F15" s="6">
        <v>118.53353999999999</v>
      </c>
      <c r="G15" s="16">
        <f t="shared" si="0"/>
        <v>0</v>
      </c>
      <c r="I15" s="6">
        <f t="shared" si="1"/>
        <v>118.53353999999999</v>
      </c>
      <c r="J15" s="11"/>
      <c r="Q15" s="1"/>
    </row>
    <row r="16" spans="1:17">
      <c r="A16" s="6" t="s">
        <v>800</v>
      </c>
      <c r="C16" s="6">
        <f>IF(ISBLANK(A16), 0,
   IFERROR(
       INDEX(ori_data!$E:$E, MATCH(A16, ori_data!$D:$D, 0)),
       IFERROR(
           INDEX(ori_data!$B:$B, MATCH(A16, ori_data!$A:$A, 0)),
           "ERROR"
       )
   )
)</f>
        <v>0</v>
      </c>
      <c r="D16" s="6">
        <f>IF(ISBLANK(A16), 0, IFERROR(VLOOKUP(A16, ori_data!$P:$Q, 2, FALSE), "ERROR"))</f>
        <v>0</v>
      </c>
      <c r="F16" s="6">
        <v>176.41665</v>
      </c>
      <c r="G16" s="16">
        <f t="shared" si="0"/>
        <v>0</v>
      </c>
      <c r="I16" s="6">
        <f t="shared" si="1"/>
        <v>176.41665</v>
      </c>
      <c r="J16" s="11"/>
      <c r="Q16" s="1"/>
    </row>
    <row r="17" spans="1:17">
      <c r="A17" s="6" t="s">
        <v>802</v>
      </c>
      <c r="C17" s="6">
        <f>IF(ISBLANK(A17), 0,
   IFERROR(
       INDEX(ori_data!$E:$E, MATCH(A17, ori_data!$D:$D, 0)),
       IFERROR(
           INDEX(ori_data!$B:$B, MATCH(A17, ori_data!$A:$A, 0)),
           "ERROR"
       )
   )
)</f>
        <v>0</v>
      </c>
      <c r="D17" s="6">
        <f>IF(ISBLANK(A17), 0, IFERROR(VLOOKUP(A17, ori_data!$P:$Q, 2, FALSE), "ERROR"))</f>
        <v>0</v>
      </c>
      <c r="F17" s="6">
        <v>137.90478000000002</v>
      </c>
      <c r="G17" s="16">
        <f t="shared" si="0"/>
        <v>0</v>
      </c>
      <c r="I17" s="6">
        <f t="shared" si="1"/>
        <v>137.90478000000002</v>
      </c>
      <c r="J17" s="11"/>
      <c r="Q17" s="1"/>
    </row>
    <row r="18" spans="1:17">
      <c r="A18" s="6" t="s">
        <v>804</v>
      </c>
      <c r="C18" s="6">
        <f>IF(ISBLANK(A18), 0,
   IFERROR(
       INDEX(ori_data!$E:$E, MATCH(A18, ori_data!$D:$D, 0)),
       IFERROR(
           INDEX(ori_data!$B:$B, MATCH(A18, ori_data!$A:$A, 0)),
           "ERROR"
       )
   )
)</f>
        <v>0</v>
      </c>
      <c r="D18" s="6">
        <f>IF(ISBLANK(A18), 0, IFERROR(VLOOKUP(A18, ori_data!$P:$Q, 2, FALSE), "ERROR"))</f>
        <v>0</v>
      </c>
      <c r="F18" s="6">
        <v>187.94715000000002</v>
      </c>
      <c r="G18" s="16">
        <f t="shared" si="0"/>
        <v>0</v>
      </c>
      <c r="I18" s="6">
        <f t="shared" si="1"/>
        <v>187.94715000000002</v>
      </c>
      <c r="J18" s="11"/>
      <c r="Q18" s="1"/>
    </row>
    <row r="19" spans="1:17">
      <c r="A19" s="6" t="s">
        <v>806</v>
      </c>
      <c r="C19" s="6">
        <f>IF(ISBLANK(A19), 0,
   IFERROR(
       INDEX(ori_data!$E:$E, MATCH(A19, ori_data!$D:$D, 0)),
       IFERROR(
           INDEX(ori_data!$B:$B, MATCH(A19, ori_data!$A:$A, 0)),
           "ERROR"
       )
   )
)</f>
        <v>0</v>
      </c>
      <c r="D19" s="6">
        <f>IF(ISBLANK(A19), 0, IFERROR(VLOOKUP(A19, ori_data!$P:$Q, 2, FALSE), "ERROR"))</f>
        <v>0</v>
      </c>
      <c r="F19" s="6">
        <v>241.90989000000002</v>
      </c>
      <c r="G19" s="16">
        <f t="shared" si="0"/>
        <v>0</v>
      </c>
      <c r="I19" s="6">
        <f t="shared" si="1"/>
        <v>241.90989000000002</v>
      </c>
      <c r="J19" s="11"/>
      <c r="Q19" s="1"/>
    </row>
    <row r="20" spans="1:17">
      <c r="A20" s="6" t="s">
        <v>808</v>
      </c>
      <c r="C20" s="6">
        <f>IF(ISBLANK(A20), 0,
   IFERROR(
       INDEX(ori_data!$E:$E, MATCH(A20, ori_data!$D:$D, 0)),
       IFERROR(
           INDEX(ori_data!$B:$B, MATCH(A20, ori_data!$A:$A, 0)),
           "ERROR"
       )
   )
)</f>
        <v>0</v>
      </c>
      <c r="D20" s="6">
        <f>IF(ISBLANK(A20), 0, IFERROR(VLOOKUP(A20, ori_data!$P:$Q, 2, FALSE), "ERROR"))</f>
        <v>0</v>
      </c>
      <c r="F20" s="6">
        <v>238.91195999999999</v>
      </c>
      <c r="G20" s="16">
        <f t="shared" si="0"/>
        <v>0</v>
      </c>
      <c r="I20" s="6">
        <f t="shared" si="1"/>
        <v>238.91195999999999</v>
      </c>
      <c r="J20" s="11"/>
      <c r="Q20" s="1"/>
    </row>
    <row r="21" spans="1:17">
      <c r="A21" s="6" t="s">
        <v>74</v>
      </c>
      <c r="C21" s="6">
        <f>IF(ISBLANK(A21), 0,
   IFERROR(
       INDEX(ori_data!$E:$E, MATCH(A21, ori_data!$D:$D, 0)),
       IFERROR(
           INDEX(ori_data!$B:$B, MATCH(A21, ori_data!$A:$A, 0)),
           "ERROR"
       )
   )
)</f>
        <v>0</v>
      </c>
      <c r="D21" s="6">
        <f>IF(ISBLANK(A21), 0, IFERROR(VLOOKUP(A21, ori_data!$P:$Q, 2, FALSE), "ERROR"))</f>
        <v>0</v>
      </c>
      <c r="F21" s="6">
        <v>299.10117000000002</v>
      </c>
      <c r="G21" s="16">
        <f t="shared" si="0"/>
        <v>0</v>
      </c>
      <c r="I21" s="6">
        <f t="shared" si="1"/>
        <v>299.10117000000002</v>
      </c>
      <c r="J21" s="11"/>
      <c r="Q21" s="1"/>
    </row>
    <row r="22" spans="1:17">
      <c r="A22" s="6" t="s">
        <v>642</v>
      </c>
      <c r="C22" s="6">
        <f>IF(ISBLANK(A22), 0,
   IFERROR(
       INDEX(ori_data!$E:$E, MATCH(A22, ori_data!$D:$D, 0)),
       IFERROR(
           INDEX(ori_data!$B:$B, MATCH(A22, ori_data!$A:$A, 0)),
           "ERROR"
       )
   )
)</f>
        <v>0</v>
      </c>
      <c r="D22" s="6">
        <f>IF(ISBLANK(A22), 0, IFERROR(VLOOKUP(A22, ori_data!$P:$Q, 2, FALSE), "ERROR"))</f>
        <v>0</v>
      </c>
      <c r="F22" s="6">
        <v>253.67099999999999</v>
      </c>
      <c r="G22" s="16">
        <f t="shared" si="0"/>
        <v>0</v>
      </c>
      <c r="I22" s="6">
        <f t="shared" si="1"/>
        <v>253.67099999999999</v>
      </c>
      <c r="J22" s="11"/>
      <c r="Q22" s="1"/>
    </row>
    <row r="23" spans="1:17">
      <c r="A23" s="6" t="s">
        <v>930</v>
      </c>
      <c r="C23" s="6">
        <f>IF(ISBLANK(A23), 0,
   IFERROR(
       INDEX(ori_data!$E:$E, MATCH(A23, ori_data!$D:$D, 0)),
       IFERROR(
           INDEX(ori_data!$B:$B, MATCH(A23, ori_data!$A:$A, 0)),
           "ERROR"
       )
   )
)</f>
        <v>0</v>
      </c>
      <c r="D23" s="6">
        <f>IF(ISBLANK(A23), 0, IFERROR(VLOOKUP(A23, ori_data!$P:$Q, 2, FALSE), "ERROR"))</f>
        <v>0</v>
      </c>
      <c r="F23" s="6">
        <v>234.06915000000001</v>
      </c>
      <c r="G23" s="16">
        <f t="shared" si="0"/>
        <v>0</v>
      </c>
      <c r="I23" s="6">
        <f t="shared" si="1"/>
        <v>234.06915000000001</v>
      </c>
      <c r="J23" s="11"/>
      <c r="Q23" s="1"/>
    </row>
    <row r="24" spans="1:17">
      <c r="A24" s="6" t="s">
        <v>303</v>
      </c>
      <c r="C24" s="6">
        <f>IF(ISBLANK(A24), 0,
   IFERROR(
       INDEX(ori_data!$E:$E, MATCH(A24, ori_data!$D:$D, 0)),
       IFERROR(
           INDEX(ori_data!$B:$B, MATCH(A24, ori_data!$A:$A, 0)),
           "ERROR"
       )
   )
)</f>
        <v>0</v>
      </c>
      <c r="D24" s="6">
        <f>IF(ISBLANK(A24), 0, IFERROR(VLOOKUP(A24, ori_data!$P:$Q, 2, FALSE), "ERROR"))</f>
        <v>0</v>
      </c>
      <c r="F24" s="6">
        <v>226.45902000000001</v>
      </c>
      <c r="G24" s="16">
        <f t="shared" si="0"/>
        <v>0</v>
      </c>
      <c r="I24" s="6">
        <f t="shared" si="1"/>
        <v>226.45902000000001</v>
      </c>
      <c r="J24" s="11"/>
      <c r="Q24" s="1"/>
    </row>
    <row r="25" spans="1:17">
      <c r="A25" s="6" t="s">
        <v>304</v>
      </c>
      <c r="C25" s="6">
        <f>IF(ISBLANK(A25), 0,
   IFERROR(
       INDEX(ori_data!$E:$E, MATCH(A25, ori_data!$D:$D, 0)),
       IFERROR(
           INDEX(ori_data!$B:$B, MATCH(A25, ori_data!$A:$A, 0)),
           "ERROR"
       )
   )
)</f>
        <v>0</v>
      </c>
      <c r="D25" s="6">
        <f>IF(ISBLANK(A25), 0, IFERROR(VLOOKUP(A25, ori_data!$P:$Q, 2, FALSE), "ERROR"))</f>
        <v>0</v>
      </c>
      <c r="F25" s="6">
        <v>227.61206999999999</v>
      </c>
      <c r="G25" s="16">
        <f t="shared" si="0"/>
        <v>0</v>
      </c>
      <c r="I25" s="6">
        <f t="shared" si="1"/>
        <v>227.61206999999999</v>
      </c>
      <c r="J25" s="11"/>
      <c r="Q25" s="1"/>
    </row>
    <row r="26" spans="1:17">
      <c r="A26" s="6" t="s">
        <v>973</v>
      </c>
      <c r="C26" s="6">
        <f>IF(ISBLANK(A26), 0,
   IFERROR(
       INDEX(ori_data!$E:$E, MATCH(A26, ori_data!$D:$D, 0)),
       IFERROR(
           INDEX(ori_data!$B:$B, MATCH(A26, ori_data!$A:$A, 0)),
           "ERROR"
       )
   )
)</f>
        <v>0</v>
      </c>
      <c r="D26" s="6">
        <f>IF(ISBLANK(A26), 0, IFERROR(VLOOKUP(A26, ori_data!$P:$Q, 2, FALSE), "ERROR"))</f>
        <v>0</v>
      </c>
      <c r="F26" s="6">
        <v>239.14256999999998</v>
      </c>
      <c r="G26" s="16">
        <f t="shared" si="0"/>
        <v>0</v>
      </c>
      <c r="I26" s="6">
        <f t="shared" si="1"/>
        <v>239.14256999999998</v>
      </c>
      <c r="J26" s="11"/>
      <c r="Q26" s="1"/>
    </row>
    <row r="27" spans="1:17">
      <c r="A27" s="6" t="s">
        <v>841</v>
      </c>
      <c r="C27" s="6">
        <f>IF(ISBLANK(A27), 0,
   IFERROR(
       INDEX(ori_data!$E:$E, MATCH(A27, ori_data!$D:$D, 0)),
       IFERROR(
           INDEX(ori_data!$B:$B, MATCH(A27, ori_data!$A:$A, 0)),
           "ERROR"
       )
   )
)</f>
        <v>0</v>
      </c>
      <c r="D27" s="6">
        <f>IF(ISBLANK(A27), 0, IFERROR(VLOOKUP(A27, ori_data!$P:$Q, 2, FALSE), "ERROR"))</f>
        <v>0</v>
      </c>
      <c r="F27" s="6">
        <v>241.44867000000002</v>
      </c>
      <c r="G27" s="16">
        <f t="shared" si="0"/>
        <v>0</v>
      </c>
      <c r="I27" s="6">
        <f t="shared" si="1"/>
        <v>241.44867000000002</v>
      </c>
      <c r="J27" s="11"/>
      <c r="Q27" s="1"/>
    </row>
    <row r="28" spans="1:17">
      <c r="A28" s="6" t="s">
        <v>843</v>
      </c>
      <c r="C28" s="6">
        <f>IF(ISBLANK(A28), 0,
   IFERROR(
       INDEX(ori_data!$E:$E, MATCH(A28, ori_data!$D:$D, 0)),
       IFERROR(
           INDEX(ori_data!$B:$B, MATCH(A28, ori_data!$A:$A, 0)),
           "ERROR"
       )
   )
)</f>
        <v>0</v>
      </c>
      <c r="D28" s="6">
        <f>IF(ISBLANK(A28), 0, IFERROR(VLOOKUP(A28, ori_data!$P:$Q, 2, FALSE), "ERROR"))</f>
        <v>0</v>
      </c>
      <c r="F28" s="6">
        <v>294.02775000000003</v>
      </c>
      <c r="G28" s="16">
        <f t="shared" si="0"/>
        <v>0</v>
      </c>
      <c r="I28" s="6">
        <f t="shared" si="1"/>
        <v>294.02775000000003</v>
      </c>
      <c r="J28" s="11"/>
      <c r="Q28" s="1"/>
    </row>
    <row r="29" spans="1:17">
      <c r="A29" s="6" t="s">
        <v>490</v>
      </c>
      <c r="C29" s="6">
        <f>IF(ISBLANK(A29), 0,
   IFERROR(
       INDEX(ori_data!$E:$E, MATCH(A29, ori_data!$D:$D, 0)),
       IFERROR(
           INDEX(ori_data!$B:$B, MATCH(A29, ori_data!$A:$A, 0)),
           "ERROR"
       )
   )
)</f>
        <v>0</v>
      </c>
      <c r="D29" s="6">
        <f>IF(ISBLANK(A29), 0, IFERROR(VLOOKUP(A29, ori_data!$P:$Q, 2, FALSE), "ERROR"))</f>
        <v>0</v>
      </c>
      <c r="F29" s="6">
        <v>262.8954</v>
      </c>
      <c r="G29" s="16">
        <f t="shared" si="0"/>
        <v>0</v>
      </c>
      <c r="I29" s="6">
        <f t="shared" si="1"/>
        <v>262.8954</v>
      </c>
      <c r="J29" s="11"/>
      <c r="Q29" s="1"/>
    </row>
    <row r="30" spans="1:17">
      <c r="A30" s="6" t="s">
        <v>102</v>
      </c>
      <c r="C30" s="6">
        <f>IF(ISBLANK(A30), 0,
   IFERROR(
       INDEX(ori_data!$E:$E, MATCH(A30, ori_data!$D:$D, 0)),
       IFERROR(
           INDEX(ori_data!$B:$B, MATCH(A30, ori_data!$A:$A, 0)),
           "ERROR"
       )
   )
)</f>
        <v>0</v>
      </c>
      <c r="D30" s="6">
        <f>IF(ISBLANK(A30), 0, IFERROR(VLOOKUP(A30, ori_data!$P:$Q, 2, FALSE), "ERROR"))</f>
        <v>0</v>
      </c>
      <c r="F30" s="6">
        <v>242.37110999999999</v>
      </c>
      <c r="G30" s="16">
        <f t="shared" si="0"/>
        <v>0</v>
      </c>
      <c r="I30" s="6">
        <f t="shared" si="1"/>
        <v>242.37110999999999</v>
      </c>
      <c r="J30" s="11"/>
      <c r="Q30" s="1"/>
    </row>
    <row r="31" spans="1:17">
      <c r="A31" s="6" t="s">
        <v>97</v>
      </c>
      <c r="C31" s="6">
        <f>IF(ISBLANK(A31), 0,
   IFERROR(
       INDEX(ori_data!$E:$E, MATCH(A31, ori_data!$D:$D, 0)),
       IFERROR(
           INDEX(ori_data!$B:$B, MATCH(A31, ori_data!$A:$A, 0)),
           "ERROR"
       )
   )
)</f>
        <v>0</v>
      </c>
      <c r="D31" s="6">
        <f>IF(ISBLANK(A31), 0, IFERROR(VLOOKUP(A31, ori_data!$P:$Q, 2, FALSE), "ERROR"))</f>
        <v>0</v>
      </c>
      <c r="F31" s="6">
        <v>323.08461</v>
      </c>
      <c r="G31" s="16">
        <f t="shared" si="0"/>
        <v>0</v>
      </c>
      <c r="I31" s="6">
        <f t="shared" si="1"/>
        <v>323.08461</v>
      </c>
      <c r="J31" s="11"/>
      <c r="Q31" s="1"/>
    </row>
    <row r="32" spans="1:17">
      <c r="A32" s="7" t="s">
        <v>956</v>
      </c>
      <c r="C32" s="6">
        <f>IF(ISBLANK(A32), 0,
   IFERROR(
       INDEX(ori_data!$E:$E, MATCH(A32, ori_data!$D:$D, 0)),
       IFERROR(
           INDEX(ori_data!$B:$B, MATCH(A32, ori_data!$A:$A, 0)),
           "ERROR"
       )
   )
)</f>
        <v>0</v>
      </c>
      <c r="D32" s="6">
        <f>IF(ISBLANK(A32), 0, IFERROR(VLOOKUP(A32, ori_data!$P:$Q, 2, FALSE), "ERROR"))</f>
        <v>0</v>
      </c>
      <c r="F32" s="6">
        <v>359.29038000000003</v>
      </c>
      <c r="G32" s="16">
        <f t="shared" si="0"/>
        <v>0</v>
      </c>
      <c r="I32" s="6">
        <f t="shared" si="1"/>
        <v>359.29038000000003</v>
      </c>
      <c r="J32" s="11"/>
      <c r="Q32" s="1"/>
    </row>
    <row r="33" spans="1:17">
      <c r="A33" s="7" t="s">
        <v>957</v>
      </c>
      <c r="C33" s="6">
        <f>IF(ISBLANK(A33), 0,
   IFERROR(
       INDEX(ori_data!$E:$E, MATCH(A33, ori_data!$D:$D, 0)),
       IFERROR(
           INDEX(ori_data!$B:$B, MATCH(A33, ori_data!$A:$A, 0)),
           "ERROR"
       )
   )
)</f>
        <v>0</v>
      </c>
      <c r="D33" s="6">
        <f>IF(ISBLANK(A33), 0, IFERROR(VLOOKUP(A33, ori_data!$P:$Q, 2, FALSE), "ERROR"))</f>
        <v>0</v>
      </c>
      <c r="F33" s="6">
        <v>385.11869999999999</v>
      </c>
      <c r="G33" s="16">
        <f t="shared" si="0"/>
        <v>0</v>
      </c>
      <c r="I33" s="6">
        <f t="shared" si="1"/>
        <v>385.11869999999999</v>
      </c>
      <c r="J33" s="11"/>
      <c r="Q33" s="1"/>
    </row>
    <row r="34" spans="1:17">
      <c r="A34" s="6" t="s">
        <v>362</v>
      </c>
      <c r="C34" s="6">
        <f>IF(ISBLANK(A34), 0,
   IFERROR(
       INDEX(ori_data!$E:$E, MATCH(A34, ori_data!$D:$D, 0)),
       IFERROR(
           INDEX(ori_data!$B:$B, MATCH(A34, ori_data!$A:$A, 0)),
           "ERROR"
       )
   )
)</f>
        <v>0</v>
      </c>
      <c r="D34" s="6">
        <f>IF(ISBLANK(A34), 0, IFERROR(VLOOKUP(A34, ori_data!$P:$Q, 2, FALSE), "ERROR"))</f>
        <v>0</v>
      </c>
      <c r="F34" s="6">
        <v>278.34627</v>
      </c>
      <c r="G34" s="16">
        <f t="shared" si="0"/>
        <v>0</v>
      </c>
      <c r="I34" s="6">
        <f t="shared" si="1"/>
        <v>278.34627</v>
      </c>
      <c r="J34" s="11"/>
      <c r="Q34" s="1"/>
    </row>
    <row r="35" spans="1:17">
      <c r="A35" s="6" t="s">
        <v>510</v>
      </c>
      <c r="C35" s="6">
        <f>IF(ISBLANK(A35), 0,
   IFERROR(
       INDEX(ori_data!$E:$E, MATCH(A35, ori_data!$D:$D, 0)),
       IFERROR(
           INDEX(ori_data!$B:$B, MATCH(A35, ori_data!$A:$A, 0)),
           "ERROR"
       )
   )
)</f>
        <v>0</v>
      </c>
      <c r="D35" s="6">
        <f>IF(ISBLANK(A35), 0, IFERROR(VLOOKUP(A35, ori_data!$P:$Q, 2, FALSE), "ERROR"))</f>
        <v>0</v>
      </c>
      <c r="F35" s="6">
        <v>242.83232999999998</v>
      </c>
      <c r="G35" s="16">
        <f t="shared" si="0"/>
        <v>0</v>
      </c>
      <c r="I35" s="6">
        <f t="shared" si="1"/>
        <v>242.83232999999998</v>
      </c>
      <c r="J35" s="11"/>
      <c r="Q35" s="1"/>
    </row>
    <row r="36" spans="1:17">
      <c r="A36" s="6" t="s">
        <v>524</v>
      </c>
      <c r="C36" s="6">
        <f>IF(ISBLANK(A36), 0,
   IFERROR(
       INDEX(ori_data!$E:$E, MATCH(A36, ori_data!$D:$D, 0)),
       IFERROR(
           INDEX(ori_data!$B:$B, MATCH(A36, ori_data!$A:$A, 0)),
           "ERROR"
       )
   )
)</f>
        <v>0</v>
      </c>
      <c r="D36" s="6">
        <f>IF(ISBLANK(A36), 0, IFERROR(VLOOKUP(A36, ori_data!$P:$Q, 2, FALSE), "ERROR"))</f>
        <v>0</v>
      </c>
      <c r="F36" s="6">
        <v>215.85095999999999</v>
      </c>
      <c r="G36" s="16">
        <f t="shared" si="0"/>
        <v>0</v>
      </c>
      <c r="I36" s="6">
        <f t="shared" si="1"/>
        <v>215.85095999999999</v>
      </c>
      <c r="J36" s="11"/>
      <c r="Q36" s="1"/>
    </row>
    <row r="37" spans="1:17">
      <c r="A37" s="6" t="s">
        <v>647</v>
      </c>
      <c r="C37" s="6">
        <f>IF(ISBLANK(A37), 0,
   IFERROR(
       INDEX(ori_data!$E:$E, MATCH(A37, ori_data!$D:$D, 0)),
       IFERROR(
           INDEX(ori_data!$B:$B, MATCH(A37, ori_data!$A:$A, 0)),
           "ERROR"
       )
   )
)</f>
        <v>0</v>
      </c>
      <c r="D37" s="6">
        <f>IF(ISBLANK(A37), 0, IFERROR(VLOOKUP(A37, ori_data!$P:$Q, 2, FALSE), "ERROR"))</f>
        <v>0</v>
      </c>
      <c r="F37" s="6">
        <v>265.20150000000001</v>
      </c>
      <c r="G37" s="16">
        <f t="shared" si="0"/>
        <v>0</v>
      </c>
      <c r="I37" s="6">
        <f t="shared" si="1"/>
        <v>265.20150000000001</v>
      </c>
      <c r="J37" s="11"/>
      <c r="Q37" s="1"/>
    </row>
    <row r="38" spans="1:17">
      <c r="A38" s="6" t="s">
        <v>937</v>
      </c>
      <c r="C38" s="6">
        <f>IF(ISBLANK(A38), 0,
   IFERROR(
       INDEX(ori_data!$E:$E, MATCH(A38, ori_data!$D:$D, 0)),
       IFERROR(
           INDEX(ori_data!$B:$B, MATCH(A38, ori_data!$A:$A, 0)),
           "ERROR"
       )
   )
)</f>
        <v>0</v>
      </c>
      <c r="D38" s="6">
        <f>IF(ISBLANK(A38), 0, IFERROR(VLOOKUP(A38, ori_data!$P:$Q, 2, FALSE), "ERROR"))</f>
        <v>0</v>
      </c>
      <c r="F38" s="6">
        <v>291.95226000000002</v>
      </c>
      <c r="G38" s="16">
        <f t="shared" si="0"/>
        <v>0</v>
      </c>
      <c r="I38" s="6">
        <f t="shared" si="1"/>
        <v>291.95226000000002</v>
      </c>
      <c r="J38" s="11"/>
      <c r="Q38" s="1"/>
    </row>
    <row r="39" spans="1:17">
      <c r="A39" s="6" t="s">
        <v>848</v>
      </c>
      <c r="C39" s="6">
        <f>IF(ISBLANK(A39), 0,
   IFERROR(
       INDEX(ori_data!$E:$E, MATCH(A39, ori_data!$D:$D, 0)),
       IFERROR(
           INDEX(ori_data!$B:$B, MATCH(A39, ori_data!$A:$A, 0)),
           "ERROR"
       )
   )
)</f>
        <v>0</v>
      </c>
      <c r="D39" s="6">
        <f>IF(ISBLANK(A39), 0, IFERROR(VLOOKUP(A39, ori_data!$P:$Q, 2, FALSE), "ERROR"))</f>
        <v>0</v>
      </c>
      <c r="F39" s="6">
        <v>261.28113000000002</v>
      </c>
      <c r="G39" s="16">
        <f t="shared" si="0"/>
        <v>0</v>
      </c>
      <c r="I39" s="6">
        <f t="shared" si="1"/>
        <v>261.28113000000002</v>
      </c>
      <c r="J39" s="11"/>
      <c r="Q39" s="1"/>
    </row>
    <row r="40" spans="1:17">
      <c r="A40" s="6" t="s">
        <v>57</v>
      </c>
      <c r="C40" s="6">
        <f>IF(ISBLANK(A40), 0,
   IFERROR(
       INDEX(ori_data!$E:$E, MATCH(A40, ori_data!$D:$D, 0)),
       IFERROR(
           INDEX(ori_data!$B:$B, MATCH(A40, ori_data!$A:$A, 0)),
           "ERROR"
       )
   )
)</f>
        <v>0</v>
      </c>
      <c r="D40" s="6">
        <f>IF(ISBLANK(A40), 0, IFERROR(VLOOKUP(A40, ori_data!$P:$Q, 2, FALSE), "ERROR"))</f>
        <v>0</v>
      </c>
      <c r="F40" s="6">
        <v>313.62959999999998</v>
      </c>
      <c r="G40" s="16">
        <f t="shared" si="0"/>
        <v>0</v>
      </c>
      <c r="I40" s="6">
        <f t="shared" si="1"/>
        <v>313.62959999999998</v>
      </c>
      <c r="J40" s="11"/>
      <c r="Q40" s="1"/>
    </row>
    <row r="41" spans="1:17">
      <c r="A41" s="6" t="s">
        <v>787</v>
      </c>
      <c r="C41" s="6">
        <f>IF(ISBLANK(A41), 0,
   IFERROR(
       INDEX(ori_data!$E:$E, MATCH(A41, ori_data!$D:$D, 0)),
       IFERROR(
           INDEX(ori_data!$B:$B, MATCH(A41, ori_data!$A:$A, 0)),
           "ERROR"
       )
   )
)</f>
        <v>0</v>
      </c>
      <c r="D41" s="6">
        <f>IF(ISBLANK(A41), 0, IFERROR(VLOOKUP(A41, ori_data!$P:$Q, 2, FALSE), "ERROR"))</f>
        <v>0</v>
      </c>
      <c r="F41" s="6">
        <v>567.06998999999996</v>
      </c>
      <c r="G41" s="16">
        <f t="shared" si="0"/>
        <v>0</v>
      </c>
      <c r="I41" s="6">
        <f t="shared" si="1"/>
        <v>567.06998999999996</v>
      </c>
      <c r="J41" s="11"/>
      <c r="Q41" s="1"/>
    </row>
    <row r="42" spans="1:17">
      <c r="A42" s="6" t="s">
        <v>797</v>
      </c>
      <c r="C42" s="6">
        <f>IF(ISBLANK(A42), 0,
   IFERROR(
       INDEX(ori_data!$E:$E, MATCH(A42, ori_data!$D:$D, 0)),
       IFERROR(
           INDEX(ori_data!$B:$B, MATCH(A42, ori_data!$A:$A, 0)),
           "ERROR"
       )
   )
)</f>
        <v>0</v>
      </c>
      <c r="D42" s="6">
        <f>IF(ISBLANK(A42), 0, IFERROR(VLOOKUP(A42, ori_data!$P:$Q, 2, FALSE), "ERROR"))</f>
        <v>0</v>
      </c>
      <c r="F42" s="6">
        <v>497.19515999999999</v>
      </c>
      <c r="G42" s="16">
        <f t="shared" si="0"/>
        <v>0</v>
      </c>
      <c r="I42" s="6">
        <f t="shared" si="1"/>
        <v>497.19515999999999</v>
      </c>
      <c r="J42" s="11"/>
      <c r="Q42" s="1"/>
    </row>
    <row r="43" spans="1:17">
      <c r="A43" s="6" t="s">
        <v>811</v>
      </c>
      <c r="C43" s="6">
        <f>IF(ISBLANK(A43), 0,
   IFERROR(
       INDEX(ori_data!$E:$E, MATCH(A43, ori_data!$D:$D, 0)),
       IFERROR(
           INDEX(ori_data!$B:$B, MATCH(A43, ori_data!$A:$A, 0)),
           "ERROR"
       )
   )
)</f>
        <v>0</v>
      </c>
      <c r="D43" s="6">
        <f>IF(ISBLANK(A43), 0, IFERROR(VLOOKUP(A43, ori_data!$P:$Q, 2, FALSE), "ERROR"))</f>
        <v>0</v>
      </c>
      <c r="F43" s="6">
        <v>363.44135999999997</v>
      </c>
      <c r="G43" s="16">
        <f t="shared" si="0"/>
        <v>0</v>
      </c>
      <c r="I43" s="6">
        <f t="shared" si="1"/>
        <v>363.44135999999997</v>
      </c>
      <c r="J43" s="11"/>
      <c r="Q43" s="1"/>
    </row>
    <row r="44" spans="1:17">
      <c r="A44" s="6" t="s">
        <v>651</v>
      </c>
      <c r="C44" s="6">
        <f>IF(ISBLANK(A44), 0,
   IFERROR(
       INDEX(ori_data!$E:$E, MATCH(A44, ori_data!$D:$D, 0)),
       IFERROR(
           INDEX(ori_data!$B:$B, MATCH(A44, ori_data!$A:$A, 0)),
           "ERROR"
       )
   )
)</f>
        <v>0</v>
      </c>
      <c r="D44" s="6">
        <f>IF(ISBLANK(A44), 0, IFERROR(VLOOKUP(A44, ori_data!$P:$Q, 2, FALSE), "ERROR"))</f>
        <v>0</v>
      </c>
      <c r="F44" s="6">
        <v>358.82916</v>
      </c>
      <c r="G44" s="16">
        <f t="shared" si="0"/>
        <v>0</v>
      </c>
      <c r="I44" s="6">
        <f t="shared" si="1"/>
        <v>358.82916</v>
      </c>
      <c r="J44" s="11"/>
      <c r="Q44" s="1"/>
    </row>
    <row r="45" spans="1:17">
      <c r="A45" s="6" t="s">
        <v>652</v>
      </c>
      <c r="C45" s="6">
        <f>IF(ISBLANK(A45), 0,
   IFERROR(
       INDEX(ori_data!$E:$E, MATCH(A45, ori_data!$D:$D, 0)),
       IFERROR(
           INDEX(ori_data!$B:$B, MATCH(A45, ori_data!$A:$A, 0)),
           "ERROR"
       )
   )
)</f>
        <v>0</v>
      </c>
      <c r="D45" s="6">
        <f>IF(ISBLANK(A45), 0, IFERROR(VLOOKUP(A45, ori_data!$P:$Q, 2, FALSE), "ERROR"))</f>
        <v>0</v>
      </c>
      <c r="F45" s="6">
        <v>267.50759999999997</v>
      </c>
      <c r="G45" s="16">
        <f t="shared" si="0"/>
        <v>0</v>
      </c>
      <c r="I45" s="6">
        <f t="shared" si="1"/>
        <v>267.50759999999997</v>
      </c>
      <c r="J45" s="11"/>
      <c r="Q45" s="1"/>
    </row>
    <row r="46" spans="1:17">
      <c r="A46" s="6" t="s">
        <v>771</v>
      </c>
      <c r="C46" s="6">
        <f>IF(ISBLANK(A46), 0,
   IFERROR(
       INDEX(ori_data!$E:$E, MATCH(A46, ori_data!$D:$D, 0)),
       IFERROR(
           INDEX(ori_data!$B:$B, MATCH(A46, ori_data!$A:$A, 0)),
           "ERROR"
       )
   )
)</f>
        <v>0</v>
      </c>
      <c r="D46" s="6">
        <f>IF(ISBLANK(A46), 0, IFERROR(VLOOKUP(A46, ori_data!$P:$Q, 2, FALSE), "ERROR"))</f>
        <v>0</v>
      </c>
      <c r="F46" s="6">
        <v>278.34627</v>
      </c>
      <c r="G46" s="16">
        <f t="shared" si="0"/>
        <v>0</v>
      </c>
      <c r="I46" s="6">
        <f t="shared" si="1"/>
        <v>278.34627</v>
      </c>
      <c r="J46" s="11"/>
      <c r="Q46" s="1"/>
    </row>
    <row r="47" spans="1:17">
      <c r="A47" s="6" t="s">
        <v>437</v>
      </c>
      <c r="C47" s="6">
        <f>IF(ISBLANK(A47), 0,
   IFERROR(
       INDEX(ori_data!$E:$E, MATCH(A47, ori_data!$D:$D, 0)),
       IFERROR(
           INDEX(ori_data!$B:$B, MATCH(A47, ori_data!$A:$A, 0)),
           "ERROR"
       )
   )
)</f>
        <v>0</v>
      </c>
      <c r="D47" s="6">
        <f>IF(ISBLANK(A47), 0, IFERROR(VLOOKUP(A47, ori_data!$P:$Q, 2, FALSE), "ERROR"))</f>
        <v>0</v>
      </c>
      <c r="F47" s="6">
        <v>317.54996999999997</v>
      </c>
      <c r="G47" s="16">
        <f t="shared" si="0"/>
        <v>0</v>
      </c>
      <c r="I47" s="6">
        <f t="shared" si="1"/>
        <v>317.54996999999997</v>
      </c>
      <c r="J47" s="11"/>
      <c r="Q47" s="1"/>
    </row>
    <row r="48" spans="1:17">
      <c r="A48" s="6" t="s">
        <v>427</v>
      </c>
      <c r="C48" s="6">
        <f>IF(ISBLANK(A48), 0,
   IFERROR(
       INDEX(ori_data!$E:$E, MATCH(A48, ori_data!$D:$D, 0)),
       IFERROR(
           INDEX(ori_data!$B:$B, MATCH(A48, ori_data!$A:$A, 0)),
           "ERROR"
       )
   )
)</f>
        <v>0</v>
      </c>
      <c r="D48" s="6">
        <f>IF(ISBLANK(A48), 0, IFERROR(VLOOKUP(A48, ori_data!$P:$Q, 2, FALSE), "ERROR"))</f>
        <v>0</v>
      </c>
      <c r="F48" s="6">
        <v>263.35662000000002</v>
      </c>
      <c r="G48" s="16">
        <f t="shared" si="0"/>
        <v>0</v>
      </c>
      <c r="I48" s="6">
        <f t="shared" si="1"/>
        <v>263.35662000000002</v>
      </c>
      <c r="J48" s="11"/>
      <c r="Q48" s="1"/>
    </row>
    <row r="49" spans="1:17">
      <c r="A49" s="6" t="s">
        <v>936</v>
      </c>
      <c r="C49" s="6">
        <f>IF(ISBLANK(A49), 0,
   IFERROR(
       INDEX(ori_data!$E:$E, MATCH(A49, ori_data!$D:$D, 0)),
       IFERROR(
           INDEX(ori_data!$B:$B, MATCH(A49, ori_data!$A:$A, 0)),
           "ERROR"
       )
   )
)</f>
        <v>0</v>
      </c>
      <c r="D49" s="6">
        <f>IF(ISBLANK(A49), 0, IFERROR(VLOOKUP(A49, ori_data!$P:$Q, 2, FALSE), "ERROR"))</f>
        <v>0</v>
      </c>
      <c r="F49" s="6">
        <v>257.59136999999998</v>
      </c>
      <c r="G49" s="16">
        <f t="shared" si="0"/>
        <v>0</v>
      </c>
      <c r="I49" s="6">
        <f t="shared" si="1"/>
        <v>257.59136999999998</v>
      </c>
      <c r="J49" s="11"/>
      <c r="Q49" s="1"/>
    </row>
    <row r="50" spans="1:17">
      <c r="A50" s="6" t="s">
        <v>435</v>
      </c>
      <c r="C50" s="6">
        <f>IF(ISBLANK(A50), 0,
   IFERROR(
       INDEX(ori_data!$E:$E, MATCH(A50, ori_data!$D:$D, 0)),
       IFERROR(
           INDEX(ori_data!$B:$B, MATCH(A50, ori_data!$A:$A, 0)),
           "ERROR"
       )
   )
)</f>
        <v>0</v>
      </c>
      <c r="D50" s="6">
        <f>IF(ISBLANK(A50), 0, IFERROR(VLOOKUP(A50, ori_data!$P:$Q, 2, FALSE), "ERROR"))</f>
        <v>0</v>
      </c>
      <c r="F50" s="6">
        <v>232.22427000000002</v>
      </c>
      <c r="G50" s="16">
        <f t="shared" si="0"/>
        <v>0</v>
      </c>
      <c r="I50" s="6">
        <f t="shared" si="1"/>
        <v>232.22427000000002</v>
      </c>
      <c r="J50" s="11"/>
      <c r="Q50" s="1"/>
    </row>
    <row r="51" spans="1:17">
      <c r="A51" s="6" t="s">
        <v>935</v>
      </c>
      <c r="C51" s="6">
        <f>IF(ISBLANK(A51), 0,
   IFERROR(
       INDEX(ori_data!$E:$E, MATCH(A51, ori_data!$D:$D, 0)),
       IFERROR(
           INDEX(ori_data!$B:$B, MATCH(A51, ori_data!$A:$A, 0)),
           "ERROR"
       )
   )
)</f>
        <v>0</v>
      </c>
      <c r="D51" s="6">
        <f>IF(ISBLANK(A51), 0, IFERROR(VLOOKUP(A51, ori_data!$P:$Q, 2, FALSE), "ERROR"))</f>
        <v>0</v>
      </c>
      <c r="F51" s="6">
        <v>239.83440000000002</v>
      </c>
      <c r="G51" s="16">
        <f t="shared" si="0"/>
        <v>0</v>
      </c>
      <c r="I51" s="6">
        <f t="shared" si="1"/>
        <v>239.83440000000002</v>
      </c>
      <c r="J51" s="11"/>
      <c r="Q51" s="1"/>
    </row>
    <row r="52" spans="1:17">
      <c r="A52" s="6" t="s">
        <v>67</v>
      </c>
      <c r="C52" s="6">
        <f>IF(ISBLANK(A52), 0,
   IFERROR(
       INDEX(ori_data!$E:$E, MATCH(A52, ori_data!$D:$D, 0)),
       IFERROR(
           INDEX(ori_data!$B:$B, MATCH(A52, ori_data!$A:$A, 0)),
           "ERROR"
       )
   )
)</f>
        <v>0</v>
      </c>
      <c r="D52" s="6">
        <f>IF(ISBLANK(A52), 0, IFERROR(VLOOKUP(A52, ori_data!$P:$Q, 2, FALSE), "ERROR"))</f>
        <v>0</v>
      </c>
      <c r="F52" s="6">
        <v>226.92024000000001</v>
      </c>
      <c r="G52" s="16">
        <f t="shared" si="0"/>
        <v>0</v>
      </c>
      <c r="I52" s="6">
        <f t="shared" si="1"/>
        <v>226.92024000000001</v>
      </c>
      <c r="J52" s="11"/>
      <c r="Q52" s="1"/>
    </row>
    <row r="53" spans="1:17">
      <c r="A53" s="6" t="s">
        <v>104</v>
      </c>
      <c r="C53" s="6">
        <f>IF(ISBLANK(A53), 0,
   IFERROR(
       INDEX(ori_data!$E:$E, MATCH(A53, ori_data!$D:$D, 0)),
       IFERROR(
           INDEX(ori_data!$B:$B, MATCH(A53, ori_data!$A:$A, 0)),
           "ERROR"
       )
   )
)</f>
        <v>0</v>
      </c>
      <c r="D53" s="6">
        <f>IF(ISBLANK(A53), 0, IFERROR(VLOOKUP(A53, ori_data!$P:$Q, 2, FALSE), "ERROR"))</f>
        <v>0</v>
      </c>
      <c r="F53" s="6">
        <v>187.25531999999998</v>
      </c>
      <c r="G53" s="16">
        <f t="shared" si="0"/>
        <v>0</v>
      </c>
      <c r="I53" s="6">
        <f t="shared" si="1"/>
        <v>187.25531999999998</v>
      </c>
      <c r="J53" s="11"/>
      <c r="Q53" s="1"/>
    </row>
    <row r="54" spans="1:17">
      <c r="A54" s="7" t="s">
        <v>859</v>
      </c>
      <c r="C54" s="6">
        <f>IF(ISBLANK(A54), 0,
   IFERROR(
       INDEX(ori_data!$E:$E, MATCH(A54, ori_data!$D:$D, 0)),
       IFERROR(
           INDEX(ori_data!$B:$B, MATCH(A54, ori_data!$A:$A, 0)),
           "ERROR"
       )
   )
)</f>
        <v>0</v>
      </c>
      <c r="D54" s="6">
        <f>IF(ISBLANK(A54), 0, IFERROR(VLOOKUP(A54, ori_data!$P:$Q, 2, FALSE), "ERROR"))</f>
        <v>0</v>
      </c>
      <c r="F54" s="6">
        <v>222.99986999999999</v>
      </c>
      <c r="G54" s="16">
        <f t="shared" si="0"/>
        <v>0</v>
      </c>
      <c r="I54" s="6">
        <f t="shared" si="1"/>
        <v>222.99986999999999</v>
      </c>
      <c r="J54" s="11"/>
      <c r="Q54" s="1"/>
    </row>
    <row r="55" spans="1:17">
      <c r="A55" s="6" t="s">
        <v>938</v>
      </c>
      <c r="C55" s="6">
        <f>IF(ISBLANK(A55), 0,
   IFERROR(
       INDEX(ori_data!$E:$E, MATCH(A55, ori_data!$D:$D, 0)),
       IFERROR(
           INDEX(ori_data!$B:$B, MATCH(A55, ori_data!$A:$A, 0)),
           "ERROR"
       )
   )
)</f>
        <v>0</v>
      </c>
      <c r="D55" s="6">
        <f>IF(ISBLANK(A55), 0, IFERROR(VLOOKUP(A55, ori_data!$P:$Q, 2, FALSE), "ERROR"))</f>
        <v>0</v>
      </c>
      <c r="F55" s="6">
        <v>169.95957000000001</v>
      </c>
      <c r="G55" s="16">
        <f t="shared" si="0"/>
        <v>0</v>
      </c>
      <c r="I55" s="6">
        <f t="shared" si="1"/>
        <v>169.95957000000001</v>
      </c>
      <c r="J55" s="11"/>
      <c r="Q55" s="1"/>
    </row>
    <row r="56" spans="1:17">
      <c r="A56" s="6" t="s">
        <v>314</v>
      </c>
      <c r="C56" s="6">
        <f>IF(ISBLANK(A56), 0,
   IFERROR(
       INDEX(ori_data!$E:$E, MATCH(A56, ori_data!$D:$D, 0)),
       IFERROR(
           INDEX(ori_data!$B:$B, MATCH(A56, ori_data!$A:$A, 0)),
           "ERROR"
       )
   )
)</f>
        <v>0</v>
      </c>
      <c r="D56" s="6">
        <f>IF(ISBLANK(A56), 0, IFERROR(VLOOKUP(A56, ori_data!$P:$Q, 2, FALSE), "ERROR"))</f>
        <v>0</v>
      </c>
      <c r="F56" s="6">
        <v>213.31424999999999</v>
      </c>
      <c r="G56" s="16">
        <f t="shared" si="0"/>
        <v>0</v>
      </c>
      <c r="I56" s="6">
        <f t="shared" si="1"/>
        <v>213.31424999999999</v>
      </c>
      <c r="J56" s="11"/>
      <c r="Q56" s="1"/>
    </row>
    <row r="57" spans="1:17">
      <c r="A57" s="6" t="s">
        <v>897</v>
      </c>
      <c r="C57" s="6">
        <f>IF(ISBLANK(A57), 0,
   IFERROR(
       INDEX(ori_data!$E:$E, MATCH(A57, ori_data!$D:$D, 0)),
       IFERROR(
           INDEX(ori_data!$B:$B, MATCH(A57, ori_data!$A:$A, 0)),
           "ERROR"
       )
   )
)</f>
        <v>0</v>
      </c>
      <c r="D57" s="6">
        <f>IF(ISBLANK(A57), 0, IFERROR(VLOOKUP(A57, ori_data!$P:$Q, 2, FALSE), "ERROR"))</f>
        <v>0</v>
      </c>
      <c r="F57" s="6">
        <v>203.62862999999999</v>
      </c>
      <c r="G57" s="16">
        <f t="shared" si="0"/>
        <v>0</v>
      </c>
      <c r="I57" s="6">
        <f t="shared" si="1"/>
        <v>203.62862999999999</v>
      </c>
      <c r="J57" s="11"/>
      <c r="Q57" s="1"/>
    </row>
    <row r="58" spans="1:17">
      <c r="A58" s="6" t="s">
        <v>199</v>
      </c>
      <c r="C58" s="6">
        <f>IF(ISBLANK(A58), 0,
   IFERROR(
       INDEX(ori_data!$E:$E, MATCH(A58, ori_data!$D:$D, 0)),
       IFERROR(
           INDEX(ori_data!$B:$B, MATCH(A58, ori_data!$A:$A, 0)),
           "ERROR"
       )
   )
)</f>
        <v>0</v>
      </c>
      <c r="D58" s="6">
        <f>IF(ISBLANK(A58), 0, IFERROR(VLOOKUP(A58, ori_data!$P:$Q, 2, FALSE), "ERROR"))</f>
        <v>0</v>
      </c>
      <c r="F58" s="6">
        <v>313.62959999999998</v>
      </c>
      <c r="G58" s="16">
        <f t="shared" si="0"/>
        <v>0</v>
      </c>
      <c r="I58" s="6">
        <f t="shared" si="1"/>
        <v>313.62959999999998</v>
      </c>
      <c r="J58" s="11"/>
      <c r="Q58" s="1"/>
    </row>
    <row r="59" spans="1:17">
      <c r="A59" s="6" t="s">
        <v>939</v>
      </c>
      <c r="C59" s="6">
        <f>IF(ISBLANK(A59), 0,
   IFERROR(
       INDEX(ori_data!$E:$E, MATCH(A59, ori_data!$D:$D, 0)),
       IFERROR(
           INDEX(ori_data!$B:$B, MATCH(A59, ori_data!$A:$A, 0)),
           "ERROR"
       )
   )
)</f>
        <v>0</v>
      </c>
      <c r="D59" s="6">
        <f>IF(ISBLANK(A59), 0, IFERROR(VLOOKUP(A59, ori_data!$P:$Q, 2, FALSE), "ERROR"))</f>
        <v>0</v>
      </c>
      <c r="F59" s="6">
        <v>187.71654000000001</v>
      </c>
      <c r="G59" s="16">
        <f t="shared" si="0"/>
        <v>0</v>
      </c>
      <c r="I59" s="6">
        <f t="shared" si="1"/>
        <v>187.71654000000001</v>
      </c>
      <c r="J59" s="11"/>
      <c r="Q59" s="1"/>
    </row>
    <row r="60" spans="1:17">
      <c r="A60" s="6" t="s">
        <v>940</v>
      </c>
      <c r="C60" s="6">
        <f>IF(ISBLANK(A60), 0,
   IFERROR(
       INDEX(ori_data!$E:$E, MATCH(A60, ori_data!$D:$D, 0)),
       IFERROR(
           INDEX(ori_data!$B:$B, MATCH(A60, ori_data!$A:$A, 0)),
           "ERROR"
       )
   )
)</f>
        <v>0</v>
      </c>
      <c r="D60" s="6">
        <f>IF(ISBLANK(A60), 0, IFERROR(VLOOKUP(A60, ori_data!$P:$Q, 2, FALSE), "ERROR"))</f>
        <v>0</v>
      </c>
      <c r="F60" s="6">
        <v>174.11054999999999</v>
      </c>
      <c r="G60" s="16">
        <f t="shared" si="0"/>
        <v>0</v>
      </c>
      <c r="I60" s="6">
        <f t="shared" si="1"/>
        <v>174.11054999999999</v>
      </c>
      <c r="J60" s="11"/>
      <c r="Q60" s="1"/>
    </row>
    <row r="61" spans="1:17">
      <c r="A61" s="8" t="s">
        <v>192</v>
      </c>
      <c r="C61" s="6">
        <f>IF(ISBLANK(A61), 0,
   IFERROR(
       INDEX(ori_data!$E:$E, MATCH(A61, ori_data!$D:$D, 0)),
       IFERROR(
           INDEX(ori_data!$B:$B, MATCH(A61, ori_data!$A:$A, 0)),
           "ERROR"
       )
   )
)</f>
        <v>0</v>
      </c>
      <c r="D61" s="6">
        <f>IF(ISBLANK(A61), 0, IFERROR(VLOOKUP(A61, ori_data!$P:$Q, 2, FALSE), "ERROR"))</f>
        <v>0</v>
      </c>
      <c r="F61" s="6">
        <v>247.44453000000001</v>
      </c>
      <c r="G61" s="16">
        <f t="shared" si="0"/>
        <v>0</v>
      </c>
      <c r="I61" s="6">
        <f t="shared" si="1"/>
        <v>247.44453000000001</v>
      </c>
      <c r="J61" s="11"/>
      <c r="Q61" s="1"/>
    </row>
    <row r="62" spans="1:17">
      <c r="A62" s="6" t="s">
        <v>941</v>
      </c>
      <c r="C62" s="6">
        <f>IF(ISBLANK(A62), 0,
   IFERROR(
       INDEX(ori_data!$E:$E, MATCH(A62, ori_data!$D:$D, 0)),
       IFERROR(
           INDEX(ori_data!$B:$B, MATCH(A62, ori_data!$A:$A, 0)),
           "ERROR"
       )
   )
)</f>
        <v>0</v>
      </c>
      <c r="D62" s="6">
        <f>IF(ISBLANK(A62), 0, IFERROR(VLOOKUP(A62, ori_data!$P:$Q, 2, FALSE), "ERROR"))</f>
        <v>0</v>
      </c>
      <c r="F62" s="6">
        <v>250.21185</v>
      </c>
      <c r="G62" s="16">
        <f t="shared" si="0"/>
        <v>0</v>
      </c>
      <c r="I62" s="6">
        <f t="shared" si="1"/>
        <v>250.21185</v>
      </c>
      <c r="J62" s="11"/>
      <c r="Q62" s="1"/>
    </row>
    <row r="63" spans="1:17">
      <c r="A63" s="6" t="s">
        <v>942</v>
      </c>
      <c r="C63" s="6">
        <f>IF(ISBLANK(A63), 0,
   IFERROR(
       INDEX(ori_data!$E:$E, MATCH(A63, ori_data!$D:$D, 0)),
       IFERROR(
           INDEX(ori_data!$B:$B, MATCH(A63, ori_data!$A:$A, 0)),
           "ERROR"
       )
   )
)</f>
        <v>0</v>
      </c>
      <c r="D63" s="6">
        <f>IF(ISBLANK(A63), 0, IFERROR(VLOOKUP(A63, ori_data!$P:$Q, 2, FALSE), "ERROR"))</f>
        <v>0</v>
      </c>
      <c r="F63" s="6">
        <v>287.57067000000001</v>
      </c>
      <c r="G63" s="16">
        <f t="shared" si="0"/>
        <v>0</v>
      </c>
      <c r="I63" s="6">
        <f t="shared" si="1"/>
        <v>287.57067000000001</v>
      </c>
      <c r="J63" s="11"/>
      <c r="Q63" s="1"/>
    </row>
    <row r="64" spans="1:17">
      <c r="A64" s="6" t="s">
        <v>943</v>
      </c>
      <c r="C64" s="6">
        <f>IF(ISBLANK(A64), 0,
   IFERROR(
       INDEX(ori_data!$E:$E, MATCH(A64, ori_data!$D:$D, 0)),
       IFERROR(
           INDEX(ori_data!$B:$B, MATCH(A64, ori_data!$A:$A, 0)),
           "ERROR"
       )
   )
)</f>
        <v>0</v>
      </c>
      <c r="D64" s="6">
        <f>IF(ISBLANK(A64), 0, IFERROR(VLOOKUP(A64, ori_data!$P:$Q, 2, FALSE), "ERROR"))</f>
        <v>0</v>
      </c>
      <c r="F64" s="6">
        <v>216.31218000000001</v>
      </c>
      <c r="G64" s="16">
        <f t="shared" si="0"/>
        <v>0</v>
      </c>
      <c r="I64" s="6">
        <f t="shared" si="1"/>
        <v>216.31218000000001</v>
      </c>
      <c r="J64" s="11"/>
      <c r="Q64" s="1"/>
    </row>
    <row r="65" spans="1:17">
      <c r="A65" s="8" t="s">
        <v>944</v>
      </c>
      <c r="C65" s="6">
        <f>IF(ISBLANK(A65), 0,
   IFERROR(
       INDEX(ori_data!$E:$E, MATCH(A65, ori_data!$D:$D, 0)),
       IFERROR(
           INDEX(ori_data!$B:$B, MATCH(A65, ori_data!$A:$A, 0)),
           "ERROR"
       )
   )
)</f>
        <v>0</v>
      </c>
      <c r="D65" s="6">
        <f>IF(ISBLANK(A65), 0, IFERROR(VLOOKUP(A65, ori_data!$P:$Q, 2, FALSE), "ERROR"))</f>
        <v>0</v>
      </c>
      <c r="F65" s="6">
        <v>173.87994</v>
      </c>
      <c r="G65" s="16">
        <f t="shared" si="0"/>
        <v>0</v>
      </c>
      <c r="I65" s="6">
        <f t="shared" si="1"/>
        <v>173.87994</v>
      </c>
      <c r="J65" s="11"/>
      <c r="Q65" s="1"/>
    </row>
    <row r="66" spans="1:17">
      <c r="A66" s="6" t="s">
        <v>945</v>
      </c>
      <c r="C66" s="6">
        <f>IF(ISBLANK(A66), 0,
   IFERROR(
       INDEX(ori_data!$E:$E, MATCH(A66, ori_data!$D:$D, 0)),
       IFERROR(
           INDEX(ori_data!$B:$B, MATCH(A66, ori_data!$A:$A, 0)),
           "ERROR"
       )
   )
)</f>
        <v>0</v>
      </c>
      <c r="D66" s="6">
        <f>IF(ISBLANK(A66), 0, IFERROR(VLOOKUP(A66, ori_data!$P:$Q, 2, FALSE), "ERROR"))</f>
        <v>0</v>
      </c>
      <c r="F66" s="6">
        <v>217.69583999999998</v>
      </c>
      <c r="G66" s="16">
        <f t="shared" si="0"/>
        <v>0</v>
      </c>
      <c r="I66" s="6">
        <f t="shared" si="1"/>
        <v>217.69583999999998</v>
      </c>
      <c r="J66" s="11"/>
      <c r="Q66" s="1"/>
    </row>
    <row r="67" spans="1:17">
      <c r="A67" s="6" t="s">
        <v>80</v>
      </c>
      <c r="C67" s="6">
        <f>IF(ISBLANK(A67), 0,
   IFERROR(
       INDEX(ori_data!$E:$E, MATCH(A67, ori_data!$D:$D, 0)),
       IFERROR(
           INDEX(ori_data!$B:$B, MATCH(A67, ori_data!$A:$A, 0)),
           "ERROR"
       )
   )
)</f>
        <v>0</v>
      </c>
      <c r="D67" s="6">
        <f>IF(ISBLANK(A67), 0, IFERROR(VLOOKUP(A67, ori_data!$P:$Q, 2, FALSE), "ERROR"))</f>
        <v>0</v>
      </c>
      <c r="F67" s="6">
        <v>258.74441999999999</v>
      </c>
      <c r="G67" s="16">
        <f t="shared" si="0"/>
        <v>0</v>
      </c>
      <c r="I67" s="6">
        <f t="shared" si="1"/>
        <v>258.74441999999999</v>
      </c>
      <c r="J67" s="11"/>
      <c r="Q67" s="1"/>
    </row>
    <row r="68" spans="1:17">
      <c r="A68" s="6" t="s">
        <v>678</v>
      </c>
      <c r="C68" s="6">
        <f>IF(ISBLANK(A68), 0,
   IFERROR(
       INDEX(ori_data!$E:$E, MATCH(A68, ori_data!$D:$D, 0)),
       IFERROR(
           INDEX(ori_data!$B:$B, MATCH(A68, ori_data!$A:$A, 0)),
           "ERROR"
       )
   )
)</f>
        <v>0</v>
      </c>
      <c r="D68" s="6">
        <f>IF(ISBLANK(A68), 0, IFERROR(VLOOKUP(A68, ori_data!$P:$Q, 2, FALSE), "ERROR"))</f>
        <v>0</v>
      </c>
      <c r="F68" s="6">
        <v>241.44867000000002</v>
      </c>
      <c r="G68" s="16">
        <f t="shared" ref="G68:G86" si="2">C68-D68</f>
        <v>0</v>
      </c>
      <c r="I68" s="6">
        <f t="shared" ref="I68:I86" si="3">ABS(G68-F68)</f>
        <v>241.44867000000002</v>
      </c>
      <c r="J68" s="11"/>
      <c r="Q68" s="1"/>
    </row>
    <row r="69" spans="1:17">
      <c r="A69" s="6" t="s">
        <v>677</v>
      </c>
      <c r="C69" s="6">
        <f>IF(ISBLANK(A69), 0,
   IFERROR(
       INDEX(ori_data!$E:$E, MATCH(A69, ori_data!$D:$D, 0)),
       IFERROR(
           INDEX(ori_data!$B:$B, MATCH(A69, ori_data!$A:$A, 0)),
           "ERROR"
       )
   )
)</f>
        <v>0</v>
      </c>
      <c r="D69" s="6">
        <f>IF(ISBLANK(A69), 0, IFERROR(VLOOKUP(A69, ori_data!$P:$Q, 2, FALSE), "ERROR"))</f>
        <v>0</v>
      </c>
      <c r="F69" s="6">
        <v>235.91403</v>
      </c>
      <c r="G69" s="16">
        <f t="shared" si="2"/>
        <v>0</v>
      </c>
      <c r="I69" s="6">
        <f t="shared" si="3"/>
        <v>235.91403</v>
      </c>
      <c r="J69" s="11"/>
      <c r="Q69" s="1"/>
    </row>
    <row r="70" spans="1:17">
      <c r="A70" s="6" t="s">
        <v>946</v>
      </c>
      <c r="C70" s="6">
        <f>IF(ISBLANK(A70), 0,
   IFERROR(
       INDEX(ori_data!$E:$E, MATCH(A70, ori_data!$D:$D, 0)),
       IFERROR(
           INDEX(ori_data!$B:$B, MATCH(A70, ori_data!$A:$A, 0)),
           "ERROR"
       )
   )
)</f>
        <v>0</v>
      </c>
      <c r="D70" s="6">
        <f>IF(ISBLANK(A70), 0, IFERROR(VLOOKUP(A70, ori_data!$P:$Q, 2, FALSE), "ERROR"))</f>
        <v>0</v>
      </c>
      <c r="F70" s="6">
        <v>261.51173999999997</v>
      </c>
      <c r="G70" s="16">
        <f t="shared" si="2"/>
        <v>0</v>
      </c>
      <c r="I70" s="6">
        <f t="shared" si="3"/>
        <v>261.51173999999997</v>
      </c>
      <c r="J70" s="11"/>
      <c r="Q70" s="1"/>
    </row>
    <row r="71" spans="1:17">
      <c r="A71" s="6" t="s">
        <v>947</v>
      </c>
      <c r="C71" s="6">
        <f>IF(ISBLANK(A71), 0,
   IFERROR(
       INDEX(ori_data!$E:$E, MATCH(A71, ori_data!$D:$D, 0)),
       IFERROR(
           INDEX(ori_data!$B:$B, MATCH(A71, ori_data!$A:$A, 0)),
           "ERROR"
       )
   )
)</f>
        <v>0</v>
      </c>
      <c r="D71" s="6">
        <f>IF(ISBLANK(A71), 0, IFERROR(VLOOKUP(A71, ori_data!$P:$Q, 2, FALSE), "ERROR"))</f>
        <v>0</v>
      </c>
      <c r="F71" s="6">
        <v>208.70205000000001</v>
      </c>
      <c r="G71" s="16">
        <f t="shared" si="2"/>
        <v>0</v>
      </c>
      <c r="I71" s="6">
        <f t="shared" si="3"/>
        <v>208.70205000000001</v>
      </c>
      <c r="J71" s="11"/>
      <c r="Q71" s="1"/>
    </row>
    <row r="72" spans="1:17">
      <c r="A72" s="6" t="s">
        <v>948</v>
      </c>
      <c r="C72" s="6">
        <f>IF(ISBLANK(A72), 0,
   IFERROR(
       INDEX(ori_data!$E:$E, MATCH(A72, ori_data!$D:$D, 0)),
       IFERROR(
           INDEX(ori_data!$B:$B, MATCH(A72, ori_data!$A:$A, 0)),
           "ERROR"
       )
   )
)</f>
        <v>0</v>
      </c>
      <c r="D72" s="6">
        <f>IF(ISBLANK(A72), 0, IFERROR(VLOOKUP(A72, ori_data!$P:$Q, 2, FALSE), "ERROR"))</f>
        <v>0</v>
      </c>
      <c r="F72" s="6">
        <v>203.62862999999999</v>
      </c>
      <c r="G72" s="16">
        <f t="shared" si="2"/>
        <v>0</v>
      </c>
      <c r="I72" s="6">
        <f t="shared" si="3"/>
        <v>203.62862999999999</v>
      </c>
      <c r="J72" s="11"/>
      <c r="Q72" s="1"/>
    </row>
    <row r="73" spans="1:17">
      <c r="A73" s="6" t="s">
        <v>900</v>
      </c>
      <c r="C73" s="6">
        <f>IF(ISBLANK(A73), 0,
   IFERROR(
       INDEX(ori_data!$E:$E, MATCH(A73, ori_data!$D:$D, 0)),
       IFERROR(
           INDEX(ori_data!$B:$B, MATCH(A73, ori_data!$A:$A, 0)),
           "ERROR"
       )
   )
)</f>
        <v>0</v>
      </c>
      <c r="D73" s="6">
        <f>IF(ISBLANK(A73), 0, IFERROR(VLOOKUP(A73, ori_data!$P:$Q, 2, FALSE), "ERROR"))</f>
        <v>0</v>
      </c>
      <c r="F73" s="6">
        <v>196.24911</v>
      </c>
      <c r="G73" s="16">
        <f t="shared" si="2"/>
        <v>0</v>
      </c>
      <c r="I73" s="6">
        <f t="shared" si="3"/>
        <v>196.24911</v>
      </c>
      <c r="J73" s="11"/>
      <c r="Q73" s="1"/>
    </row>
    <row r="74" spans="1:17">
      <c r="A74" s="6" t="s">
        <v>902</v>
      </c>
      <c r="C74" s="6">
        <f>IF(ISBLANK(A74), 0,
   IFERROR(
       INDEX(ori_data!$E:$E, MATCH(A74, ori_data!$D:$D, 0)),
       IFERROR(
           INDEX(ori_data!$B:$B, MATCH(A74, ori_data!$A:$A, 0)),
           "ERROR"
       )
   )
)</f>
        <v>0</v>
      </c>
      <c r="D74" s="6">
        <f>IF(ISBLANK(A74), 0, IFERROR(VLOOKUP(A74, ori_data!$P:$Q, 2, FALSE), "ERROR"))</f>
        <v>0</v>
      </c>
      <c r="F74" s="6">
        <v>178.03091999999998</v>
      </c>
      <c r="G74" s="16">
        <f t="shared" si="2"/>
        <v>0</v>
      </c>
      <c r="I74" s="6">
        <f t="shared" si="3"/>
        <v>178.03091999999998</v>
      </c>
      <c r="J74" s="11"/>
      <c r="Q74" s="1"/>
    </row>
    <row r="75" spans="1:17">
      <c r="A75" s="6" t="s">
        <v>903</v>
      </c>
      <c r="C75" s="6">
        <f>IF(ISBLANK(A75), 0,
   IFERROR(
       INDEX(ori_data!$E:$E, MATCH(A75, ori_data!$D:$D, 0)),
       IFERROR(
           INDEX(ori_data!$B:$B, MATCH(A75, ori_data!$A:$A, 0)),
           "ERROR"
       )
   )
)</f>
        <v>0</v>
      </c>
      <c r="D75" s="6">
        <f>IF(ISBLANK(A75), 0, IFERROR(VLOOKUP(A75, ori_data!$P:$Q, 2, FALSE), "ERROR"))</f>
        <v>0</v>
      </c>
      <c r="F75" s="6">
        <v>223.69169999999997</v>
      </c>
      <c r="G75" s="16">
        <f t="shared" si="2"/>
        <v>0</v>
      </c>
      <c r="I75" s="6">
        <f t="shared" si="3"/>
        <v>223.69169999999997</v>
      </c>
      <c r="J75" s="11"/>
      <c r="Q75" s="1"/>
    </row>
    <row r="76" spans="1:17">
      <c r="A76" s="6" t="s">
        <v>300</v>
      </c>
      <c r="C76" s="6">
        <f>IF(ISBLANK(A76), 0,
   IFERROR(
       INDEX(ori_data!$E:$E, MATCH(A76, ori_data!$D:$D, 0)),
       IFERROR(
           INDEX(ori_data!$B:$B, MATCH(A76, ori_data!$A:$A, 0)),
           "ERROR"
       )
   )
)</f>
        <v>0</v>
      </c>
      <c r="D76" s="6">
        <f>IF(ISBLANK(A76), 0, IFERROR(VLOOKUP(A76, ori_data!$P:$Q, 2, FALSE), "ERROR"))</f>
        <v>0</v>
      </c>
      <c r="F76" s="6">
        <v>311.09289000000001</v>
      </c>
      <c r="G76" s="16">
        <f t="shared" si="2"/>
        <v>0</v>
      </c>
      <c r="I76" s="6">
        <f t="shared" si="3"/>
        <v>311.09289000000001</v>
      </c>
      <c r="J76" s="11"/>
      <c r="Q76" s="1"/>
    </row>
    <row r="77" spans="1:17">
      <c r="A77" s="6" t="s">
        <v>197</v>
      </c>
      <c r="C77" s="6">
        <f>IF(ISBLANK(A77), 0,
   IFERROR(
       INDEX(ori_data!$E:$E, MATCH(A77, ori_data!$D:$D, 0)),
       IFERROR(
           INDEX(ori_data!$B:$B, MATCH(A77, ori_data!$A:$A, 0)),
           "ERROR"
       )
   )
)</f>
        <v>0</v>
      </c>
      <c r="D77" s="6">
        <f>IF(ISBLANK(A77), 0, IFERROR(VLOOKUP(A77, ori_data!$P:$Q, 2, FALSE), "ERROR"))</f>
        <v>0</v>
      </c>
      <c r="F77" s="6">
        <v>256.89954</v>
      </c>
      <c r="G77" s="16">
        <f t="shared" si="2"/>
        <v>0</v>
      </c>
      <c r="I77" s="6">
        <f t="shared" si="3"/>
        <v>256.89954</v>
      </c>
      <c r="J77" s="11"/>
      <c r="Q77" s="1"/>
    </row>
    <row r="78" spans="1:17">
      <c r="A78" s="6" t="s">
        <v>920</v>
      </c>
      <c r="C78" s="6">
        <f>IF(ISBLANK(A78), 0,
   IFERROR(
       INDEX(ori_data!$E:$E, MATCH(A78, ori_data!$D:$D, 0)),
       IFERROR(
           INDEX(ori_data!$B:$B, MATCH(A78, ori_data!$A:$A, 0)),
           "ERROR"
       )
   )
)</f>
        <v>0</v>
      </c>
      <c r="D78" s="6">
        <f>IF(ISBLANK(A78), 0, IFERROR(VLOOKUP(A78, ori_data!$P:$Q, 2, FALSE), "ERROR"))</f>
        <v>0</v>
      </c>
      <c r="F78" s="6">
        <v>221.15499</v>
      </c>
      <c r="G78" s="16">
        <f t="shared" si="2"/>
        <v>0</v>
      </c>
      <c r="I78" s="6">
        <f t="shared" si="3"/>
        <v>221.15499</v>
      </c>
      <c r="J78" s="11"/>
      <c r="Q78" s="1"/>
    </row>
    <row r="79" spans="1:17">
      <c r="A79" s="6" t="s">
        <v>922</v>
      </c>
      <c r="C79" s="6">
        <f>IF(ISBLANK(A79), 0,
   IFERROR(
       INDEX(ori_data!$E:$E, MATCH(A79, ori_data!$D:$D, 0)),
       IFERROR(
           INDEX(ori_data!$B:$B, MATCH(A79, ori_data!$A:$A, 0)),
           "ERROR"
       )
   )
)</f>
        <v>0</v>
      </c>
      <c r="D79" s="6">
        <f>IF(ISBLANK(A79), 0, IFERROR(VLOOKUP(A79, ori_data!$P:$Q, 2, FALSE), "ERROR"))</f>
        <v>0</v>
      </c>
      <c r="F79" s="6">
        <v>175.49421000000001</v>
      </c>
      <c r="G79" s="16">
        <f t="shared" si="2"/>
        <v>0</v>
      </c>
      <c r="I79" s="6">
        <f t="shared" si="3"/>
        <v>175.49421000000001</v>
      </c>
      <c r="J79" s="11"/>
      <c r="Q79" s="1"/>
    </row>
    <row r="80" spans="1:17">
      <c r="A80" s="6" t="s">
        <v>378</v>
      </c>
      <c r="C80" s="6">
        <f>IF(ISBLANK(A80), 0,
   IFERROR(
       INDEX(ori_data!$E:$E, MATCH(A80, ori_data!$D:$D, 0)),
       IFERROR(
           INDEX(ori_data!$B:$B, MATCH(A80, ori_data!$A:$A, 0)),
           "ERROR"
       )
   )
)</f>
        <v>0</v>
      </c>
      <c r="D80" s="6">
        <f>IF(ISBLANK(A80), 0, IFERROR(VLOOKUP(A80, ori_data!$P:$Q, 2, FALSE), "ERROR"))</f>
        <v>0</v>
      </c>
      <c r="F80" s="6">
        <v>293.10531000000003</v>
      </c>
      <c r="G80" s="16">
        <f t="shared" si="2"/>
        <v>0</v>
      </c>
      <c r="I80" s="6">
        <f t="shared" si="3"/>
        <v>293.10531000000003</v>
      </c>
      <c r="J80" s="11"/>
      <c r="Q80" s="1"/>
    </row>
    <row r="81" spans="1:17">
      <c r="A81" s="6" t="s">
        <v>933</v>
      </c>
      <c r="C81" s="6">
        <f>IF(ISBLANK(A81), 0,
   IFERROR(
       INDEX(ori_data!$E:$E, MATCH(A81, ori_data!$D:$D, 0)),
       IFERROR(
           INDEX(ori_data!$B:$B, MATCH(A81, ori_data!$A:$A, 0)),
           "ERROR"
       )
   )
)</f>
        <v>0</v>
      </c>
      <c r="D81" s="6">
        <f>IF(ISBLANK(A81), 0, IFERROR(VLOOKUP(A81, ori_data!$P:$Q, 2, FALSE), "ERROR"))</f>
        <v>0</v>
      </c>
      <c r="F81" s="6">
        <v>211.00815</v>
      </c>
      <c r="G81" s="16">
        <f t="shared" si="2"/>
        <v>0</v>
      </c>
      <c r="I81" s="6">
        <f t="shared" si="3"/>
        <v>211.00815</v>
      </c>
      <c r="J81" s="11"/>
      <c r="Q81" s="1"/>
    </row>
    <row r="82" spans="1:17">
      <c r="A82" s="6" t="s">
        <v>765</v>
      </c>
      <c r="C82" s="6">
        <f>IF(ISBLANK(A82), 0,
   IFERROR(
       INDEX(ori_data!$E:$E, MATCH(A82, ori_data!$D:$D, 0)),
       IFERROR(
           INDEX(ori_data!$B:$B, MATCH(A82, ori_data!$A:$A, 0)),
           "ERROR"
       )
   )
)</f>
        <v>0</v>
      </c>
      <c r="D82" s="6">
        <f>IF(ISBLANK(A82), 0, IFERROR(VLOOKUP(A82, ori_data!$P:$Q, 2, FALSE), "ERROR"))</f>
        <v>0</v>
      </c>
      <c r="F82" s="6">
        <v>187.71654000000001</v>
      </c>
      <c r="G82" s="16">
        <f t="shared" si="2"/>
        <v>0</v>
      </c>
      <c r="I82" s="6">
        <f t="shared" si="3"/>
        <v>187.71654000000001</v>
      </c>
      <c r="J82" s="11"/>
      <c r="Q82" s="1"/>
    </row>
    <row r="83" spans="1:17">
      <c r="A83" s="6" t="s">
        <v>904</v>
      </c>
      <c r="C83" s="6">
        <f>IF(ISBLANK(A83), 0,
   IFERROR(
       INDEX(ori_data!$E:$E, MATCH(A83, ori_data!$D:$D, 0)),
       IFERROR(
           INDEX(ori_data!$B:$B, MATCH(A83, ori_data!$A:$A, 0)),
           "ERROR"
       )
   )
)</f>
        <v>0</v>
      </c>
      <c r="D83" s="6">
        <f>IF(ISBLANK(A83), 0, IFERROR(VLOOKUP(A83, ori_data!$P:$Q, 2, FALSE), "ERROR"))</f>
        <v>0</v>
      </c>
      <c r="F83" s="6">
        <v>189.10019999999997</v>
      </c>
      <c r="G83" s="16">
        <f t="shared" si="2"/>
        <v>0</v>
      </c>
      <c r="I83" s="6">
        <f t="shared" si="3"/>
        <v>189.10019999999997</v>
      </c>
      <c r="J83" s="11"/>
      <c r="Q83" s="1"/>
    </row>
    <row r="84" spans="1:17">
      <c r="A84" s="6" t="s">
        <v>905</v>
      </c>
      <c r="C84" s="6">
        <f>IF(ISBLANK(A84), 0,
   IFERROR(
       INDEX(ori_data!$E:$E, MATCH(A84, ori_data!$D:$D, 0)),
       IFERROR(
           INDEX(ori_data!$B:$B, MATCH(A84, ori_data!$A:$A, 0)),
           "ERROR"
       )
   )
)</f>
        <v>0</v>
      </c>
      <c r="D84" s="6">
        <f>IF(ISBLANK(A84), 0, IFERROR(VLOOKUP(A84, ori_data!$P:$Q, 2, FALSE), "ERROR"))</f>
        <v>0</v>
      </c>
      <c r="F84" s="6">
        <v>186.56349</v>
      </c>
      <c r="G84" s="16">
        <f t="shared" si="2"/>
        <v>0</v>
      </c>
      <c r="I84" s="6">
        <f t="shared" si="3"/>
        <v>186.56349</v>
      </c>
      <c r="J84" s="11"/>
      <c r="Q84" s="1"/>
    </row>
    <row r="85" spans="1:17">
      <c r="A85" s="6" t="s">
        <v>906</v>
      </c>
      <c r="C85" s="6">
        <f>IF(ISBLANK(A85), 0,
   IFERROR(
       INDEX(ori_data!$E:$E, MATCH(A85, ori_data!$D:$D, 0)),
       IFERROR(
           INDEX(ori_data!$B:$B, MATCH(A85, ori_data!$A:$A, 0)),
           "ERROR"
       )
   )
)</f>
        <v>0</v>
      </c>
      <c r="D85" s="6">
        <f>IF(ISBLANK(A85), 0, IFERROR(VLOOKUP(A85, ori_data!$P:$Q, 2, FALSE), "ERROR"))</f>
        <v>0</v>
      </c>
      <c r="F85" s="6">
        <v>175.2636</v>
      </c>
      <c r="G85" s="16">
        <f t="shared" si="2"/>
        <v>0</v>
      </c>
      <c r="I85" s="6">
        <f t="shared" si="3"/>
        <v>175.2636</v>
      </c>
      <c r="J85" s="11"/>
      <c r="Q85" s="1"/>
    </row>
    <row r="86" spans="1:17">
      <c r="A86" s="6" t="s">
        <v>650</v>
      </c>
      <c r="C86" s="6">
        <f>IF(ISBLANK(A86), 0,
   IFERROR(
       INDEX(ori_data!$E:$E, MATCH(A86, ori_data!$D:$D, 0)),
       IFERROR(
           INDEX(ori_data!$B:$B, MATCH(A86, ori_data!$A:$A, 0)),
           "ERROR"
       )
   )
)</f>
        <v>0</v>
      </c>
      <c r="D86" s="6">
        <f>IF(ISBLANK(A86), 0, IFERROR(VLOOKUP(A86, ori_data!$P:$Q, 2, FALSE), "ERROR"))</f>
        <v>0</v>
      </c>
      <c r="F86" s="6">
        <v>224.61413999999999</v>
      </c>
      <c r="G86" s="16">
        <f t="shared" si="2"/>
        <v>0</v>
      </c>
      <c r="I86" s="6">
        <f t="shared" si="3"/>
        <v>224.61413999999999</v>
      </c>
      <c r="J86" s="11"/>
      <c r="Q86" s="1"/>
    </row>
    <row r="91" spans="1:17">
      <c r="H91" s="6" t="s">
        <v>321</v>
      </c>
      <c r="I91" s="6">
        <f>SUM(I4:I86)/COUNTA(I4:I86)</f>
        <v>254.67679301204825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selection activeCell="M20" sqref="M20"/>
    </sheetView>
  </sheetViews>
  <sheetFormatPr defaultRowHeight="14.25"/>
  <cols>
    <col min="1" max="1" width="20.625" style="6" customWidth="1"/>
    <col min="2" max="2" width="10.625" style="6" customWidth="1"/>
    <col min="3" max="5" width="10.625" style="6" hidden="1" customWidth="1"/>
    <col min="6" max="9" width="10.625" style="6" customWidth="1"/>
  </cols>
  <sheetData>
    <row r="1" spans="1:10">
      <c r="A1" s="23" t="s">
        <v>589</v>
      </c>
      <c r="B1" s="23"/>
      <c r="C1" s="23"/>
      <c r="D1" s="23"/>
      <c r="E1" s="23"/>
      <c r="F1" s="23"/>
      <c r="G1" s="23"/>
      <c r="H1" s="23"/>
      <c r="I1" s="23"/>
    </row>
    <row r="2" spans="1:10">
      <c r="A2" s="6" t="s">
        <v>768</v>
      </c>
      <c r="C2" s="6" t="s">
        <v>769</v>
      </c>
      <c r="D2" s="6" t="s">
        <v>770</v>
      </c>
      <c r="F2" s="6" t="s">
        <v>596</v>
      </c>
      <c r="G2" s="6" t="s">
        <v>605</v>
      </c>
      <c r="I2" s="6" t="s">
        <v>320</v>
      </c>
    </row>
    <row r="3" spans="1:10">
      <c r="A3" s="6" t="s">
        <v>793</v>
      </c>
      <c r="C3" s="6">
        <f>IF(ISBLANK(A3), 0,
   IFERROR(
       INDEX(ori_data!$E:$E, MATCH(A3, ori_data!$D:$D, 0)),
       IFERROR(
           INDEX(ori_data!$B:$B, MATCH(A3, ori_data!$A:$A, 0)),
           "ERROR"
       )
   )
)</f>
        <v>0</v>
      </c>
      <c r="D3" s="6">
        <f>IF(ISBLANK(A3), 0, IFERROR(VLOOKUP(A3, ori_data!$S:$T, 2, FALSE), "ERROR"))</f>
        <v>0</v>
      </c>
      <c r="F3" s="6">
        <v>29.056727058909999</v>
      </c>
      <c r="G3" s="6">
        <v>30.270897260786999</v>
      </c>
      <c r="I3" s="6">
        <f>ABS(F3-G3)</f>
        <v>1.2141702018769998</v>
      </c>
      <c r="J3" s="1"/>
    </row>
    <row r="4" spans="1:10">
      <c r="A4" s="6" t="s">
        <v>302</v>
      </c>
      <c r="C4" s="6">
        <f>IF(ISBLANK(A4), 0,
   IFERROR(
       INDEX(ori_data!$E:$E, MATCH(A4, ori_data!$D:$D, 0)),
       IFERROR(
           INDEX(ori_data!$B:$B, MATCH(A4, ori_data!$A:$A, 0)),
           "ERROR"
       )
   )
)</f>
        <v>0</v>
      </c>
      <c r="D4" s="6">
        <f>IF(ISBLANK(A4), 0, IFERROR(VLOOKUP(A4, ori_data!$S:$T, 2, FALSE), "ERROR"))</f>
        <v>0</v>
      </c>
      <c r="F4" s="6">
        <v>33.668905957149683</v>
      </c>
      <c r="G4" s="6">
        <v>38.9934813413565</v>
      </c>
      <c r="I4" s="6">
        <f t="shared" ref="I4:I60" si="0">ABS(F4-G4)</f>
        <v>5.3245753842068169</v>
      </c>
      <c r="J4" s="1"/>
    </row>
    <row r="5" spans="1:10">
      <c r="A5" s="6" t="s">
        <v>70</v>
      </c>
      <c r="C5" s="6">
        <f>IF(ISBLANK(A5), 0,
   IFERROR(
       INDEX(ori_data!$E:$E, MATCH(A5, ori_data!$D:$D, 0)),
       IFERROR(
           INDEX(ori_data!$B:$B, MATCH(A5, ori_data!$A:$A, 0)),
           "ERROR"
       )
   )
)</f>
        <v>0</v>
      </c>
      <c r="D5" s="6">
        <f>IF(ISBLANK(A5), 0, IFERROR(VLOOKUP(A5, ori_data!$S:$T, 2, FALSE), "ERROR"))</f>
        <v>0</v>
      </c>
      <c r="F5" s="6">
        <v>78.4070412700746</v>
      </c>
      <c r="G5" s="6">
        <v>84.018330144506706</v>
      </c>
      <c r="I5" s="6">
        <f t="shared" si="0"/>
        <v>5.6112888744321054</v>
      </c>
      <c r="J5" s="1"/>
    </row>
    <row r="6" spans="1:10">
      <c r="A6" s="6" t="s">
        <v>804</v>
      </c>
      <c r="C6" s="6">
        <f>IF(ISBLANK(A6), 0,
   IFERROR(
       INDEX(ori_data!$E:$E, MATCH(A6, ori_data!$D:$D, 0)),
       IFERROR(
           INDEX(ori_data!$B:$B, MATCH(A6, ori_data!$A:$A, 0)),
           "ERROR"
       )
   )
)</f>
        <v>0</v>
      </c>
      <c r="D6" s="6">
        <f>IF(ISBLANK(A6), 0, IFERROR(VLOOKUP(A6, ori_data!$S:$T, 2, FALSE), "ERROR"))</f>
        <v>0</v>
      </c>
      <c r="F6" s="6">
        <v>32.054643342765793</v>
      </c>
      <c r="G6" s="6">
        <v>25.1185816803481</v>
      </c>
      <c r="I6" s="6">
        <f t="shared" si="0"/>
        <v>6.9360616624176927</v>
      </c>
      <c r="J6" s="1"/>
    </row>
    <row r="7" spans="1:10">
      <c r="A7" s="6" t="s">
        <v>806</v>
      </c>
      <c r="C7" s="6">
        <f>IF(ISBLANK(A7), 0,
   IFERROR(
       INDEX(ori_data!$E:$E, MATCH(A7, ori_data!$D:$D, 0)),
       IFERROR(
           INDEX(ori_data!$B:$B, MATCH(A7, ori_data!$A:$A, 0)),
           "ERROR"
       )
   )
)</f>
        <v>0</v>
      </c>
      <c r="D7" s="6">
        <f>IF(ISBLANK(A7), 0, IFERROR(VLOOKUP(A7, ori_data!$S:$T, 2, FALSE), "ERROR"))</f>
        <v>0</v>
      </c>
      <c r="F7" s="6">
        <v>17.295670868398808</v>
      </c>
      <c r="G7" s="6">
        <v>11.3907410118263</v>
      </c>
      <c r="I7" s="6">
        <f t="shared" si="0"/>
        <v>5.9049298565725081</v>
      </c>
      <c r="J7" s="1"/>
    </row>
    <row r="8" spans="1:10">
      <c r="A8" s="6" t="s">
        <v>808</v>
      </c>
      <c r="C8" s="6">
        <f>IF(ISBLANK(A8), 0,
   IFERROR(
       INDEX(ori_data!$E:$E, MATCH(A8, ori_data!$D:$D, 0)),
       IFERROR(
           INDEX(ori_data!$B:$B, MATCH(A8, ori_data!$A:$A, 0)),
           "ERROR"
       )
   )
)</f>
        <v>0</v>
      </c>
      <c r="D8" s="6">
        <f>IF(ISBLANK(A8), 0, IFERROR(VLOOKUP(A8, ori_data!$S:$T, 2, FALSE), "ERROR"))</f>
        <v>0</v>
      </c>
      <c r="F8" s="6">
        <v>47.966660541692697</v>
      </c>
      <c r="G8" s="6">
        <v>51.500148765335297</v>
      </c>
      <c r="I8" s="6">
        <f t="shared" si="0"/>
        <v>3.5334882236425997</v>
      </c>
      <c r="J8" s="1"/>
    </row>
    <row r="9" spans="1:10">
      <c r="A9" s="6" t="s">
        <v>74</v>
      </c>
      <c r="C9" s="6">
        <f>IF(ISBLANK(A9), 0,
   IFERROR(
       INDEX(ori_data!$E:$E, MATCH(A9, ori_data!$D:$D, 0)),
       IFERROR(
           INDEX(ori_data!$B:$B, MATCH(A9, ori_data!$A:$A, 0)),
           "ERROR"
       )
   )
)</f>
        <v>0</v>
      </c>
      <c r="D9" s="6">
        <f>IF(ISBLANK(A9), 0, IFERROR(VLOOKUP(A9, ori_data!$S:$T, 2, FALSE), "ERROR"))</f>
        <v>0</v>
      </c>
      <c r="F9" s="6">
        <v>83.480438058138262</v>
      </c>
      <c r="G9" s="6">
        <v>88.357678153377407</v>
      </c>
      <c r="I9" s="6">
        <f t="shared" si="0"/>
        <v>4.877240095239145</v>
      </c>
      <c r="J9" s="1"/>
    </row>
    <row r="10" spans="1:10">
      <c r="A10" s="6" t="s">
        <v>398</v>
      </c>
      <c r="C10" s="6">
        <f>IF(ISBLANK(A10), 0,
   IFERROR(
       INDEX(ori_data!$E:$E, MATCH(A10, ori_data!$D:$D, 0)),
       IFERROR(
           INDEX(ori_data!$B:$B, MATCH(A10, ori_data!$A:$A, 0)),
           "ERROR"
       )
   )
)</f>
        <v>0</v>
      </c>
      <c r="D10" s="6">
        <f>IF(ISBLANK(A10), 0, IFERROR(VLOOKUP(A10, ori_data!$S:$T, 2, FALSE), "ERROR"))</f>
        <v>0</v>
      </c>
      <c r="F10" s="6">
        <v>28.595509169086032</v>
      </c>
      <c r="G10" s="6">
        <v>29.817283350075101</v>
      </c>
      <c r="I10" s="6">
        <f t="shared" si="0"/>
        <v>1.221774180989069</v>
      </c>
      <c r="J10" s="1"/>
    </row>
    <row r="11" spans="1:10">
      <c r="A11" s="6" t="s">
        <v>934</v>
      </c>
      <c r="C11" s="6">
        <f>IF(ISBLANK(A11), 0,
   IFERROR(
       INDEX(ori_data!$E:$E, MATCH(A11, ori_data!$D:$D, 0)),
       IFERROR(
           INDEX(ori_data!$B:$B, MATCH(A11, ori_data!$A:$A, 0)),
           "ERROR"
       )
   )
)</f>
        <v>0</v>
      </c>
      <c r="D11" s="6">
        <f>IF(ISBLANK(A11), 0, IFERROR(VLOOKUP(A11, ori_data!$S:$T, 2, FALSE), "ERROR"))</f>
        <v>0</v>
      </c>
      <c r="F11" s="6">
        <v>14.98958141927897</v>
      </c>
      <c r="G11" s="6">
        <v>25.217436201565022</v>
      </c>
      <c r="I11" s="6">
        <f t="shared" si="0"/>
        <v>10.227854782286052</v>
      </c>
      <c r="J11" s="1"/>
    </row>
    <row r="12" spans="1:10">
      <c r="A12" s="6" t="s">
        <v>67</v>
      </c>
      <c r="C12" s="6">
        <f>IF(ISBLANK(A12), 0,
   IFERROR(
       INDEX(ori_data!$E:$E, MATCH(A12, ori_data!$D:$D, 0)),
       IFERROR(
           INDEX(ori_data!$B:$B, MATCH(A12, ori_data!$A:$A, 0)),
           "ERROR"
       )
   )
)</f>
        <v>0</v>
      </c>
      <c r="D12" s="6">
        <f>IF(ISBLANK(A12), 0, IFERROR(VLOOKUP(A12, ori_data!$S:$T, 2, FALSE), "ERROR"))</f>
        <v>0</v>
      </c>
      <c r="F12" s="6">
        <v>1.8448715592958731</v>
      </c>
      <c r="G12" s="6">
        <v>0.42670405315601556</v>
      </c>
      <c r="I12" s="6">
        <f t="shared" si="0"/>
        <v>1.4181675061398575</v>
      </c>
      <c r="J12" s="1"/>
    </row>
    <row r="13" spans="1:10">
      <c r="A13" s="6" t="s">
        <v>300</v>
      </c>
      <c r="C13" s="6">
        <f>IF(ISBLANK(A13), 0,
   IFERROR(
       INDEX(ori_data!$E:$E, MATCH(A13, ori_data!$D:$D, 0)),
       IFERROR(
           INDEX(ori_data!$B:$B, MATCH(A13, ori_data!$A:$A, 0)),
           "ERROR"
       )
   )
)</f>
        <v>0</v>
      </c>
      <c r="D13" s="6">
        <f>IF(ISBLANK(A13), 0, IFERROR(VLOOKUP(A13, ori_data!$S:$T, 2, FALSE), "ERROR"))</f>
        <v>0</v>
      </c>
      <c r="F13" s="6">
        <v>8.7631399066553968</v>
      </c>
      <c r="G13" s="6">
        <v>4.3371859286998955</v>
      </c>
      <c r="I13" s="6">
        <f t="shared" si="0"/>
        <v>4.4259539779555013</v>
      </c>
      <c r="J13" s="1"/>
    </row>
    <row r="14" spans="1:10">
      <c r="A14" s="6" t="s">
        <v>197</v>
      </c>
      <c r="C14" s="6">
        <f>IF(ISBLANK(A14), 0,
   IFERROR(
       INDEX(ori_data!$E:$E, MATCH(A14, ori_data!$D:$D, 0)),
       IFERROR(
           INDEX(ori_data!$B:$B, MATCH(A14, ori_data!$A:$A, 0)),
           "ERROR"
       )
   )
)</f>
        <v>0</v>
      </c>
      <c r="D14" s="6">
        <f>IF(ISBLANK(A14), 0, IFERROR(VLOOKUP(A14, ori_data!$S:$T, 2, FALSE), "ERROR"))</f>
        <v>0</v>
      </c>
      <c r="F14" s="6">
        <v>17.756888758222779</v>
      </c>
      <c r="G14" s="6">
        <v>15.941012037656009</v>
      </c>
      <c r="I14" s="6">
        <f t="shared" si="0"/>
        <v>1.8158767205667701</v>
      </c>
      <c r="J14" s="1"/>
    </row>
    <row r="15" spans="1:10">
      <c r="A15" s="6" t="s">
        <v>60</v>
      </c>
      <c r="C15" s="6">
        <f>IF(ISBLANK(A15), 0,
   IFERROR(
       INDEX(ori_data!$E:$E, MATCH(A15, ori_data!$D:$D, 0)),
       IFERROR(
           INDEX(ori_data!$B:$B, MATCH(A15, ori_data!$A:$A, 0)),
           "ERROR"
       )
   )
)</f>
        <v>0</v>
      </c>
      <c r="D15" s="6">
        <f>IF(ISBLANK(A15), 0, IFERROR(VLOOKUP(A15, ori_data!$S:$T, 2, FALSE), "ERROR"))</f>
        <v>0</v>
      </c>
      <c r="F15" s="6">
        <v>42.201436918893101</v>
      </c>
      <c r="G15" s="6">
        <v>45.180293845034015</v>
      </c>
      <c r="I15" s="6">
        <f t="shared" si="0"/>
        <v>2.9788569261409137</v>
      </c>
      <c r="J15" s="1"/>
    </row>
    <row r="16" spans="1:10">
      <c r="A16" s="6" t="s">
        <v>907</v>
      </c>
      <c r="C16" s="6">
        <f>IF(ISBLANK(A16), 0,
   IFERROR(
       INDEX(ori_data!$E:$E, MATCH(A16, ori_data!$D:$D, 0)),
       IFERROR(
           INDEX(ori_data!$B:$B, MATCH(A16, ori_data!$A:$A, 0)),
           "ERROR"
       )
   )
)</f>
        <v>0</v>
      </c>
      <c r="D16" s="6">
        <f>IF(ISBLANK(A16), 0, IFERROR(VLOOKUP(A16, ori_data!$S:$T, 2, FALSE), "ERROR"))</f>
        <v>0</v>
      </c>
      <c r="F16" s="6">
        <v>29.51794494873397</v>
      </c>
      <c r="G16" s="6">
        <v>24.68031626855371</v>
      </c>
      <c r="I16" s="6">
        <f t="shared" si="0"/>
        <v>4.8376286801802593</v>
      </c>
      <c r="J16" s="1"/>
    </row>
    <row r="17" spans="1:10">
      <c r="A17" s="6" t="s">
        <v>933</v>
      </c>
      <c r="C17" s="6">
        <f>IF(ISBLANK(A17), 0,
   IFERROR(
       INDEX(ori_data!$E:$E, MATCH(A17, ori_data!$D:$D, 0)),
       IFERROR(
           INDEX(ori_data!$B:$B, MATCH(A17, ori_data!$A:$A, 0)),
           "ERROR"
       )
   )
)</f>
        <v>0</v>
      </c>
      <c r="D17" s="6">
        <f>IF(ISBLANK(A17), 0, IFERROR(VLOOKUP(A17, ori_data!$S:$T, 2, FALSE), "ERROR"))</f>
        <v>0</v>
      </c>
      <c r="F17" s="6">
        <v>25.828201830142227</v>
      </c>
      <c r="G17" s="6">
        <v>23.04290983590198</v>
      </c>
      <c r="I17" s="6">
        <f t="shared" si="0"/>
        <v>2.7852919942402465</v>
      </c>
      <c r="J17" s="1"/>
    </row>
    <row r="18" spans="1:10">
      <c r="A18" s="6" t="s">
        <v>765</v>
      </c>
      <c r="C18" s="6">
        <f>IF(ISBLANK(A18), 0,
   IFERROR(
       INDEX(ori_data!$E:$E, MATCH(A18, ori_data!$D:$D, 0)),
       IFERROR(
           INDEX(ori_data!$B:$B, MATCH(A18, ori_data!$A:$A, 0)),
           "ERROR"
       )
   )
)</f>
        <v>0</v>
      </c>
      <c r="D18" s="6">
        <f>IF(ISBLANK(A18), 0, IFERROR(VLOOKUP(A18, ori_data!$S:$T, 2, FALSE), "ERROR"))</f>
        <v>0</v>
      </c>
      <c r="F18" s="6">
        <v>32.515861232589764</v>
      </c>
      <c r="G18" s="6">
        <v>32.686720932309981</v>
      </c>
      <c r="I18" s="6">
        <f t="shared" si="0"/>
        <v>0.17085969972021786</v>
      </c>
      <c r="J18" s="1"/>
    </row>
    <row r="19" spans="1:10">
      <c r="A19" s="6" t="s">
        <v>930</v>
      </c>
      <c r="C19" s="6">
        <f>IF(ISBLANK(A19), 0,
   IFERROR(
       INDEX(ori_data!$E:$E, MATCH(A19, ori_data!$D:$D, 0)),
       IFERROR(
           INDEX(ori_data!$B:$B, MATCH(A19, ori_data!$A:$A, 0)),
           "ERROR"
       )
   )
)</f>
        <v>0</v>
      </c>
      <c r="D19" s="6">
        <f>IF(ISBLANK(A19), 0, IFERROR(VLOOKUP(A19, ori_data!$S:$T, 2, FALSE), "ERROR"))</f>
        <v>0</v>
      </c>
      <c r="F19" s="6">
        <v>23.752721325934367</v>
      </c>
      <c r="G19" s="6">
        <v>19.049904007522912</v>
      </c>
      <c r="I19" s="6">
        <f t="shared" si="0"/>
        <v>4.702817318411455</v>
      </c>
      <c r="J19" s="1"/>
    </row>
    <row r="20" spans="1:10">
      <c r="A20" s="6" t="s">
        <v>303</v>
      </c>
      <c r="C20" s="6">
        <f>IF(ISBLANK(A20), 0,
   IFERROR(
       INDEX(ori_data!$E:$E, MATCH(A20, ori_data!$D:$D, 0)),
       IFERROR(
           INDEX(ori_data!$B:$B, MATCH(A20, ori_data!$A:$A, 0)),
           "ERROR"
       )
   )
)</f>
        <v>0</v>
      </c>
      <c r="D20" s="6">
        <f>IF(ISBLANK(A20), 0, IFERROR(VLOOKUP(A20, ori_data!$S:$T, 2, FALSE), "ERROR"))</f>
        <v>0</v>
      </c>
      <c r="F20" s="6">
        <v>29.287336003821988</v>
      </c>
      <c r="G20" s="6">
        <v>26.606925616330983</v>
      </c>
      <c r="I20" s="6">
        <f t="shared" si="0"/>
        <v>2.6804103874910048</v>
      </c>
      <c r="J20" s="1"/>
    </row>
    <row r="21" spans="1:10">
      <c r="A21" s="6" t="s">
        <v>299</v>
      </c>
      <c r="C21" s="6">
        <f>IF(ISBLANK(A21), 0,
   IFERROR(
       INDEX(ori_data!$E:$E, MATCH(A21, ori_data!$D:$D, 0)),
       IFERROR(
           INDEX(ori_data!$B:$B, MATCH(A21, ori_data!$A:$A, 0)),
           "ERROR"
       )
   )
)</f>
        <v>0</v>
      </c>
      <c r="D21" s="6">
        <f>IF(ISBLANK(A21), 0, IFERROR(VLOOKUP(A21, ori_data!$S:$T, 2, FALSE), "ERROR"))</f>
        <v>0</v>
      </c>
      <c r="F21" s="6">
        <v>54.423710999228256</v>
      </c>
      <c r="G21" s="6">
        <v>57.352142413205002</v>
      </c>
      <c r="I21" s="6">
        <f t="shared" si="0"/>
        <v>2.928431413976746</v>
      </c>
      <c r="J21" s="1"/>
    </row>
    <row r="22" spans="1:10">
      <c r="A22" s="6" t="s">
        <v>362</v>
      </c>
      <c r="C22" s="6">
        <f>IF(ISBLANK(A22), 0,
   IFERROR(
       INDEX(ori_data!$E:$E, MATCH(A22, ori_data!$D:$D, 0)),
       IFERROR(
           INDEX(ori_data!$B:$B, MATCH(A22, ori_data!$A:$A, 0)),
           "ERROR"
       )
   )
)</f>
        <v>0</v>
      </c>
      <c r="D22" s="6">
        <f>IF(ISBLANK(A22), 0, IFERROR(VLOOKUP(A22, ori_data!$S:$T, 2, FALSE), "ERROR"))</f>
        <v>0</v>
      </c>
      <c r="F22" s="6">
        <v>10.146793576127301</v>
      </c>
      <c r="G22" s="6">
        <v>18.453413030321997</v>
      </c>
      <c r="I22" s="6">
        <f t="shared" si="0"/>
        <v>8.3066194541946956</v>
      </c>
      <c r="J22" s="1"/>
    </row>
    <row r="23" spans="1:10">
      <c r="A23" s="6" t="s">
        <v>243</v>
      </c>
      <c r="C23" s="6">
        <f>IF(ISBLANK(A23), 0,
   IFERROR(
       INDEX(ori_data!$E:$E, MATCH(A23, ori_data!$D:$D, 0)),
       IFERROR(
           INDEX(ori_data!$B:$B, MATCH(A23, ori_data!$A:$A, 0)),
           "ERROR"
       )
   )
)</f>
        <v>0</v>
      </c>
      <c r="D23" s="6">
        <f>IF(ISBLANK(A23), 0, IFERROR(VLOOKUP(A23, ori_data!$S:$T, 2, FALSE), "ERROR"))</f>
        <v>0</v>
      </c>
      <c r="F23" s="6">
        <v>0.46121788982396827</v>
      </c>
      <c r="G23" s="6">
        <v>1.3109008169699905</v>
      </c>
      <c r="I23" s="6">
        <f t="shared" si="0"/>
        <v>0.84968292714602223</v>
      </c>
      <c r="J23" s="1"/>
    </row>
    <row r="24" spans="1:10">
      <c r="A24" s="6" t="s">
        <v>199</v>
      </c>
      <c r="C24" s="6">
        <f>IF(ISBLANK(A24), 0,
   IFERROR(
       INDEX(ori_data!$E:$E, MATCH(A24, ori_data!$D:$D, 0)),
       IFERROR(
           INDEX(ori_data!$B:$B, MATCH(A24, ori_data!$A:$A, 0)),
           "ERROR"
       )
   )
)</f>
        <v>0</v>
      </c>
      <c r="D24" s="6">
        <f>IF(ISBLANK(A24), 0, IFERROR(VLOOKUP(A24, ori_data!$S:$T, 2, FALSE), "ERROR"))</f>
        <v>0</v>
      </c>
      <c r="F24" s="6">
        <v>89.015052736025879</v>
      </c>
      <c r="G24" s="6">
        <v>94.568953645880981</v>
      </c>
      <c r="I24" s="6">
        <f t="shared" si="0"/>
        <v>5.553900909855102</v>
      </c>
      <c r="J24" s="1"/>
    </row>
    <row r="25" spans="1:10">
      <c r="A25" s="6" t="s">
        <v>908</v>
      </c>
      <c r="C25" s="6">
        <f>IF(ISBLANK(A25), 0,
   IFERROR(
       INDEX(ori_data!$E:$E, MATCH(A25, ori_data!$D:$D, 0)),
       IFERROR(
           INDEX(ori_data!$B:$B, MATCH(A25, ori_data!$A:$A, 0)),
           "ERROR"
       )
   )
)</f>
        <v>0</v>
      </c>
      <c r="D25" s="6">
        <f>IF(ISBLANK(A25), 0, IFERROR(VLOOKUP(A25, ori_data!$S:$T, 2, FALSE), "ERROR"))</f>
        <v>0</v>
      </c>
      <c r="F25" s="6">
        <v>25.136374995406275</v>
      </c>
      <c r="G25" s="6">
        <v>27.369496954547003</v>
      </c>
      <c r="I25" s="6">
        <f t="shared" si="0"/>
        <v>2.2331219591407283</v>
      </c>
      <c r="J25" s="1"/>
    </row>
    <row r="26" spans="1:10">
      <c r="A26" s="6" t="s">
        <v>524</v>
      </c>
      <c r="C26" s="6">
        <f>IF(ISBLANK(A26), 0,
   IFERROR(
       INDEX(ori_data!$E:$E, MATCH(A26, ori_data!$D:$D, 0)),
       IFERROR(
           INDEX(ori_data!$B:$B, MATCH(A26, ori_data!$A:$A, 0)),
           "ERROR"
       )
   )
)</f>
        <v>0</v>
      </c>
      <c r="D26" s="6">
        <f>IF(ISBLANK(A26), 0, IFERROR(VLOOKUP(A26, ori_data!$S:$T, 2, FALSE), "ERROR"))</f>
        <v>0</v>
      </c>
      <c r="F26" s="6">
        <v>38.281084855389359</v>
      </c>
      <c r="G26" s="6">
        <v>43.769959676136907</v>
      </c>
      <c r="I26" s="6">
        <f t="shared" si="0"/>
        <v>5.4888748207475473</v>
      </c>
      <c r="J26" s="1"/>
    </row>
    <row r="27" spans="1:10">
      <c r="A27" s="6" t="s">
        <v>647</v>
      </c>
      <c r="C27" s="6">
        <f>IF(ISBLANK(A27), 0,
   IFERROR(
       INDEX(ori_data!$E:$E, MATCH(A27, ori_data!$D:$D, 0)),
       IFERROR(
           INDEX(ori_data!$B:$B, MATCH(A27, ori_data!$A:$A, 0)),
           "ERROR"
       )
   )
)</f>
        <v>0</v>
      </c>
      <c r="D27" s="6">
        <f>IF(ISBLANK(A27), 0, IFERROR(VLOOKUP(A27, ori_data!$S:$T, 2, FALSE), "ERROR"))</f>
        <v>0</v>
      </c>
      <c r="F27" s="6">
        <v>55.115537833964211</v>
      </c>
      <c r="G27" s="6">
        <v>56.071501390891896</v>
      </c>
      <c r="I27" s="6">
        <f t="shared" si="0"/>
        <v>0.95596355692768498</v>
      </c>
      <c r="J27" s="1"/>
    </row>
    <row r="28" spans="1:10">
      <c r="A28" s="6" t="s">
        <v>788</v>
      </c>
      <c r="C28" s="6">
        <f>IF(ISBLANK(A28), 0,
   IFERROR(
       INDEX(ori_data!$E:$E, MATCH(A28, ori_data!$D:$D, 0)),
       IFERROR(
           INDEX(ori_data!$B:$B, MATCH(A28, ori_data!$A:$A, 0)),
           "ERROR"
       )
   )
)</f>
        <v>0</v>
      </c>
      <c r="D28" s="6">
        <f>IF(ISBLANK(A28), 0, IFERROR(VLOOKUP(A28, ori_data!$S:$T, 2, FALSE), "ERROR"))</f>
        <v>0</v>
      </c>
      <c r="F28" s="6">
        <v>14.297754584543016</v>
      </c>
      <c r="G28" s="6">
        <v>6.4314414729415104</v>
      </c>
      <c r="I28" s="6">
        <f t="shared" si="0"/>
        <v>7.8663131116015057</v>
      </c>
      <c r="J28" s="1"/>
    </row>
    <row r="29" spans="1:10">
      <c r="A29" s="6" t="s">
        <v>792</v>
      </c>
      <c r="C29" s="6">
        <f>IF(ISBLANK(A29), 0,
   IFERROR(
       INDEX(ori_data!$E:$E, MATCH(A29, ori_data!$D:$D, 0)),
       IFERROR(
           INDEX(ori_data!$B:$B, MATCH(A29, ori_data!$A:$A, 0)),
           "ERROR"
       )
   )
)</f>
        <v>0</v>
      </c>
      <c r="D29" s="6">
        <f>IF(ISBLANK(A29), 0, IFERROR(VLOOKUP(A29, ori_data!$S:$T, 2, FALSE), "ERROR"))</f>
        <v>0</v>
      </c>
      <c r="F29" s="6">
        <v>6.4570504575355567</v>
      </c>
      <c r="G29" s="6">
        <v>7.7169359302370104</v>
      </c>
      <c r="I29" s="6">
        <f t="shared" si="0"/>
        <v>1.2598854727014537</v>
      </c>
      <c r="J29" s="1"/>
    </row>
    <row r="30" spans="1:10">
      <c r="A30" s="6" t="s">
        <v>798</v>
      </c>
      <c r="C30" s="6">
        <f>IF(ISBLANK(A30), 0,
   IFERROR(
       INDEX(ori_data!$E:$E, MATCH(A30, ori_data!$D:$D, 0)),
       IFERROR(
           INDEX(ori_data!$B:$B, MATCH(A30, ori_data!$A:$A, 0)),
           "ERROR"
       )
   )
)</f>
        <v>0</v>
      </c>
      <c r="D30" s="6">
        <f>IF(ISBLANK(A30), 0, IFERROR(VLOOKUP(A30, ori_data!$S:$T, 2, FALSE), "ERROR"))</f>
        <v>0</v>
      </c>
      <c r="F30" s="6">
        <v>12.683491970159128</v>
      </c>
      <c r="G30" s="6">
        <v>10.3758862599206</v>
      </c>
      <c r="I30" s="6">
        <f t="shared" si="0"/>
        <v>2.3076057102385281</v>
      </c>
      <c r="J30" s="1"/>
    </row>
    <row r="31" spans="1:10">
      <c r="A31" s="6" t="s">
        <v>802</v>
      </c>
      <c r="C31" s="6">
        <f>IF(ISBLANK(A31), 0,
   IFERROR(
       INDEX(ori_data!$E:$E, MATCH(A31, ori_data!$D:$D, 0)),
       IFERROR(
           INDEX(ori_data!$B:$B, MATCH(A31, ori_data!$A:$A, 0)),
           "ERROR"
       )
   )
)</f>
        <v>0</v>
      </c>
      <c r="D31" s="6">
        <f>IF(ISBLANK(A31), 0, IFERROR(VLOOKUP(A31, ori_data!$S:$T, 2, FALSE), "ERROR"))</f>
        <v>0</v>
      </c>
      <c r="F31" s="6">
        <v>10.146793576127301</v>
      </c>
      <c r="G31" s="6">
        <v>-1.48075523076113</v>
      </c>
      <c r="I31" s="6">
        <f t="shared" si="0"/>
        <v>11.627548806888431</v>
      </c>
      <c r="J31" s="1"/>
    </row>
    <row r="32" spans="1:10">
      <c r="A32" s="6" t="s">
        <v>772</v>
      </c>
      <c r="C32" s="6">
        <f>IF(ISBLANK(A32), 0,
   IFERROR(
       INDEX(ori_data!$E:$E, MATCH(A32, ori_data!$D:$D, 0)),
       IFERROR(
           INDEX(ori_data!$B:$B, MATCH(A32, ori_data!$A:$A, 0)),
           "ERROR"
       )
   )
)</f>
        <v>0</v>
      </c>
      <c r="D32" s="6">
        <f>IF(ISBLANK(A32), 0, IFERROR(VLOOKUP(A32, ori_data!$S:$T, 2, FALSE), "ERROR"))</f>
        <v>0</v>
      </c>
      <c r="F32" s="6">
        <v>75.409124986218814</v>
      </c>
      <c r="G32" s="6">
        <v>94.733218405024004</v>
      </c>
      <c r="I32" s="6">
        <f t="shared" si="0"/>
        <v>19.324093418805191</v>
      </c>
      <c r="J32" s="1"/>
    </row>
    <row r="33" spans="1:10">
      <c r="A33" s="6" t="s">
        <v>773</v>
      </c>
      <c r="C33" s="6">
        <f>IF(ISBLANK(A33), 0,
   IFERROR(
       INDEX(ori_data!$E:$E, MATCH(A33, ori_data!$D:$D, 0)),
       IFERROR(
           INDEX(ori_data!$B:$B, MATCH(A33, ori_data!$A:$A, 0)),
           "ERROR"
       )
   )
)</f>
        <v>0</v>
      </c>
      <c r="D33" s="6">
        <f>IF(ISBLANK(A33), 0, IFERROR(VLOOKUP(A33, ori_data!$S:$T, 2, FALSE), "ERROR"))</f>
        <v>0</v>
      </c>
      <c r="F33" s="6">
        <v>52.809448384844366</v>
      </c>
      <c r="G33" s="6">
        <v>54.276183706126005</v>
      </c>
      <c r="I33" s="6">
        <f t="shared" si="0"/>
        <v>1.4667353212816394</v>
      </c>
      <c r="J33" s="1"/>
    </row>
    <row r="34" spans="1:10">
      <c r="A34" s="6" t="s">
        <v>427</v>
      </c>
      <c r="C34" s="6">
        <f>IF(ISBLANK(A34), 0,
   IFERROR(
       INDEX(ori_data!$E:$E, MATCH(A34, ori_data!$D:$D, 0)),
       IFERROR(
           INDEX(ori_data!$B:$B, MATCH(A34, ori_data!$A:$A, 0)),
           "ERROR"
       )
   )
)</f>
        <v>0</v>
      </c>
      <c r="D34" s="6">
        <f>IF(ISBLANK(A34), 0, IFERROR(VLOOKUP(A34, ori_data!$S:$T, 2, FALSE), "ERROR"))</f>
        <v>0</v>
      </c>
      <c r="F34" s="6">
        <v>4.150961008415714</v>
      </c>
      <c r="G34" s="6">
        <v>7.139393773250049</v>
      </c>
      <c r="I34" s="6">
        <f t="shared" si="0"/>
        <v>2.988432764834335</v>
      </c>
      <c r="J34" s="1"/>
    </row>
    <row r="35" spans="1:10">
      <c r="A35" s="6" t="s">
        <v>949</v>
      </c>
      <c r="C35" s="6">
        <f>IF(ISBLANK(A35), 0,
   IFERROR(
       INDEX(ori_data!$E:$E, MATCH(A35, ori_data!$D:$D, 0)),
       IFERROR(
           INDEX(ori_data!$B:$B, MATCH(A35, ori_data!$A:$A, 0)),
           "ERROR"
       )
   )
)</f>
        <v>0</v>
      </c>
      <c r="D35" s="6">
        <f>IF(ISBLANK(A35), 0, IFERROR(VLOOKUP(A35, ori_data!$S:$T, 2, FALSE), "ERROR"))</f>
        <v>0</v>
      </c>
      <c r="F35" s="6">
        <v>83.249829113226269</v>
      </c>
      <c r="G35" s="6">
        <v>84.990415606312979</v>
      </c>
      <c r="I35" s="6">
        <f t="shared" si="0"/>
        <v>1.7405864930867097</v>
      </c>
      <c r="J35" s="1"/>
    </row>
    <row r="36" spans="1:10">
      <c r="A36" s="6" t="s">
        <v>156</v>
      </c>
      <c r="C36" s="6">
        <f>IF(ISBLANK(A36), 0,
   IFERROR(
       INDEX(ori_data!$E:$E, MATCH(A36, ori_data!$D:$D, 0)),
       IFERROR(
           INDEX(ori_data!$B:$B, MATCH(A36, ori_data!$A:$A, 0)),
           "ERROR"
       )
   )
)</f>
        <v>0</v>
      </c>
      <c r="D36" s="6">
        <f>IF(ISBLANK(A36), 0, IFERROR(VLOOKUP(A36, ori_data!$S:$T, 2, FALSE), "ERROR"))</f>
        <v>0</v>
      </c>
      <c r="F36" s="6">
        <v>52.348230495020402</v>
      </c>
      <c r="G36" s="6">
        <v>54.815639807973014</v>
      </c>
      <c r="I36" s="6">
        <f t="shared" si="0"/>
        <v>2.4674093129526113</v>
      </c>
      <c r="J36" s="1"/>
    </row>
    <row r="37" spans="1:10">
      <c r="A37" s="6" t="s">
        <v>459</v>
      </c>
      <c r="C37" s="6">
        <f>IF(ISBLANK(A37), 0,
   IFERROR(
       INDEX(ori_data!$E:$E, MATCH(A37, ori_data!$D:$D, 0)),
       IFERROR(
           INDEX(ori_data!$B:$B, MATCH(A37, ori_data!$A:$A, 0)),
           "ERROR"
       )
   )
)</f>
        <v>0</v>
      </c>
      <c r="D37" s="6">
        <f>IF(ISBLANK(A37), 0, IFERROR(VLOOKUP(A37, ori_data!$S:$T, 2, FALSE), "ERROR"))</f>
        <v>0</v>
      </c>
      <c r="F37" s="6">
        <v>48.427878431516667</v>
      </c>
      <c r="G37" s="6">
        <v>56.300086422444991</v>
      </c>
      <c r="I37" s="6">
        <f t="shared" si="0"/>
        <v>7.8722079909283238</v>
      </c>
      <c r="J37" s="1"/>
    </row>
    <row r="38" spans="1:10">
      <c r="A38" s="6" t="s">
        <v>351</v>
      </c>
      <c r="C38" s="6">
        <f>IF(ISBLANK(A38), 0,
   IFERROR(
       INDEX(ori_data!$E:$E, MATCH(A38, ori_data!$D:$D, 0)),
       IFERROR(
           INDEX(ori_data!$B:$B, MATCH(A38, ori_data!$A:$A, 0)),
           "ERROR"
       )
   )
)</f>
        <v>0</v>
      </c>
      <c r="D38" s="6">
        <f>IF(ISBLANK(A38), 0, IFERROR(VLOOKUP(A38, ori_data!$S:$T, 2, FALSE), "ERROR"))</f>
        <v>0</v>
      </c>
      <c r="F38" s="6">
        <v>52.348230495020402</v>
      </c>
      <c r="G38" s="6">
        <v>55.521787003075595</v>
      </c>
      <c r="I38" s="6">
        <f t="shared" si="0"/>
        <v>3.1735565080551922</v>
      </c>
      <c r="J38" s="1"/>
    </row>
    <row r="39" spans="1:10">
      <c r="A39" s="6" t="s">
        <v>504</v>
      </c>
      <c r="C39" s="6">
        <f>IF(ISBLANK(A39), 0,
   IFERROR(
       INDEX(ori_data!$E:$E, MATCH(A39, ori_data!$D:$D, 0)),
       IFERROR(
           INDEX(ori_data!$B:$B, MATCH(A39, ori_data!$A:$A, 0)),
           "ERROR"
       )
   )
)</f>
        <v>0</v>
      </c>
      <c r="D39" s="6">
        <f>IF(ISBLANK(A39), 0, IFERROR(VLOOKUP(A39, ori_data!$S:$T, 2, FALSE), "ERROR"))</f>
        <v>0</v>
      </c>
      <c r="F39" s="6">
        <v>25.597592885230238</v>
      </c>
      <c r="G39" s="6">
        <v>29.107455409306993</v>
      </c>
      <c r="I39" s="6">
        <f t="shared" si="0"/>
        <v>3.5098625240767554</v>
      </c>
      <c r="J39" s="1"/>
    </row>
    <row r="40" spans="1:10">
      <c r="A40" s="6" t="s">
        <v>499</v>
      </c>
      <c r="C40" s="6">
        <f>IF(ISBLANK(A40), 0,
   IFERROR(
       INDEX(ori_data!$E:$E, MATCH(A40, ori_data!$D:$D, 0)),
       IFERROR(
           INDEX(ori_data!$B:$B, MATCH(A40, ori_data!$A:$A, 0)),
           "ERROR"
       )
   )
)</f>
        <v>0</v>
      </c>
      <c r="D40" s="6">
        <f>IF(ISBLANK(A40), 0, IFERROR(VLOOKUP(A40, ori_data!$S:$T, 2, FALSE), "ERROR"))</f>
        <v>0</v>
      </c>
      <c r="F40" s="6">
        <v>43.354481643453013</v>
      </c>
      <c r="G40" s="6">
        <v>43.357186849111997</v>
      </c>
      <c r="I40" s="6">
        <f t="shared" si="0"/>
        <v>2.7052056589838003E-3</v>
      </c>
      <c r="J40" s="1"/>
    </row>
    <row r="41" spans="1:10">
      <c r="A41" s="6" t="s">
        <v>536</v>
      </c>
      <c r="C41" s="6">
        <f>IF(ISBLANK(A41), 0,
   IFERROR(
       INDEX(ori_data!$E:$E, MATCH(A41, ori_data!$D:$D, 0)),
       IFERROR(
           INDEX(ori_data!$B:$B, MATCH(A41, ori_data!$A:$A, 0)),
           "ERROR"
       )
   )
)</f>
        <v>0</v>
      </c>
      <c r="D41" s="6">
        <f>IF(ISBLANK(A41), 0, IFERROR(VLOOKUP(A41, ori_data!$S:$T, 2, FALSE), "ERROR"))</f>
        <v>0</v>
      </c>
      <c r="F41" s="6">
        <v>68.490856638859285</v>
      </c>
      <c r="G41" s="6">
        <v>70.62065984798403</v>
      </c>
      <c r="I41" s="6">
        <f t="shared" si="0"/>
        <v>2.129803209124745</v>
      </c>
      <c r="J41" s="1"/>
    </row>
    <row r="42" spans="1:10">
      <c r="A42" s="6" t="s">
        <v>241</v>
      </c>
      <c r="C42" s="6">
        <f>IF(ISBLANK(A42), 0,
   IFERROR(
       INDEX(ori_data!$E:$E, MATCH(A42, ori_data!$D:$D, 0)),
       IFERROR(
           INDEX(ori_data!$B:$B, MATCH(A42, ori_data!$A:$A, 0)),
           "ERROR"
       )
   )
)</f>
        <v>0</v>
      </c>
      <c r="D42" s="6">
        <f>IF(ISBLANK(A42), 0, IFERROR(VLOOKUP(A42, ori_data!$S:$T, 2, FALSE), "ERROR"))</f>
        <v>0</v>
      </c>
      <c r="F42" s="6">
        <v>15.450799309102937</v>
      </c>
      <c r="G42" s="6">
        <v>16.667440520403034</v>
      </c>
      <c r="I42" s="6">
        <f t="shared" si="0"/>
        <v>1.2166412113000966</v>
      </c>
      <c r="J42" s="1"/>
    </row>
    <row r="43" spans="1:10">
      <c r="A43" s="6" t="s">
        <v>910</v>
      </c>
      <c r="C43" s="6">
        <f>IF(ISBLANK(A43), 0,
   IFERROR(
       INDEX(ori_data!$E:$E, MATCH(A43, ori_data!$D:$D, 0)),
       IFERROR(
           INDEX(ori_data!$B:$B, MATCH(A43, ori_data!$A:$A, 0)),
           "ERROR"
       )
   )
)</f>
        <v>0</v>
      </c>
      <c r="D43" s="6">
        <f>IF(ISBLANK(A43), 0, IFERROR(VLOOKUP(A43, ori_data!$S:$T, 2, FALSE), "ERROR"))</f>
        <v>0</v>
      </c>
      <c r="F43" s="6">
        <v>41.27900113924516</v>
      </c>
      <c r="G43" s="6">
        <v>40.354704139667035</v>
      </c>
      <c r="I43" s="6">
        <f t="shared" si="0"/>
        <v>0.92429699957812517</v>
      </c>
      <c r="J43" s="1"/>
    </row>
    <row r="44" spans="1:10">
      <c r="A44" s="6" t="s">
        <v>911</v>
      </c>
      <c r="C44" s="6">
        <f>IF(ISBLANK(A44), 0,
   IFERROR(
       INDEX(ori_data!$E:$E, MATCH(A44, ori_data!$D:$D, 0)),
       IFERROR(
           INDEX(ori_data!$B:$B, MATCH(A44, ori_data!$A:$A, 0)),
           "ERROR"
       )
   )
)</f>
        <v>0</v>
      </c>
      <c r="D44" s="6">
        <f>IF(ISBLANK(A44), 0, IFERROR(VLOOKUP(A44, ori_data!$S:$T, 2, FALSE), "ERROR"))</f>
        <v>0</v>
      </c>
      <c r="F44" s="6">
        <v>20.524196097166591</v>
      </c>
      <c r="G44" s="6">
        <v>26.697850705705946</v>
      </c>
      <c r="I44" s="6">
        <f t="shared" si="0"/>
        <v>6.1736546085393549</v>
      </c>
      <c r="J44" s="1"/>
    </row>
    <row r="45" spans="1:10">
      <c r="A45" s="6" t="s">
        <v>912</v>
      </c>
      <c r="C45" s="6">
        <f>IF(ISBLANK(A45), 0,
   IFERROR(
       INDEX(ori_data!$E:$E, MATCH(A45, ori_data!$D:$D, 0)),
       IFERROR(
           INDEX(ori_data!$B:$B, MATCH(A45, ori_data!$A:$A, 0)),
           "ERROR"
       )
   )
)</f>
        <v>0</v>
      </c>
      <c r="D45" s="6">
        <f>IF(ISBLANK(A45), 0, IFERROR(VLOOKUP(A45, ori_data!$S:$T, 2, FALSE), "ERROR"))</f>
        <v>0</v>
      </c>
      <c r="F45" s="6">
        <v>10.838620410863253</v>
      </c>
      <c r="G45" s="6">
        <v>13.298890504608039</v>
      </c>
      <c r="I45" s="6">
        <f t="shared" si="0"/>
        <v>2.4602700937447857</v>
      </c>
      <c r="J45" s="1"/>
    </row>
    <row r="46" spans="1:10">
      <c r="A46" s="6" t="s">
        <v>99</v>
      </c>
      <c r="C46" s="6">
        <f>IF(ISBLANK(A46), 0,
   IFERROR(
       INDEX(ori_data!$E:$E, MATCH(A46, ori_data!$D:$D, 0)),
       IFERROR(
           INDEX(ori_data!$B:$B, MATCH(A46, ori_data!$A:$A, 0)),
           "ERROR"
       )
   )
)</f>
        <v>0</v>
      </c>
      <c r="D46" s="6">
        <f>IF(ISBLANK(A46), 0, IFERROR(VLOOKUP(A46, ori_data!$S:$T, 2, FALSE), "ERROR"))</f>
        <v>0</v>
      </c>
      <c r="F46" s="6">
        <v>7.148877292271508</v>
      </c>
      <c r="G46" s="6">
        <v>9.8081187921339961</v>
      </c>
      <c r="I46" s="6">
        <f t="shared" si="0"/>
        <v>2.659241499862488</v>
      </c>
      <c r="J46" s="1"/>
    </row>
    <row r="47" spans="1:10">
      <c r="A47" s="6" t="s">
        <v>774</v>
      </c>
      <c r="C47" s="6">
        <f>IF(ISBLANK(A47), 0,
   IFERROR(
       INDEX(ori_data!$E:$E, MATCH(A47, ori_data!$D:$D, 0)),
       IFERROR(
           INDEX(ori_data!$B:$B, MATCH(A47, ori_data!$A:$A, 0)),
           "ERROR"
       )
   )
)</f>
        <v>0</v>
      </c>
      <c r="D47" s="6">
        <f>IF(ISBLANK(A47), 0, IFERROR(VLOOKUP(A47, ori_data!$S:$T, 2, FALSE), "ERROR"))</f>
        <v>0</v>
      </c>
      <c r="F47" s="6">
        <v>12.452883025247143</v>
      </c>
      <c r="G47" s="6">
        <v>14.433332513305004</v>
      </c>
      <c r="I47" s="6">
        <f t="shared" si="0"/>
        <v>1.9804494880578609</v>
      </c>
      <c r="J47" s="1"/>
    </row>
    <row r="48" spans="1:10">
      <c r="A48" s="6" t="s">
        <v>192</v>
      </c>
      <c r="C48" s="6">
        <f>IF(ISBLANK(A48), 0,
   IFERROR(
       INDEX(ori_data!$E:$E, MATCH(A48, ori_data!$D:$D, 0)),
       IFERROR(
           INDEX(ori_data!$B:$B, MATCH(A48, ori_data!$A:$A, 0)),
           "ERROR"
       )
   )
)</f>
        <v>0</v>
      </c>
      <c r="D48" s="6">
        <f>IF(ISBLANK(A48), 0, IFERROR(VLOOKUP(A48, ori_data!$S:$T, 2, FALSE), "ERROR"))</f>
        <v>0</v>
      </c>
      <c r="F48" s="6">
        <v>36.205604351181513</v>
      </c>
      <c r="G48" s="6">
        <v>38.297279230755976</v>
      </c>
      <c r="I48" s="6">
        <f t="shared" si="0"/>
        <v>2.0916748795744624</v>
      </c>
      <c r="J48" s="1"/>
    </row>
    <row r="49" spans="1:10">
      <c r="A49" s="6" t="s">
        <v>689</v>
      </c>
      <c r="C49" s="6">
        <f>IF(ISBLANK(A49), 0,
   IFERROR(
       INDEX(ori_data!$E:$E, MATCH(A49, ori_data!$D:$D, 0)),
       IFERROR(
           INDEX(ori_data!$B:$B, MATCH(A49, ori_data!$A:$A, 0)),
           "ERROR"
       )
   )
)</f>
        <v>0</v>
      </c>
      <c r="D49" s="6">
        <f>IF(ISBLANK(A49), 0, IFERROR(VLOOKUP(A49, ori_data!$S:$T, 2, FALSE), "ERROR"))</f>
        <v>0</v>
      </c>
      <c r="F49" s="6">
        <v>43.123872698541035</v>
      </c>
      <c r="G49" s="6">
        <v>45.303300120576978</v>
      </c>
      <c r="I49" s="6">
        <f t="shared" si="0"/>
        <v>2.1794274220359426</v>
      </c>
      <c r="J49" s="1"/>
    </row>
    <row r="50" spans="1:10">
      <c r="A50" s="6" t="s">
        <v>943</v>
      </c>
      <c r="C50" s="6">
        <f>IF(ISBLANK(A50), 0,
   IFERROR(
       INDEX(ori_data!$E:$E, MATCH(A50, ori_data!$D:$D, 0)),
       IFERROR(
           INDEX(ori_data!$B:$B, MATCH(A50, ori_data!$A:$A, 0)),
           "ERROR"
       )
   )
)</f>
        <v>0</v>
      </c>
      <c r="D50" s="6">
        <f>IF(ISBLANK(A50), 0, IFERROR(VLOOKUP(A50, ori_data!$S:$T, 2, FALSE), "ERROR"))</f>
        <v>0</v>
      </c>
      <c r="F50" s="6">
        <v>10.838620410863253</v>
      </c>
      <c r="G50" s="6">
        <v>9.9439145833599696</v>
      </c>
      <c r="I50" s="6">
        <f t="shared" si="0"/>
        <v>0.89470582750328376</v>
      </c>
      <c r="J50" s="1"/>
    </row>
    <row r="51" spans="1:10">
      <c r="A51" s="6" t="s">
        <v>950</v>
      </c>
      <c r="C51" s="6">
        <f>IF(ISBLANK(A51), 0,
   IFERROR(
       INDEX(ori_data!$E:$E, MATCH(A51, ori_data!$D:$D, 0)),
       IFERROR(
           INDEX(ori_data!$B:$B, MATCH(A51, ori_data!$A:$A, 0)),
           "ERROR"
       )
   )
)</f>
        <v>0</v>
      </c>
      <c r="D51" s="6">
        <f>IF(ISBLANK(A51), 0, IFERROR(VLOOKUP(A51, ori_data!$S:$T, 2, FALSE), "ERROR"))</f>
        <v>0</v>
      </c>
      <c r="F51" s="6">
        <v>35.513777516445558</v>
      </c>
      <c r="G51" s="6">
        <v>39.205527258250982</v>
      </c>
      <c r="I51" s="6">
        <f t="shared" si="0"/>
        <v>3.6917497418054239</v>
      </c>
      <c r="J51" s="1"/>
    </row>
    <row r="52" spans="1:10">
      <c r="A52" s="6" t="s">
        <v>951</v>
      </c>
      <c r="C52" s="6">
        <f>IF(ISBLANK(A52), 0,
   IFERROR(
       INDEX(ori_data!$E:$E, MATCH(A52, ori_data!$D:$D, 0)),
       IFERROR(
           INDEX(ori_data!$B:$B, MATCH(A52, ori_data!$A:$A, 0)),
           "ERROR"
       )
   )
)</f>
        <v>0</v>
      </c>
      <c r="D52" s="6">
        <f>IF(ISBLANK(A52), 0, IFERROR(VLOOKUP(A52, ori_data!$S:$T, 2, FALSE), "ERROR"))</f>
        <v>0</v>
      </c>
      <c r="F52" s="6">
        <v>24.444548160670319</v>
      </c>
      <c r="G52" s="6">
        <v>28.748043235493014</v>
      </c>
      <c r="I52" s="6">
        <f t="shared" si="0"/>
        <v>4.3034950748226954</v>
      </c>
      <c r="J52" s="1"/>
    </row>
    <row r="53" spans="1:10">
      <c r="A53" s="6" t="s">
        <v>913</v>
      </c>
      <c r="C53" s="6">
        <f>IF(ISBLANK(A53), 0,
   IFERROR(
       INDEX(ori_data!$E:$E, MATCH(A53, ori_data!$D:$D, 0)),
       IFERROR(
           INDEX(ori_data!$B:$B, MATCH(A53, ori_data!$A:$A, 0)),
           "ERROR"
       )
   )
)</f>
        <v>0</v>
      </c>
      <c r="D53" s="6">
        <f>IF(ISBLANK(A53), 0, IFERROR(VLOOKUP(A53, ori_data!$S:$T, 2, FALSE), "ERROR"))</f>
        <v>0</v>
      </c>
      <c r="F53" s="6">
        <v>54.19310205431627</v>
      </c>
      <c r="G53" s="6">
        <v>55.439114616558015</v>
      </c>
      <c r="I53" s="6">
        <f t="shared" si="0"/>
        <v>1.2460125622417451</v>
      </c>
      <c r="J53" s="1"/>
    </row>
    <row r="54" spans="1:10">
      <c r="A54" s="6" t="s">
        <v>775</v>
      </c>
      <c r="C54" s="6">
        <f>IF(ISBLANK(A54), 0,
   IFERROR(
       INDEX(ori_data!$E:$E, MATCH(A54, ori_data!$D:$D, 0)),
       IFERROR(
           INDEX(ori_data!$B:$B, MATCH(A54, ori_data!$A:$A, 0)),
           "ERROR"
       )
   )
)</f>
        <v>0</v>
      </c>
      <c r="D54" s="6">
        <f>IF(ISBLANK(A54), 0, IFERROR(VLOOKUP(A54, ori_data!$S:$T, 2, FALSE), "ERROR"))</f>
        <v>0</v>
      </c>
      <c r="F54" s="6">
        <v>41.970827973981109</v>
      </c>
      <c r="G54" s="6">
        <v>45.443803069748924</v>
      </c>
      <c r="I54" s="6">
        <f t="shared" si="0"/>
        <v>3.4729750957678149</v>
      </c>
      <c r="J54" s="1"/>
    </row>
    <row r="55" spans="1:10">
      <c r="A55" s="8" t="s">
        <v>688</v>
      </c>
      <c r="C55" s="6">
        <f>IF(ISBLANK(A55), 0,
   IFERROR(
       INDEX(ori_data!$E:$E, MATCH(A55, ori_data!$D:$D, 0)),
       IFERROR(
           INDEX(ori_data!$B:$B, MATCH(A55, ori_data!$A:$A, 0)),
           "ERROR"
       )
   )
)</f>
        <v>0</v>
      </c>
      <c r="D55" s="6">
        <f>IF(ISBLANK(A55), 0, IFERROR(VLOOKUP(A55, ori_data!$S:$T, 2, FALSE), "ERROR"))</f>
        <v>0</v>
      </c>
      <c r="F55" s="6">
        <v>9.6855756863033324</v>
      </c>
      <c r="G55" s="6">
        <v>9.840069504267035</v>
      </c>
      <c r="I55" s="6">
        <f t="shared" si="0"/>
        <v>0.15449381796370254</v>
      </c>
      <c r="J55" s="1"/>
    </row>
    <row r="56" spans="1:10">
      <c r="A56" s="6" t="s">
        <v>909</v>
      </c>
      <c r="C56" s="6">
        <f>IF(ISBLANK(A56), 0,
   IFERROR(
       INDEX(ori_data!$E:$E, MATCH(A56, ori_data!$D:$D, 0)),
       IFERROR(
           INDEX(ori_data!$B:$B, MATCH(A56, ori_data!$A:$A, 0)),
           "ERROR"
       )
   )
)</f>
        <v>0</v>
      </c>
      <c r="D56" s="6">
        <f>IF(ISBLANK(A56), 0, IFERROR(VLOOKUP(A56, ori_data!$S:$T, 2, FALSE), "ERROR"))</f>
        <v>0</v>
      </c>
      <c r="F56" s="6">
        <v>39.434129579949293</v>
      </c>
      <c r="G56" s="6">
        <v>44.310705830635015</v>
      </c>
      <c r="I56" s="6">
        <f t="shared" si="0"/>
        <v>4.8765762506857229</v>
      </c>
      <c r="J56" s="1"/>
    </row>
    <row r="57" spans="1:10">
      <c r="A57" s="6" t="s">
        <v>952</v>
      </c>
      <c r="C57" s="6">
        <f>IF(ISBLANK(A57), 0,
   IFERROR(
       INDEX(ori_data!$E:$E, MATCH(A57, ori_data!$D:$D, 0)),
       IFERROR(
           INDEX(ori_data!$B:$B, MATCH(A57, ori_data!$A:$A, 0)),
           "ERROR"
       )
   )
)</f>
        <v>0</v>
      </c>
      <c r="D57" s="6">
        <f>IF(ISBLANK(A57), 0, IFERROR(VLOOKUP(A57, ori_data!$S:$T, 2, FALSE), "ERROR"))</f>
        <v>0</v>
      </c>
      <c r="F57" s="6">
        <v>44.968744257836903</v>
      </c>
      <c r="G57" s="6">
        <v>46.647339242568023</v>
      </c>
      <c r="I57" s="6">
        <f t="shared" si="0"/>
        <v>1.6785949847311201</v>
      </c>
      <c r="J57" s="1"/>
    </row>
    <row r="58" spans="1:10">
      <c r="A58" s="6" t="s">
        <v>764</v>
      </c>
      <c r="C58" s="6">
        <f>IF(ISBLANK(A58), 0,
   IFERROR(
       INDEX(ori_data!$E:$E, MATCH(A58, ori_data!$D:$D, 0)),
       IFERROR(
           INDEX(ori_data!$B:$B, MATCH(A58, ori_data!$A:$A, 0)),
           "ERROR"
       )
   )
)</f>
        <v>0</v>
      </c>
      <c r="D58" s="6">
        <f>IF(ISBLANK(A58), 0, IFERROR(VLOOKUP(A58, ori_data!$S:$T, 2, FALSE), "ERROR"))</f>
        <v>0</v>
      </c>
      <c r="F58" s="6">
        <v>7.8407041270074611</v>
      </c>
      <c r="G58" s="6">
        <v>3.9746528982850009</v>
      </c>
      <c r="I58" s="6">
        <f t="shared" si="0"/>
        <v>3.8660512287224602</v>
      </c>
      <c r="J58" s="1"/>
    </row>
    <row r="59" spans="1:10">
      <c r="A59" s="6" t="s">
        <v>401</v>
      </c>
      <c r="C59" s="6">
        <f>IF(ISBLANK(A59), 0,
   IFERROR(
       INDEX(ori_data!$E:$E, MATCH(A59, ori_data!$D:$D, 0)),
       IFERROR(
           INDEX(ori_data!$B:$B, MATCH(A59, ori_data!$A:$A, 0)),
           "ERROR"
       )
   )
)</f>
        <v>0</v>
      </c>
      <c r="D59" s="6">
        <f>IF(ISBLANK(A59), 0, IFERROR(VLOOKUP(A59, ori_data!$S:$T, 2, FALSE), "ERROR"))</f>
        <v>0</v>
      </c>
      <c r="F59" s="6">
        <v>7.8407041270074611</v>
      </c>
      <c r="G59" s="6">
        <v>8.5944387179910109</v>
      </c>
      <c r="I59" s="6">
        <f t="shared" si="0"/>
        <v>0.75373459098354978</v>
      </c>
      <c r="J59" s="1"/>
    </row>
    <row r="60" spans="1:10">
      <c r="A60" s="6" t="s">
        <v>776</v>
      </c>
      <c r="C60" s="6">
        <f>IF(ISBLANK(A60), 0,
   IFERROR(
       INDEX(ori_data!$E:$E, MATCH(A60, ori_data!$D:$D, 0)),
       IFERROR(
           INDEX(ori_data!$B:$B, MATCH(A60, ori_data!$A:$A, 0)),
           "ERROR"
       )
   )
)</f>
        <v>0</v>
      </c>
      <c r="D60" s="6">
        <f>IF(ISBLANK(A60), 0, IFERROR(VLOOKUP(A60, ori_data!$S:$T, 2, FALSE), "ERROR"))</f>
        <v>0</v>
      </c>
      <c r="F60" s="6">
        <v>24.905766050494286</v>
      </c>
      <c r="G60" s="6">
        <v>26.91169613513901</v>
      </c>
      <c r="I60" s="6">
        <f t="shared" si="0"/>
        <v>2.0059300846447243</v>
      </c>
      <c r="J60" s="1"/>
    </row>
    <row r="63" spans="1:10">
      <c r="H63" s="6" t="s">
        <v>321</v>
      </c>
      <c r="I63" s="6">
        <f>SUM(I4:I60)/COUNTA(I4:I60)</f>
        <v>3.6866033793933433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2" sqref="D1:F1048576"/>
    </sheetView>
  </sheetViews>
  <sheetFormatPr defaultRowHeight="14.25"/>
  <cols>
    <col min="1" max="2" width="20.625" style="5" customWidth="1"/>
    <col min="3" max="3" width="10.625" style="5" customWidth="1"/>
    <col min="4" max="6" width="10.625" style="5" hidden="1" customWidth="1"/>
    <col min="7" max="10" width="10.625" style="5" customWidth="1"/>
  </cols>
  <sheetData>
    <row r="1" spans="1:11">
      <c r="A1" s="23" t="s">
        <v>953</v>
      </c>
      <c r="B1" s="23"/>
      <c r="C1" s="23"/>
      <c r="D1" s="23"/>
      <c r="E1" s="23"/>
      <c r="F1" s="23"/>
      <c r="G1" s="23"/>
      <c r="H1" s="23"/>
      <c r="I1" s="23"/>
      <c r="J1" s="23"/>
    </row>
    <row r="2" spans="1:11">
      <c r="A2" s="5" t="s">
        <v>592</v>
      </c>
      <c r="B2" s="5" t="s">
        <v>593</v>
      </c>
      <c r="D2" s="5" t="s">
        <v>594</v>
      </c>
      <c r="E2" s="5" t="s">
        <v>595</v>
      </c>
      <c r="G2" s="5" t="s">
        <v>596</v>
      </c>
      <c r="H2" s="5" t="s">
        <v>605</v>
      </c>
      <c r="J2" s="5" t="s">
        <v>320</v>
      </c>
    </row>
    <row r="3" spans="1:11">
      <c r="A3" s="5" t="s">
        <v>597</v>
      </c>
      <c r="B3" s="5" t="s">
        <v>598</v>
      </c>
      <c r="D3" s="5">
        <f>IF(ISBLANK(A3), 0, IFERROR(VLOOKUP(A3, ori_data!$V:$W, 2, FALSE), "ERROR"))</f>
        <v>0</v>
      </c>
      <c r="E3" s="5">
        <f>IF(ISBLANK(B3), 0, IFERROR(VLOOKUP(B3, ori_data!$V:$W, 2, FALSE), "ERROR"))</f>
        <v>0</v>
      </c>
      <c r="G3" s="5">
        <v>8.9</v>
      </c>
      <c r="H3" s="6">
        <f t="shared" ref="H3:H8" si="0">D3-E3</f>
        <v>0</v>
      </c>
      <c r="J3" s="5">
        <f t="shared" ref="J3:J8" si="1">ABS(G3-H3)</f>
        <v>8.9</v>
      </c>
      <c r="K3" s="1"/>
    </row>
    <row r="4" spans="1:11">
      <c r="A4" s="5" t="s">
        <v>597</v>
      </c>
      <c r="B4" s="5" t="s">
        <v>599</v>
      </c>
      <c r="D4" s="5">
        <f>IF(ISBLANK(A4), 0, IFERROR(VLOOKUP(A4, ori_data!$V:$W, 2, FALSE), "ERROR"))</f>
        <v>0</v>
      </c>
      <c r="E4" s="5">
        <f>IF(ISBLANK(B4), 0, IFERROR(VLOOKUP(B4, ori_data!$V:$W, 2, FALSE), "ERROR"))</f>
        <v>0</v>
      </c>
      <c r="G4" s="5">
        <v>8.4</v>
      </c>
      <c r="H4" s="6">
        <f t="shared" si="0"/>
        <v>0</v>
      </c>
      <c r="J4" s="5">
        <f t="shared" si="1"/>
        <v>8.4</v>
      </c>
      <c r="K4" s="1"/>
    </row>
    <row r="5" spans="1:11">
      <c r="A5" s="5" t="s">
        <v>597</v>
      </c>
      <c r="B5" s="5" t="s">
        <v>600</v>
      </c>
      <c r="D5" s="5">
        <f>IF(ISBLANK(A5), 0, IFERROR(VLOOKUP(A5, ori_data!$V:$W, 2, FALSE), "ERROR"))</f>
        <v>0</v>
      </c>
      <c r="E5" s="5">
        <f>IF(ISBLANK(B5), 0, IFERROR(VLOOKUP(B5, ori_data!$V:$W, 2, FALSE), "ERROR"))</f>
        <v>0</v>
      </c>
      <c r="G5" s="5">
        <v>46.3</v>
      </c>
      <c r="H5" s="6">
        <f t="shared" si="0"/>
        <v>0</v>
      </c>
      <c r="J5" s="5">
        <f t="shared" si="1"/>
        <v>46.3</v>
      </c>
      <c r="K5" s="1"/>
    </row>
    <row r="6" spans="1:11">
      <c r="A6" s="5" t="s">
        <v>603</v>
      </c>
      <c r="B6" s="5" t="s">
        <v>601</v>
      </c>
      <c r="D6" s="5">
        <f>IF(ISBLANK(A6), 0, IFERROR(VLOOKUP(A6, ori_data!$V:$W, 2, FALSE), "ERROR"))</f>
        <v>0</v>
      </c>
      <c r="E6" s="5">
        <f>IF(ISBLANK(B6), 0, IFERROR(VLOOKUP(B6, ori_data!$V:$W, 2, FALSE), "ERROR"))</f>
        <v>0</v>
      </c>
      <c r="G6" s="5">
        <v>31.2</v>
      </c>
      <c r="H6" s="6">
        <f t="shared" si="0"/>
        <v>0</v>
      </c>
      <c r="J6" s="5">
        <f t="shared" si="1"/>
        <v>31.2</v>
      </c>
      <c r="K6" s="1"/>
    </row>
    <row r="7" spans="1:11">
      <c r="A7" s="5" t="s">
        <v>603</v>
      </c>
      <c r="B7" s="5" t="s">
        <v>602</v>
      </c>
      <c r="D7" s="5">
        <f>IF(ISBLANK(A7), 0, IFERROR(VLOOKUP(A7, ori_data!$V:$W, 2, FALSE), "ERROR"))</f>
        <v>0</v>
      </c>
      <c r="E7" s="5">
        <f>IF(ISBLANK(B7), 0, IFERROR(VLOOKUP(B7, ori_data!$V:$W, 2, FALSE), "ERROR"))</f>
        <v>0</v>
      </c>
      <c r="G7" s="5">
        <v>-5.3</v>
      </c>
      <c r="H7" s="6">
        <f t="shared" si="0"/>
        <v>0</v>
      </c>
      <c r="J7" s="5">
        <f t="shared" si="1"/>
        <v>5.3</v>
      </c>
      <c r="K7" s="1"/>
    </row>
    <row r="8" spans="1:11">
      <c r="A8" s="5" t="s">
        <v>603</v>
      </c>
      <c r="B8" s="5" t="s">
        <v>604</v>
      </c>
      <c r="D8" s="5">
        <f>IF(ISBLANK(A8), 0, IFERROR(VLOOKUP(A8, ori_data!$V:$W, 2, FALSE), "ERROR"))</f>
        <v>0</v>
      </c>
      <c r="E8" s="5">
        <f>IF(ISBLANK(B8), 0, IFERROR(VLOOKUP(B8, ori_data!$V:$W, 2, FALSE), "ERROR"))</f>
        <v>0</v>
      </c>
      <c r="G8" s="5">
        <v>84.5</v>
      </c>
      <c r="H8" s="6">
        <f t="shared" si="0"/>
        <v>0</v>
      </c>
      <c r="J8" s="5">
        <f t="shared" si="1"/>
        <v>84.5</v>
      </c>
      <c r="K8" s="1"/>
    </row>
    <row r="11" spans="1:11">
      <c r="I11" s="5" t="s">
        <v>321</v>
      </c>
      <c r="J11" s="5">
        <f>SUM(J3:J8)/COUNTA(J3:J8)</f>
        <v>30.766666666666666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ori_data</vt:lpstr>
      <vt:lpstr>G3-b3lyp-add</vt:lpstr>
      <vt:lpstr>g2-ae</vt:lpstr>
      <vt:lpstr>g3-hof</vt:lpstr>
      <vt:lpstr>p6-ae</vt:lpstr>
      <vt:lpstr>alk19-ae</vt:lpstr>
      <vt:lpstr>g2-ip</vt:lpstr>
      <vt:lpstr>g2-ea</vt:lpstr>
      <vt:lpstr>iso-c</vt:lpstr>
      <vt:lpstr>iso20</vt:lpstr>
      <vt:lpstr>bde42</vt:lpstr>
      <vt:lpstr>bde99</vt:lpstr>
      <vt:lpstr>htbh38</vt:lpstr>
      <vt:lpstr>nhtbh38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2025-02-11T19:21:57Z</dcterms:modified>
</cp:coreProperties>
</file>