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Табель" r:id="rId1" sheetId="1" state="visible"/>
    <sheet name="Сортировка" r:id="rId2" sheetId="2" state="visible"/>
    <sheet name="Лист3" r:id="rId3" sheetId="3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<sst xmlns="http://schemas.openxmlformats.org/spreadsheetml/2006/main" xmlns:a="http://schemas.openxmlformats.org/drawingml/2006/main" xmlns:a15="http://schemas.microsoft.com/office/drawing/2012/main" xmlns:asvg="http://schemas.microsoft.com/office/drawing/2016/SVG/main" xmlns:c="http://schemas.openxmlformats.org/drawingml/2006/chart" xmlns:co="http://ncloudtech.com" xmlns:co-ooxml="http://ncloudtech.com/ooxml" xmlns:m="http://schemas.openxmlformats.org/officeDocument/2006/math" xmlns:mc="http://schemas.openxmlformats.org/markup-compatibility/2006" xmlns:o="urn:schemas-microsoft-com:office:office" xmlns:p="http://schemas.openxmlformats.org/presentationml/2006/main" xmlns:pic="http://schemas.openxmlformats.org/drawingml/2006/picture" xmlns:r="http://schemas.openxmlformats.org/officeDocument/2006/relationships" xmlns:s="http://schemas.openxmlformats.org/officeDocument/2006/sharedTypes" xmlns:sl="http://schemas.openxmlformats.org/schemaLibrary/2006/main" xmlns:v="urn:schemas-microsoft-com:vml" xmlns:w="http://schemas.openxmlformats.org/wordprocessingml/2006/main" xmlns:w14="http://schemas.microsoft.com/office/word/2010/wordml" xmlns:w15="http://schemas.microsoft.com/office/word/2012/wordml" xmlns:wp="http://schemas.openxmlformats.org/drawingml/2006/wordprocessingDrawing" xmlns:wpg="http://schemas.microsoft.com/office/word/2010/wordprocessingGroup" xmlns:wps="http://schemas.microsoft.com/office/word/2010/wordprocessingShape" xmlns:x="urn:schemas-microsoft-com:office:excel" xmlns:x14="http://schemas.microsoft.com/office/spreadsheetml/2009/9/main" xmlns:xdr="http://schemas.openxmlformats.org/drawingml/2006/spreadsheetDrawing" xmlns:xm="http://schemas.microsoft.com/office/excel/2006/main" mc:Ignorable="co co-ooxml w14 x14 w15">
  <si>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ТАБЕЛЬ УЧЕТА РАБОЧЕГО ВРЕМЕНИ И РАСЧЕТА ЗАРПЛАТЫ</t>
  </si>
  <si>
    <t>ЗА ОКТЯБРЬ 2020г.</t>
  </si>
  <si>
    <t>№ п/п</t>
  </si>
  <si>
    <t>Ф.И.О</t>
  </si>
  <si>
    <t>Должность</t>
  </si>
  <si>
    <t>Оплата/час</t>
  </si>
  <si>
    <t>Числа месяца</t>
  </si>
  <si>
    <t>Дни явок</t>
  </si>
  <si>
    <t>Отработано часов</t>
  </si>
  <si>
    <t>Начислено</t>
  </si>
  <si>
    <t>01.10.20</t>
  </si>
  <si>
    <t>02.10.20</t>
  </si>
  <si>
    <t>05.10.20</t>
  </si>
  <si>
    <t>06.10.20</t>
  </si>
  <si>
    <t>07.10.20</t>
  </si>
  <si>
    <t>08.10.20</t>
  </si>
  <si>
    <t>09.10.20</t>
  </si>
  <si>
    <t>12.10.20</t>
  </si>
  <si>
    <t>13.10.20</t>
  </si>
  <si>
    <t>14.10.20</t>
  </si>
  <si>
    <t>15.10.20</t>
  </si>
  <si>
    <t>16.10.20</t>
  </si>
  <si>
    <t>19.10.20</t>
  </si>
  <si>
    <t>20.10.20</t>
  </si>
  <si>
    <t>21.10.20</t>
  </si>
  <si>
    <t>22.10.20</t>
  </si>
  <si>
    <t>23.10.20</t>
  </si>
  <si>
    <t>26.10.20</t>
  </si>
  <si>
    <t>27.10.20</t>
  </si>
  <si>
    <t>28.10.20</t>
  </si>
  <si>
    <t>29.10.20</t>
  </si>
  <si>
    <t>30.10.20</t>
  </si>
  <si>
    <t>отпуск</t>
  </si>
  <si>
    <t>болеет</t>
  </si>
  <si>
    <t>прогул</t>
  </si>
  <si>
    <t>Борисова О.В.</t>
  </si>
  <si>
    <t>профессор</t>
  </si>
  <si>
    <t>о</t>
  </si>
  <si>
    <t>Иванов О.Р.</t>
  </si>
  <si>
    <t>доцент</t>
  </si>
  <si>
    <t>Климова С.С.</t>
  </si>
  <si>
    <t>ассистент</t>
  </si>
  <si>
    <t>п</t>
  </si>
  <si>
    <t>б</t>
  </si>
  <si>
    <t>Николаева Н.Н.</t>
  </si>
  <si>
    <t>Соколова И.Д.</t>
  </si>
  <si>
    <t>Федотов М.И.</t>
  </si>
  <si>
    <t>Чернов П.К.</t>
  </si>
  <si>
    <t>Фамилия</t>
  </si>
  <si>
    <t>Имя</t>
  </si>
  <si>
    <t>Отчество</t>
  </si>
  <si>
    <t>январь</t>
  </si>
  <si>
    <t>февраль</t>
  </si>
  <si>
    <t>март</t>
  </si>
  <si>
    <t>Всего начислено</t>
  </si>
  <si>
    <t>Всего удержано</t>
  </si>
  <si>
    <t>Сумма к выдаче</t>
  </si>
  <si>
    <t>Борисова</t>
  </si>
  <si>
    <t>Елена</t>
  </si>
  <si>
    <t>Васильевна</t>
  </si>
  <si>
    <t>Гринорьев</t>
  </si>
  <si>
    <t>Яков</t>
  </si>
  <si>
    <t>Васильевич</t>
  </si>
  <si>
    <t>Иванов</t>
  </si>
  <si>
    <t>Алексей</t>
  </si>
  <si>
    <t>Алексеевич</t>
  </si>
  <si>
    <t>Иван</t>
  </si>
  <si>
    <t>Андреевич</t>
  </si>
  <si>
    <t>Иванович</t>
  </si>
  <si>
    <t>Никанор</t>
  </si>
  <si>
    <t>Петрович</t>
  </si>
  <si>
    <t>Петров</t>
  </si>
  <si>
    <t>Евгений</t>
  </si>
  <si>
    <t>Федорович</t>
  </si>
  <si>
    <t>Федр</t>
  </si>
  <si>
    <t>Евгеньевич</t>
  </si>
  <si>
    <t>Петрова</t>
  </si>
  <si>
    <t>Ирина</t>
  </si>
  <si>
    <t>Николаевна</t>
  </si>
  <si>
    <t>Яковлев</t>
  </si>
  <si>
    <t>Сергей</t>
  </si>
  <si>
    <t>ИТОГО: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</si>
</sst>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dd/mm/yy;@" formatCode="dd/mm/yy;@" numFmtId="1001"/>
    <numFmt co:extendedFormatCode="#,##0.00 &quot;₽&quot;" formatCode="#,##0.00 &quot;₽&quot;" numFmtId="1002"/>
    <numFmt co:extendedFormatCode="#,##0.00 _₽" formatCode="#,##0.00 _₽" numFmtId="1003"/>
  </numFmts>
  <fonts count="4">
    <font>
      <name val="Calibri"/>
      <color theme="1" tint="0"/>
      <sz val="11"/>
    </font>
    <font>
      <color theme="1" tint="0"/>
      <sz val="11"/>
      <scheme val="minor"/>
    </font>
    <font>
      <b val="true"/>
      <color rgb="FF0000" tint="0"/>
      <sz val="11"/>
      <scheme val="minor"/>
    </font>
    <font>
      <b val="true"/>
      <color theme="1" tint="0"/>
      <sz val="11"/>
      <scheme val="minor"/>
    </font>
  </fonts>
  <fills count="2">
    <fill>
      <patternFill patternType="none"/>
    </fill>
    <fill>
      <patternFill patternType="gray125"/>
    </fill>
  </fills>
  <borders count="6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none"/>
    </border>
  </borders>
  <cellStyleXfs count="1">
    <xf applyFont="true" applyNumberFormat="true" borderId="0" fillId="0" fontId="1" numFmtId="1000" quotePrefix="false"/>
  </cellStyleXfs>
  <cellXfs count="30">
    <xf applyFont="true" applyNumberFormat="true" borderId="0" fillId="0" fontId="1" numFmtId="1000" quotePrefix="false"/>
    <xf applyAlignment="true" applyFont="true" applyNumberFormat="true" borderId="0" fillId="0" fontId="2" numFmtId="1000" quotePrefix="false">
      <alignment horizontal="center" vertical="center"/>
    </xf>
    <xf applyFont="true" applyNumberFormat="true" borderId="0" fillId="0" fontId="1" numFmtId="1000" quotePrefix="false"/>
    <xf applyAlignment="true" applyBorder="true" applyFont="true" applyNumberFormat="true" borderId="1" fillId="0" fontId="1" numFmtId="1000" quotePrefix="false">
      <alignment horizontal="center" vertical="center" wrapText="true"/>
    </xf>
    <xf applyAlignment="true" applyBorder="true" applyFont="true" applyNumberFormat="true" borderId="1" fillId="0" fontId="1" numFmtId="1000" quotePrefix="false">
      <alignment horizontal="center" vertical="center"/>
    </xf>
    <xf applyAlignment="true" applyBorder="true" applyFont="true" applyNumberFormat="true" borderId="1" fillId="0" fontId="1" numFmtId="1000" quotePrefix="false">
      <alignment horizontal="center" textRotation="90" vertical="center"/>
    </xf>
    <xf applyAlignment="true" applyBorder="true" applyFont="true" applyNumberFormat="true" borderId="2" fillId="0" fontId="1" numFmtId="1000" quotePrefix="false">
      <alignment horizontal="center" vertical="center"/>
    </xf>
    <xf applyAlignment="true" applyBorder="true" applyFont="true" applyNumberFormat="true" borderId="3" fillId="0" fontId="1" numFmtId="1000" quotePrefix="false">
      <alignment horizontal="center" vertical="center"/>
    </xf>
    <xf applyAlignment="true" applyBorder="true" applyFont="true" applyNumberFormat="true" borderId="1" fillId="0" fontId="1" numFmtId="1000" quotePrefix="false">
      <alignment horizontal="center" textRotation="90" vertical="center" wrapText="true"/>
    </xf>
    <xf applyAlignment="true" applyBorder="true" applyFont="true" applyNumberFormat="true" borderId="1" fillId="0" fontId="1" numFmtId="1000" quotePrefix="false">
      <alignment horizontal="center"/>
    </xf>
    <xf applyAlignment="true" applyBorder="true" applyFont="true" applyNumberFormat="true" borderId="2" fillId="0" fontId="1" numFmtId="1000" quotePrefix="false">
      <alignment horizontal="center"/>
    </xf>
    <xf applyAlignment="true" applyBorder="true" applyFont="true" applyNumberFormat="true" borderId="3" fillId="0" fontId="1" numFmtId="1000" quotePrefix="false">
      <alignment horizontal="center"/>
    </xf>
    <xf applyAlignment="true" applyBorder="true" applyFont="true" applyNumberFormat="true" borderId="1" fillId="0" fontId="1" numFmtId="1000" quotePrefix="false">
      <alignment horizontal="center" textRotation="90"/>
    </xf>
    <xf applyAlignment="true" applyBorder="true" applyFont="true" applyNumberFormat="true" borderId="4" fillId="0" fontId="1" numFmtId="1000" quotePrefix="false">
      <alignment horizontal="center" vertical="center" wrapText="true"/>
    </xf>
    <xf applyAlignment="true" applyBorder="true" applyFont="true" applyNumberFormat="true" borderId="4" fillId="0" fontId="1" numFmtId="1000" quotePrefix="false">
      <alignment horizontal="center" vertical="center"/>
    </xf>
    <xf applyAlignment="true" applyBorder="true" applyFont="true" applyNumberFormat="true" borderId="4" fillId="0" fontId="1" numFmtId="1000" quotePrefix="false">
      <alignment horizontal="center" textRotation="90" vertical="center"/>
    </xf>
    <xf applyAlignment="true" applyBorder="true" applyFont="true" applyNumberFormat="true" borderId="1" fillId="0" fontId="1" numFmtId="1001" quotePrefix="false">
      <alignment horizontal="center" textRotation="90" vertical="center"/>
    </xf>
    <xf applyAlignment="true" applyBorder="true" applyFont="true" applyNumberFormat="true" borderId="5" fillId="0" fontId="1" numFmtId="1001" quotePrefix="false">
      <alignment horizontal="center" textRotation="90" vertical="center"/>
    </xf>
    <xf applyAlignment="true" applyBorder="true" applyFont="true" applyNumberFormat="true" borderId="4" fillId="0" fontId="1" numFmtId="1000" quotePrefix="false">
      <alignment horizontal="center" textRotation="90" vertical="center" wrapText="true"/>
    </xf>
    <xf applyAlignment="true" applyBorder="true" applyFont="true" applyNumberFormat="true" borderId="4" fillId="0" fontId="1" numFmtId="1000" quotePrefix="false">
      <alignment horizontal="center" textRotation="90"/>
    </xf>
    <xf applyBorder="true" applyFont="true" applyNumberFormat="true" borderId="1" fillId="0" fontId="1" numFmtId="1000" quotePrefix="false"/>
    <xf applyAlignment="true" applyBorder="true" applyFont="true" applyNumberFormat="true" borderId="1" fillId="0" fontId="1" numFmtId="1000" quotePrefix="false">
      <alignment horizontal="left" vertical="center"/>
    </xf>
    <xf applyBorder="true" applyFont="true" applyNumberFormat="true" borderId="1" fillId="0" fontId="1" numFmtId="1002" quotePrefix="false"/>
    <xf applyAlignment="true" applyBorder="true" applyFont="true" applyNumberFormat="true" borderId="1" fillId="0" fontId="3" numFmtId="1000" quotePrefix="false">
      <alignment horizontal="center" vertical="center" wrapText="true"/>
    </xf>
    <xf applyAlignment="true" applyBorder="true" applyFont="true" applyNumberFormat="true" borderId="1" fillId="0" fontId="3" numFmtId="1000" quotePrefix="false">
      <alignment horizontal="center" vertical="center"/>
    </xf>
    <xf applyAlignment="true" applyBorder="true" applyFont="true" applyNumberFormat="true" borderId="1" fillId="0" fontId="3" numFmtId="1000" quotePrefix="false">
      <alignment horizontal="center" textRotation="90" vertical="center"/>
    </xf>
    <xf applyBorder="true" applyFont="true" applyNumberFormat="true" borderId="1" fillId="0" fontId="1" numFmtId="1003" quotePrefix="false"/>
    <xf applyFont="true" applyNumberFormat="true" borderId="0" fillId="0" fontId="1" numFmtId="1002" quotePrefix="false"/>
    <xf applyFont="true" applyNumberFormat="true" borderId="0" fillId="0" fontId="1" numFmtId="1003" quotePrefix="false"/>
    <xf applyAlignment="true" applyBorder="true" applyFont="true" applyNumberFormat="true" borderId="1" fillId="0" fontId="3" numFmtId="1000" quotePrefix="false">
      <alignment horizontal="right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5" Target="styles.xml" Type="http://schemas.openxmlformats.org/officeDocument/2006/relationships/styles"/>
  <Relationship Id="rId4" Target="sharedStrings.xml" Type="http://schemas.openxmlformats.org/officeDocument/2006/relationships/sharedStrings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charts/chart1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autoTitleDeleted val="false"/>
    <c:view3D>
      <c:rotX val="30"/>
      <c:rotY val="0"/>
      <c:perspective val="30"/>
    </c:view3D>
    <c:plotArea>
      <c:layout>
        <c:manualLayout>
          <c:xMode val="edge"/>
          <c:yMode val="edge"/>
          <c:wMode val="factor"/>
          <c:hMode val="factor"/>
          <c:x val="0.165277777777778"/>
          <c:y val="0.173611111111111"/>
          <c:w val="0.638888888888889"/>
          <c:h val="0.601851851851852"/>
        </c:manualLayout>
      </c:layout>
      <c:pie3DChart>
        <c:varyColors val="true"/>
        <c:ser>
          <c:idx val="0"/>
          <c:order val="0"/>
          <c:explosion val="25"/>
          <c:cat>
            <c:strRef>
              <c:f>'Табель'!$B$6:$B$12</c:f>
            </c:strRef>
          </c:cat>
          <c:val>
            <c:numRef>
              <c:f>'Табель'!$AE$6:$AE$12</c:f>
            </c:numRef>
          </c:val>
        </c:ser>
      </c:pie3DChart>
      <c:spPr>
        <a:noFill/>
      </c:spPr>
    </c:plotArea>
    <c:dispBlanksAs val="zero"/>
  </c:chart>
</c:chartSpace>
</file>

<file path=xl/charts/chart2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title/>
    <c:autoTitleDeleted val="false"/>
    <c:view3D>
      <c:rAngAx val="true"/>
    </c:view3D>
    <c:plotArea>
      <c:bar3DChart>
        <c:barDir val="col"/>
        <c:grouping val="clustered"/>
        <c:ser>
          <c:idx val="0"/>
          <c:order val="0"/>
          <c:tx>
            <c:v>Начислено</c:v>
          </c:tx>
          <c:cat>
            <c:strRef>
              <c:f>'Табель'!$B$6:$B$12</c:f>
            </c:strRef>
          </c:cat>
          <c:val>
            <c:numRef>
              <c:f>'Табель'!$AF$6:$AF$12</c:f>
            </c:numRef>
          </c:val>
        </c:ser>
        <c:gapWidth val="75"/>
        <c:gapDepth val="150"/>
        <c:shape val="box"/>
        <c:axId val="1"/>
        <c:axId val="2"/>
        <c:axId val="0"/>
      </c:bar3DChart>
      <c:valAx>
        <c:axId val="2"/>
        <c:scaling>
          <c:orientation val="minMax"/>
        </c:scaling>
        <c:delete val="false"/>
        <c:axPos val="l"/>
        <c:majorGridlines/>
        <c:majorTickMark val="none"/>
        <c:minorTickMark val="none"/>
        <c:tickLblPos val="nextTo"/>
        <c:spPr>
          <a:ln w="9525">
            <a:noFill/>
          </a:ln>
        </c:spPr>
        <c:crossAx val="1"/>
        <c:crosses val="autoZero"/>
      </c:valAx>
      <c:catAx>
        <c:axId val="1"/>
        <c:scaling>
          <c:orientation val="minMax"/>
        </c:scaling>
        <c:delete val="false"/>
        <c:axPos val="b"/>
        <c:majorTickMark val="none"/>
        <c:minorTickMark val="none"/>
        <c:tickLblPos val="nextTo"/>
        <c:crossAx val="2"/>
        <c:crosses val="autoZero"/>
      </c:catAx>
      <c:spPr>
        <a:noFill/>
      </c:spPr>
    </c:plotArea>
    <c:dispBlanksAs val="zero"/>
  </c:chart>
</c:chartSpace>
</file>

<file path=xl/drawings/_rels/drawing1.xml.rels><?xml version="1.0" encoding="UTF-8" standalone="no" ?>
<Relationships xmlns="http://schemas.openxmlformats.org/package/2006/relationships">
  <Relationship Id="rId2" Target="../charts/chart2.xml" Type="http://schemas.openxmlformats.org/officeDocument/2006/relationships/chart"/>
  <Relationship Id="rId1" Target="../charts/chart1.xml" Type="http://schemas.openxmlformats.org/officeDocument/2006/relationships/chart"/>
</Relationships>

</file>

<file path=xl/drawings/drawing1.xml><?xml version="1.0" encoding="utf-8"?>
<xdr:wsDr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xdr:absoluteAnchor>
    <xdr:pos x="365812" y="2827020"/>
    <xdr:ext cx="4876935" cy="2766059"/>
    <xdr:graphicFrame>
      <xdr:nvGraphicFramePr>
        <xdr:cNvPr hidden="false" id="1" name="Chart 1"/>
        <xdr:cNvGraphicFramePr/>
      </xdr:nvGraphicFramePr>
      <xdr:xfrm flipH="false" flipV="false" rot="0"/>
      <a:graphic>
        <a:graphicData uri="http://schemas.openxmlformats.org/drawingml/2006/chart">
          <c:chart r:id="rId1"/>
        </a:graphicData>
      </a:graphic>
    </xdr:graphicFrame>
    <xdr:clientData fLocksWithSheet="true"/>
  </xdr:absoluteAnchor>
  <xdr:absoluteAnchor>
    <xdr:pos x="5972176" y="2847974"/>
    <xdr:ext cx="8067674" cy="2743199"/>
    <xdr:graphicFrame>
      <xdr:nvGraphicFramePr>
        <xdr:cNvPr hidden="false" id="2" name="Chart 2"/>
        <xdr:cNvGraphicFramePr/>
      </xdr:nvGraphicFramePr>
      <xdr:xfrm flipH="false" flipV="false" rot="0"/>
      <a:graphic>
        <a:graphicData uri="http://schemas.openxmlformats.org/drawingml/2006/chart">
          <c:chart r:id="rId2"/>
        </a:graphicData>
      </a:graphic>
    </xdr:graphicFrame>
    <xdr:clientData fLocksWithSheet="true"/>
  </xdr:absoluteAnchor>
</xdr:wsDr>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F12"/>
  <sheetViews>
    <sheetView showZeros="true" workbookViewId="0"/>
  </sheetViews>
  <sheetFormatPr baseColWidth="8" customHeight="false" defaultColWidth="9.14062530925693" defaultRowHeight="14.3999996185303" zeroHeight="false"/>
  <cols>
    <col customWidth="true" max="1" min="1" outlineLevel="0" width="5.1093749022008"/>
    <col customWidth="true" max="2" min="2" outlineLevel="0" width="18.4414063326007"/>
    <col customWidth="true" max="3" min="3" outlineLevel="0" width="11.4414058251021"/>
    <col customWidth="true" max="5" min="5" outlineLevel="0" width="4.21875014273397"/>
    <col customWidth="true" max="6" min="6" outlineLevel="0" width="3.55468762026658"/>
    <col customWidth="true" max="7" min="7" outlineLevel="0" width="3.88671888150027"/>
    <col customWidth="true" max="8" min="8" outlineLevel="0" width="3.55468762026658"/>
    <col customWidth="true" max="9" min="9" outlineLevel="0" width="3.6640623533012"/>
    <col customWidth="true" max="10" min="10" outlineLevel="0" width="3.33203109206751"/>
    <col customWidth="true" max="13" min="11" outlineLevel="0" width="3.44140616343449"/>
    <col customWidth="true" max="14" min="14" outlineLevel="0" width="3.88671888150027"/>
    <col customWidth="true" max="15" min="15" outlineLevel="0" width="3.44140616343449"/>
    <col customWidth="true" max="16" min="16" outlineLevel="0" width="3.1093749022008"/>
    <col customWidth="true" max="18" min="17" outlineLevel="0" width="3.44140616343449"/>
    <col customWidth="true" max="19" min="19" outlineLevel="0" width="3.6640623533012"/>
    <col customWidth="true" max="20" min="20" outlineLevel="0" width="3.44140616343449"/>
    <col customWidth="true" max="21" min="21" outlineLevel="0" width="4.10937507136698"/>
    <col customWidth="true" max="22" min="22" outlineLevel="0" width="3.6640623533012"/>
    <col customWidth="true" max="23" min="23" outlineLevel="0" width="3.77734381013329"/>
    <col customWidth="true" max="24" min="24" outlineLevel="0" width="3.21874997356778"/>
    <col customWidth="true" max="25" min="25" outlineLevel="0" width="3.88671888150027"/>
    <col customWidth="true" max="26" min="26" outlineLevel="0" width="3.55468762026658"/>
    <col customWidth="true" max="27" min="27" outlineLevel="0" width="4.10937507136698"/>
    <col customWidth="true" max="28" min="28" outlineLevel="0" width="3.6640623533012"/>
    <col customWidth="true" max="29" min="29" outlineLevel="0" width="3.21874997356778"/>
    <col customWidth="true" max="30" min="30" outlineLevel="0" width="3.6640623533012"/>
    <col customWidth="true" max="31" min="31" outlineLevel="0" width="7.6640623533012"/>
    <col bestFit="true" customWidth="true" max="32" min="32" outlineLevel="0" width="10.3320309229013"/>
  </cols>
  <sheetData>
    <row outlineLevel="0" r="1">
      <c r="A1" s="1" t="s">
        <v>0</v>
      </c>
      <c r="B1" s="1" t="s"/>
      <c r="C1" s="1" t="s"/>
      <c r="D1" s="1" t="s"/>
      <c r="E1" s="1" t="s"/>
      <c r="F1" s="1" t="s"/>
      <c r="G1" s="1" t="s"/>
      <c r="H1" s="1" t="s"/>
      <c r="I1" s="1" t="s"/>
      <c r="J1" s="1" t="s"/>
      <c r="K1" s="1" t="s"/>
      <c r="L1" s="1" t="s"/>
      <c r="M1" s="1" t="s"/>
      <c r="N1" s="1" t="s"/>
      <c r="O1" s="1" t="s"/>
      <c r="P1" s="1" t="s"/>
      <c r="Q1" s="1" t="s"/>
      <c r="R1" s="1" t="s"/>
      <c r="S1" s="1" t="s"/>
      <c r="T1" s="1" t="s"/>
      <c r="U1" s="1" t="s"/>
      <c r="V1" s="1" t="s"/>
      <c r="W1" s="1" t="s"/>
      <c r="X1" s="1" t="s"/>
      <c r="Y1" s="1" t="s"/>
      <c r="Z1" s="1" t="s"/>
      <c r="AA1" s="1" t="s"/>
      <c r="AB1" s="1" t="s"/>
      <c r="AC1" s="1" t="s"/>
      <c r="AD1" s="1" t="s"/>
      <c r="AE1" s="1" t="s"/>
      <c r="AF1" s="1" t="s"/>
    </row>
    <row outlineLevel="0" r="2">
      <c r="A2" s="1" t="s">
        <v>1</v>
      </c>
      <c r="B2" s="1" t="s"/>
      <c r="C2" s="1" t="s"/>
      <c r="D2" s="1" t="s"/>
      <c r="E2" s="1" t="s"/>
      <c r="F2" s="1" t="s"/>
      <c r="G2" s="1" t="s"/>
      <c r="H2" s="1" t="s"/>
      <c r="I2" s="1" t="s"/>
      <c r="J2" s="1" t="s"/>
      <c r="K2" s="1" t="s"/>
      <c r="L2" s="1" t="s"/>
      <c r="M2" s="1" t="s"/>
      <c r="N2" s="1" t="s"/>
      <c r="O2" s="1" t="s"/>
      <c r="P2" s="1" t="s"/>
      <c r="Q2" s="1" t="s"/>
      <c r="R2" s="1" t="s"/>
      <c r="S2" s="1" t="s"/>
      <c r="T2" s="1" t="s"/>
      <c r="U2" s="1" t="s"/>
      <c r="V2" s="1" t="s"/>
      <c r="W2" s="1" t="s"/>
      <c r="X2" s="1" t="s"/>
      <c r="Y2" s="1" t="s"/>
      <c r="Z2" s="1" t="s"/>
      <c r="AA2" s="1" t="s"/>
      <c r="AB2" s="1" t="s"/>
      <c r="AC2" s="1" t="s"/>
      <c r="AD2" s="1" t="s"/>
      <c r="AE2" s="1" t="s"/>
      <c r="AF2" s="1" t="s"/>
    </row>
    <row outlineLevel="0"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</row>
    <row outlineLevel="0" r="4">
      <c r="A4" s="3" t="s">
        <v>2</v>
      </c>
      <c r="B4" s="4" t="s">
        <v>3</v>
      </c>
      <c r="C4" s="4" t="s">
        <v>4</v>
      </c>
      <c r="D4" s="5" t="s">
        <v>5</v>
      </c>
      <c r="E4" s="4" t="s">
        <v>6</v>
      </c>
      <c r="F4" s="6" t="s"/>
      <c r="G4" s="6" t="s"/>
      <c r="H4" s="6" t="s"/>
      <c r="I4" s="6" t="s"/>
      <c r="J4" s="6" t="s"/>
      <c r="K4" s="6" t="s"/>
      <c r="L4" s="6" t="s"/>
      <c r="M4" s="6" t="s"/>
      <c r="N4" s="6" t="s"/>
      <c r="O4" s="6" t="s"/>
      <c r="P4" s="6" t="s"/>
      <c r="Q4" s="6" t="s"/>
      <c r="R4" s="6" t="s"/>
      <c r="S4" s="6" t="s"/>
      <c r="T4" s="6" t="s"/>
      <c r="U4" s="6" t="s"/>
      <c r="V4" s="6" t="s"/>
      <c r="W4" s="6" t="s"/>
      <c r="X4" s="6" t="s"/>
      <c r="Y4" s="6" t="s"/>
      <c r="Z4" s="7" t="s"/>
      <c r="AA4" s="8" t="s">
        <v>7</v>
      </c>
      <c r="AB4" s="9" t="n"/>
      <c r="AC4" s="10" t="s"/>
      <c r="AD4" s="11" t="s"/>
      <c r="AE4" s="8" t="s">
        <v>8</v>
      </c>
      <c r="AF4" s="12" t="s">
        <v>9</v>
      </c>
    </row>
    <row customHeight="true" ht="50.4000015258789" outlineLevel="0" r="5">
      <c r="A5" s="13" t="s"/>
      <c r="B5" s="14" t="s"/>
      <c r="C5" s="14" t="s"/>
      <c r="D5" s="15" t="s"/>
      <c r="E5" s="16" t="s">
        <v>10</v>
      </c>
      <c r="F5" s="16" t="s">
        <v>11</v>
      </c>
      <c r="G5" s="16" t="s">
        <v>12</v>
      </c>
      <c r="H5" s="16" t="s">
        <v>13</v>
      </c>
      <c r="I5" s="16" t="s">
        <v>14</v>
      </c>
      <c r="J5" s="16" t="s">
        <v>15</v>
      </c>
      <c r="K5" s="16" t="s">
        <v>16</v>
      </c>
      <c r="L5" s="16" t="s">
        <v>17</v>
      </c>
      <c r="M5" s="16" t="s">
        <v>18</v>
      </c>
      <c r="N5" s="16" t="s">
        <v>19</v>
      </c>
      <c r="O5" s="16" t="s">
        <v>20</v>
      </c>
      <c r="P5" s="16" t="s">
        <v>21</v>
      </c>
      <c r="Q5" s="16" t="s">
        <v>22</v>
      </c>
      <c r="R5" s="16" t="s">
        <v>23</v>
      </c>
      <c r="S5" s="16" t="s">
        <v>24</v>
      </c>
      <c r="T5" s="16" t="s">
        <v>25</v>
      </c>
      <c r="U5" s="16" t="s">
        <v>26</v>
      </c>
      <c r="V5" s="16" t="s">
        <v>27</v>
      </c>
      <c r="W5" s="16" t="s">
        <v>28</v>
      </c>
      <c r="X5" s="16" t="s">
        <v>29</v>
      </c>
      <c r="Y5" s="16" t="s">
        <v>30</v>
      </c>
      <c r="Z5" s="17" t="s">
        <v>31</v>
      </c>
      <c r="AA5" s="18" t="s"/>
      <c r="AB5" s="5" t="s">
        <v>32</v>
      </c>
      <c r="AC5" s="5" t="s">
        <v>33</v>
      </c>
      <c r="AD5" s="5" t="s">
        <v>34</v>
      </c>
      <c r="AE5" s="18" t="s"/>
      <c r="AF5" s="19" t="s"/>
    </row>
    <row outlineLevel="0" r="6">
      <c r="A6" s="20" t="n">
        <v>1</v>
      </c>
      <c r="B6" s="20" t="s">
        <v>35</v>
      </c>
      <c r="C6" s="21" t="s">
        <v>36</v>
      </c>
      <c r="D6" s="22" t="n">
        <v>300</v>
      </c>
      <c r="E6" s="4" t="n">
        <v>8</v>
      </c>
      <c r="F6" s="4" t="n">
        <v>8</v>
      </c>
      <c r="G6" s="4" t="n">
        <v>8</v>
      </c>
      <c r="H6" s="4" t="n">
        <v>8</v>
      </c>
      <c r="I6" s="4" t="n">
        <v>8</v>
      </c>
      <c r="J6" s="4" t="s">
        <v>37</v>
      </c>
      <c r="K6" s="4" t="s">
        <v>37</v>
      </c>
      <c r="L6" s="4" t="s">
        <v>37</v>
      </c>
      <c r="M6" s="4" t="s">
        <v>37</v>
      </c>
      <c r="N6" s="4" t="s">
        <v>37</v>
      </c>
      <c r="O6" s="4" t="s">
        <v>37</v>
      </c>
      <c r="P6" s="4" t="s">
        <v>37</v>
      </c>
      <c r="Q6" s="4" t="s">
        <v>37</v>
      </c>
      <c r="R6" s="4" t="n">
        <v>8</v>
      </c>
      <c r="S6" s="4" t="n">
        <v>8</v>
      </c>
      <c r="T6" s="4" t="n">
        <v>8</v>
      </c>
      <c r="U6" s="4" t="n">
        <v>8</v>
      </c>
      <c r="V6" s="4" t="n">
        <v>8</v>
      </c>
      <c r="W6" s="4" t="n">
        <v>8</v>
      </c>
      <c r="X6" s="4" t="n">
        <v>8</v>
      </c>
      <c r="Y6" s="4" t="n">
        <v>8</v>
      </c>
      <c r="Z6" s="4" t="n">
        <v>8</v>
      </c>
      <c r="AA6" s="20" t="n">
        <f aca="false" ca="false" dt2D="false" dtr="false" t="normal">COUNT(E6:Z6)</f>
        <v>14</v>
      </c>
      <c r="AB6" s="20" t="n">
        <f aca="false" ca="false" dt2D="false" dtr="false" t="normal">COUNTIF(E6:Z6, "о")</f>
        <v>8</v>
      </c>
      <c r="AC6" s="20" t="n">
        <f aca="false" ca="false" dt2D="false" dtr="false" t="normal">COUNTIF(E6:Z6, "б")</f>
        <v>0</v>
      </c>
      <c r="AD6" s="20" t="n">
        <f aca="false" ca="false" dt2D="false" dtr="false" t="normal">COUNTIF(E6:Z6, "п")</f>
        <v>0</v>
      </c>
      <c r="AE6" s="20" t="n">
        <f aca="false" ca="false" dt2D="false" dtr="false" t="normal">AA6*8</f>
        <v>112</v>
      </c>
      <c r="AF6" s="22" t="n">
        <f aca="false" ca="false" dt2D="false" dtr="false" t="normal">AE6*D6</f>
        <v>33600</v>
      </c>
    </row>
    <row outlineLevel="0" r="7">
      <c r="A7" s="20" t="n">
        <v>2</v>
      </c>
      <c r="B7" s="20" t="s">
        <v>38</v>
      </c>
      <c r="C7" s="21" t="s">
        <v>39</v>
      </c>
      <c r="D7" s="22" t="n">
        <v>230</v>
      </c>
      <c r="E7" s="4" t="n">
        <v>8</v>
      </c>
      <c r="F7" s="4" t="n">
        <v>8</v>
      </c>
      <c r="G7" s="4" t="n">
        <v>8</v>
      </c>
      <c r="H7" s="4" t="n">
        <v>8</v>
      </c>
      <c r="I7" s="4" t="n">
        <v>8</v>
      </c>
      <c r="J7" s="4" t="n">
        <v>8</v>
      </c>
      <c r="K7" s="4" t="n">
        <v>8</v>
      </c>
      <c r="L7" s="4" t="n">
        <v>8</v>
      </c>
      <c r="M7" s="4" t="n">
        <v>8</v>
      </c>
      <c r="N7" s="4" t="n">
        <v>8</v>
      </c>
      <c r="O7" s="4" t="s">
        <v>37</v>
      </c>
      <c r="P7" s="4" t="s">
        <v>37</v>
      </c>
      <c r="Q7" s="4" t="s">
        <v>37</v>
      </c>
      <c r="R7" s="4" t="s">
        <v>37</v>
      </c>
      <c r="S7" s="4" t="s">
        <v>37</v>
      </c>
      <c r="T7" s="4" t="s">
        <v>37</v>
      </c>
      <c r="U7" s="4" t="s">
        <v>37</v>
      </c>
      <c r="V7" s="4" t="n">
        <v>8</v>
      </c>
      <c r="W7" s="4" t="n">
        <v>8</v>
      </c>
      <c r="X7" s="4" t="n">
        <v>8</v>
      </c>
      <c r="Y7" s="4" t="n">
        <v>8</v>
      </c>
      <c r="Z7" s="4" t="n">
        <v>8</v>
      </c>
      <c r="AA7" s="20" t="n">
        <f aca="false" ca="false" dt2D="false" dtr="false" t="normal">COUNT(E7:Z7)</f>
        <v>15</v>
      </c>
      <c r="AB7" s="20" t="n">
        <f aca="false" ca="false" dt2D="false" dtr="false" t="normal">COUNTIF(E7:Z7, "о")</f>
        <v>7</v>
      </c>
      <c r="AC7" s="20" t="n">
        <f aca="false" ca="false" dt2D="false" dtr="false" t="normal">COUNTIF(E7:Z7, "б")</f>
        <v>0</v>
      </c>
      <c r="AD7" s="20" t="n">
        <f aca="false" ca="false" dt2D="false" dtr="false" t="normal">COUNTIF(E7:Z7, "п")</f>
        <v>0</v>
      </c>
      <c r="AE7" s="20" t="n">
        <f aca="false" ca="false" dt2D="false" dtr="false" t="normal">AA7*8</f>
        <v>120</v>
      </c>
      <c r="AF7" s="22" t="n">
        <f aca="false" ca="false" dt2D="false" dtr="false" t="normal">AE7*D7</f>
        <v>27600</v>
      </c>
    </row>
    <row outlineLevel="0" r="8">
      <c r="A8" s="20" t="n">
        <v>3</v>
      </c>
      <c r="B8" s="20" t="s">
        <v>40</v>
      </c>
      <c r="C8" s="21" t="s">
        <v>41</v>
      </c>
      <c r="D8" s="22" t="n">
        <v>178</v>
      </c>
      <c r="E8" s="4" t="n">
        <v>8</v>
      </c>
      <c r="F8" s="4" t="n">
        <v>8</v>
      </c>
      <c r="G8" s="4" t="s">
        <v>42</v>
      </c>
      <c r="H8" s="4" t="s">
        <v>42</v>
      </c>
      <c r="I8" s="4" t="s">
        <v>43</v>
      </c>
      <c r="J8" s="4" t="s">
        <v>43</v>
      </c>
      <c r="K8" s="4" t="s">
        <v>43</v>
      </c>
      <c r="L8" s="4" t="s">
        <v>43</v>
      </c>
      <c r="M8" s="4" t="s">
        <v>43</v>
      </c>
      <c r="N8" s="4" t="n">
        <v>8</v>
      </c>
      <c r="O8" s="4" t="n">
        <v>8</v>
      </c>
      <c r="P8" s="4" t="n">
        <v>8</v>
      </c>
      <c r="Q8" s="4" t="n">
        <v>8</v>
      </c>
      <c r="R8" s="4" t="n">
        <v>8</v>
      </c>
      <c r="S8" s="4" t="n">
        <v>8</v>
      </c>
      <c r="T8" s="4" t="n">
        <v>8</v>
      </c>
      <c r="U8" s="4" t="n">
        <v>8</v>
      </c>
      <c r="V8" s="4" t="n">
        <v>8</v>
      </c>
      <c r="W8" s="4" t="n">
        <v>8</v>
      </c>
      <c r="X8" s="4" t="n">
        <v>8</v>
      </c>
      <c r="Y8" s="4" t="n">
        <v>8</v>
      </c>
      <c r="Z8" s="4" t="n">
        <v>8</v>
      </c>
      <c r="AA8" s="20" t="n">
        <f aca="false" ca="false" dt2D="false" dtr="false" t="normal">COUNT(E8:Z8)</f>
        <v>15</v>
      </c>
      <c r="AB8" s="20" t="n">
        <f aca="false" ca="false" dt2D="false" dtr="false" t="normal">COUNTIF(E8:Z8, "о")</f>
        <v>0</v>
      </c>
      <c r="AC8" s="20" t="n">
        <f aca="false" ca="false" dt2D="false" dtr="false" t="normal">COUNTIF(E8:Z8, "б")</f>
        <v>5</v>
      </c>
      <c r="AD8" s="20" t="n">
        <f aca="false" ca="false" dt2D="false" dtr="false" t="normal">COUNTIF(E8:Z8, "п")</f>
        <v>2</v>
      </c>
      <c r="AE8" s="20" t="n">
        <f aca="false" ca="false" dt2D="false" dtr="false" t="normal">AA8*8</f>
        <v>120</v>
      </c>
      <c r="AF8" s="22" t="n">
        <f aca="false" ca="false" dt2D="false" dtr="false" t="normal">AE8*D8</f>
        <v>21360</v>
      </c>
    </row>
    <row outlineLevel="0" r="9">
      <c r="A9" s="20" t="n">
        <v>4</v>
      </c>
      <c r="B9" s="20" t="s">
        <v>44</v>
      </c>
      <c r="C9" s="21" t="s">
        <v>41</v>
      </c>
      <c r="D9" s="22" t="n">
        <v>178</v>
      </c>
      <c r="E9" s="4" t="n">
        <v>8</v>
      </c>
      <c r="F9" s="4" t="n">
        <v>8</v>
      </c>
      <c r="G9" s="4" t="n">
        <v>8</v>
      </c>
      <c r="H9" s="4" t="n">
        <v>8</v>
      </c>
      <c r="I9" s="4" t="n">
        <v>8</v>
      </c>
      <c r="J9" s="4" t="n">
        <v>8</v>
      </c>
      <c r="K9" s="4" t="n">
        <v>8</v>
      </c>
      <c r="L9" s="4" t="n">
        <v>8</v>
      </c>
      <c r="M9" s="4" t="n">
        <v>8</v>
      </c>
      <c r="N9" s="4" t="n">
        <v>8</v>
      </c>
      <c r="O9" s="4" t="n">
        <v>8</v>
      </c>
      <c r="P9" s="4" t="n">
        <v>8</v>
      </c>
      <c r="Q9" s="4" t="n">
        <v>8</v>
      </c>
      <c r="R9" s="4" t="n">
        <v>8</v>
      </c>
      <c r="S9" s="4" t="n">
        <v>8</v>
      </c>
      <c r="T9" s="4" t="n">
        <v>8</v>
      </c>
      <c r="U9" s="4" t="n">
        <v>8</v>
      </c>
      <c r="V9" s="4" t="n">
        <v>8</v>
      </c>
      <c r="W9" s="4" t="n">
        <v>8</v>
      </c>
      <c r="X9" s="4" t="n">
        <v>8</v>
      </c>
      <c r="Y9" s="4" t="n">
        <v>8</v>
      </c>
      <c r="Z9" s="4" t="n">
        <v>8</v>
      </c>
      <c r="AA9" s="20" t="n">
        <f aca="false" ca="false" dt2D="false" dtr="false" t="normal">COUNT(E9:Z9)</f>
        <v>22</v>
      </c>
      <c r="AB9" s="20" t="n">
        <f aca="false" ca="false" dt2D="false" dtr="false" t="normal">COUNTIF(E9:Z9, "о")</f>
        <v>0</v>
      </c>
      <c r="AC9" s="20" t="n">
        <f aca="false" ca="false" dt2D="false" dtr="false" t="normal">COUNTIF(E9:Z9, "б")</f>
        <v>0</v>
      </c>
      <c r="AD9" s="20" t="n">
        <f aca="false" ca="false" dt2D="false" dtr="false" t="normal">COUNTIF(E9:Z9, "п")</f>
        <v>0</v>
      </c>
      <c r="AE9" s="20" t="n">
        <f aca="false" ca="false" dt2D="false" dtr="false" t="normal">AA9*8</f>
        <v>176</v>
      </c>
      <c r="AF9" s="22" t="n">
        <f aca="false" ca="false" dt2D="false" dtr="false" t="normal">AE9*D9</f>
        <v>31328</v>
      </c>
    </row>
    <row outlineLevel="0" r="10">
      <c r="A10" s="20" t="n">
        <v>5</v>
      </c>
      <c r="B10" s="20" t="s">
        <v>45</v>
      </c>
      <c r="C10" s="21" t="s">
        <v>39</v>
      </c>
      <c r="D10" s="22" t="n">
        <v>220</v>
      </c>
      <c r="E10" s="4" t="s">
        <v>43</v>
      </c>
      <c r="F10" s="4" t="s">
        <v>43</v>
      </c>
      <c r="G10" s="4" t="s">
        <v>43</v>
      </c>
      <c r="H10" s="4" t="s">
        <v>43</v>
      </c>
      <c r="I10" s="4" t="s">
        <v>43</v>
      </c>
      <c r="J10" s="4" t="s">
        <v>43</v>
      </c>
      <c r="K10" s="4" t="n">
        <v>8</v>
      </c>
      <c r="L10" s="4" t="n">
        <v>8</v>
      </c>
      <c r="M10" s="4" t="n">
        <v>8</v>
      </c>
      <c r="N10" s="4" t="n">
        <v>8</v>
      </c>
      <c r="O10" s="4" t="n">
        <v>8</v>
      </c>
      <c r="P10" s="4" t="n">
        <v>8</v>
      </c>
      <c r="Q10" s="4" t="n">
        <v>8</v>
      </c>
      <c r="R10" s="4" t="n">
        <v>8</v>
      </c>
      <c r="S10" s="4" t="n">
        <v>8</v>
      </c>
      <c r="T10" s="4" t="n">
        <v>8</v>
      </c>
      <c r="U10" s="4" t="n">
        <v>8</v>
      </c>
      <c r="V10" s="4" t="n">
        <v>8</v>
      </c>
      <c r="W10" s="4" t="n">
        <v>8</v>
      </c>
      <c r="X10" s="4" t="n">
        <v>8</v>
      </c>
      <c r="Y10" s="4" t="n">
        <v>8</v>
      </c>
      <c r="Z10" s="4" t="n">
        <v>8</v>
      </c>
      <c r="AA10" s="20" t="n">
        <f aca="false" ca="false" dt2D="false" dtr="false" t="normal">COUNT(E10:Z10)</f>
        <v>16</v>
      </c>
      <c r="AB10" s="20" t="n">
        <f aca="false" ca="false" dt2D="false" dtr="false" t="normal">COUNTIF(E10:Z10, "о")</f>
        <v>0</v>
      </c>
      <c r="AC10" s="20" t="n">
        <f aca="false" ca="false" dt2D="false" dtr="false" t="normal">COUNTIF(E10:Z10, "б")</f>
        <v>6</v>
      </c>
      <c r="AD10" s="20" t="n">
        <f aca="false" ca="false" dt2D="false" dtr="false" t="normal">COUNTIF(E10:Z10, "п")</f>
        <v>0</v>
      </c>
      <c r="AE10" s="20" t="n">
        <f aca="false" ca="false" dt2D="false" dtr="false" t="normal">AA10*8</f>
        <v>128</v>
      </c>
      <c r="AF10" s="22" t="n">
        <f aca="false" ca="false" dt2D="false" dtr="false" t="normal">AE10*D10</f>
        <v>28160</v>
      </c>
    </row>
    <row outlineLevel="0" r="11">
      <c r="A11" s="20" t="n">
        <v>6</v>
      </c>
      <c r="B11" s="20" t="s">
        <v>46</v>
      </c>
      <c r="C11" s="21" t="s">
        <v>36</v>
      </c>
      <c r="D11" s="22" t="n">
        <v>280</v>
      </c>
      <c r="E11" s="4" t="n">
        <v>8</v>
      </c>
      <c r="F11" s="4" t="n">
        <v>8</v>
      </c>
      <c r="G11" s="4" t="n">
        <v>8</v>
      </c>
      <c r="H11" s="4" t="n">
        <v>8</v>
      </c>
      <c r="I11" s="4" t="n">
        <v>8</v>
      </c>
      <c r="J11" s="4" t="n">
        <v>8</v>
      </c>
      <c r="K11" s="4" t="n">
        <v>8</v>
      </c>
      <c r="L11" s="4" t="n">
        <v>8</v>
      </c>
      <c r="M11" s="4" t="n">
        <v>8</v>
      </c>
      <c r="N11" s="4" t="n">
        <v>8</v>
      </c>
      <c r="O11" s="4" t="n">
        <v>8</v>
      </c>
      <c r="P11" s="4" t="n">
        <v>8</v>
      </c>
      <c r="Q11" s="4" t="n">
        <v>8</v>
      </c>
      <c r="R11" s="4" t="n">
        <v>8</v>
      </c>
      <c r="S11" s="4" t="n">
        <v>8</v>
      </c>
      <c r="T11" s="4" t="n">
        <v>8</v>
      </c>
      <c r="U11" s="4" t="n">
        <v>8</v>
      </c>
      <c r="V11" s="4" t="s">
        <v>37</v>
      </c>
      <c r="W11" s="4" t="s">
        <v>37</v>
      </c>
      <c r="X11" s="4" t="s">
        <v>37</v>
      </c>
      <c r="Y11" s="4" t="s">
        <v>37</v>
      </c>
      <c r="Z11" s="4" t="s">
        <v>37</v>
      </c>
      <c r="AA11" s="20" t="n">
        <f aca="false" ca="false" dt2D="false" dtr="false" t="normal">COUNT(E11:Z11)</f>
        <v>17</v>
      </c>
      <c r="AB11" s="20" t="n">
        <f aca="false" ca="false" dt2D="false" dtr="false" t="normal">COUNTIF(E11:Z11, "о")</f>
        <v>5</v>
      </c>
      <c r="AC11" s="20" t="n">
        <f aca="false" ca="false" dt2D="false" dtr="false" t="normal">COUNTIF(E11:Z11, "б")</f>
        <v>0</v>
      </c>
      <c r="AD11" s="20" t="n">
        <f aca="false" ca="false" dt2D="false" dtr="false" t="normal">COUNTIF(E11:Z11, "п")</f>
        <v>0</v>
      </c>
      <c r="AE11" s="20" t="n">
        <f aca="false" ca="false" dt2D="false" dtr="false" t="normal">AA11*8</f>
        <v>136</v>
      </c>
      <c r="AF11" s="22" t="n">
        <f aca="false" ca="false" dt2D="false" dtr="false" t="normal">AE11*D11</f>
        <v>38080</v>
      </c>
    </row>
    <row outlineLevel="0" r="12">
      <c r="A12" s="20" t="n">
        <v>7</v>
      </c>
      <c r="B12" s="20" t="s">
        <v>47</v>
      </c>
      <c r="C12" s="21" t="s">
        <v>39</v>
      </c>
      <c r="D12" s="22" t="n">
        <v>200</v>
      </c>
      <c r="E12" s="4" t="n">
        <v>8</v>
      </c>
      <c r="F12" s="4" t="n">
        <v>8</v>
      </c>
      <c r="G12" s="4" t="n">
        <v>8</v>
      </c>
      <c r="H12" s="4" t="n">
        <v>8</v>
      </c>
      <c r="I12" s="4" t="s">
        <v>37</v>
      </c>
      <c r="J12" s="4" t="s">
        <v>37</v>
      </c>
      <c r="K12" s="4" t="s">
        <v>37</v>
      </c>
      <c r="L12" s="4" t="s">
        <v>37</v>
      </c>
      <c r="M12" s="4" t="s">
        <v>37</v>
      </c>
      <c r="N12" s="4" t="s">
        <v>37</v>
      </c>
      <c r="O12" s="4" t="n">
        <v>8</v>
      </c>
      <c r="P12" s="4" t="n">
        <v>8</v>
      </c>
      <c r="Q12" s="4" t="n">
        <v>8</v>
      </c>
      <c r="R12" s="4" t="n">
        <v>8</v>
      </c>
      <c r="S12" s="4" t="n">
        <v>8</v>
      </c>
      <c r="T12" s="4" t="n">
        <v>8</v>
      </c>
      <c r="U12" s="4" t="s">
        <v>43</v>
      </c>
      <c r="V12" s="4" t="s">
        <v>43</v>
      </c>
      <c r="W12" s="4" t="s">
        <v>43</v>
      </c>
      <c r="X12" s="4" t="s">
        <v>43</v>
      </c>
      <c r="Y12" s="4" t="s">
        <v>43</v>
      </c>
      <c r="Z12" s="4" t="s">
        <v>43</v>
      </c>
      <c r="AA12" s="20" t="n">
        <f aca="false" ca="false" dt2D="false" dtr="false" t="normal">COUNT(E12:Z12)</f>
        <v>10</v>
      </c>
      <c r="AB12" s="20" t="n">
        <f aca="false" ca="false" dt2D="false" dtr="false" t="normal">COUNTIF(E12:Z12, "о")</f>
        <v>6</v>
      </c>
      <c r="AC12" s="20" t="n">
        <f aca="false" ca="false" dt2D="false" dtr="false" t="normal">COUNTIF(E12:Z12, "б")</f>
        <v>6</v>
      </c>
      <c r="AD12" s="20" t="n">
        <f aca="false" ca="false" dt2D="false" dtr="false" t="normal">COUNTIF(E12:Z12, "п")</f>
        <v>0</v>
      </c>
      <c r="AE12" s="20" t="n">
        <f aca="false" ca="false" dt2D="false" dtr="false" t="normal">AA12*8</f>
        <v>80</v>
      </c>
      <c r="AF12" s="22" t="n">
        <f aca="false" ca="false" dt2D="false" dtr="false" t="normal">AE12*D12</f>
        <v>16000</v>
      </c>
    </row>
  </sheetData>
  <mergeCells count="11">
    <mergeCell ref="AF4:AF5"/>
    <mergeCell ref="A1:AF1"/>
    <mergeCell ref="A2:AF2"/>
    <mergeCell ref="E4:Z4"/>
    <mergeCell ref="C4:C5"/>
    <mergeCell ref="B4:B5"/>
    <mergeCell ref="D4:D5"/>
    <mergeCell ref="A4:A5"/>
    <mergeCell ref="AA4:AA5"/>
    <mergeCell ref="AB4:AD4"/>
    <mergeCell ref="AE4:AE5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  <drawing r:id="rId1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38"/>
  <sheetViews>
    <sheetView showZeros="true" workbookViewId="0"/>
  </sheetViews>
  <sheetFormatPr baseColWidth="8" customHeight="false" defaultColWidth="9.14062530925693" defaultRowHeight="14.3999996185303" zeroHeight="false"/>
  <cols>
    <col customWidth="true" max="1" min="1" outlineLevel="0" width="6.10937507136698"/>
    <col customWidth="true" max="2" min="2" outlineLevel="0" width="11.3320310920675"/>
    <col customWidth="true" max="4" min="4" outlineLevel="0" width="11.9999993233353"/>
    <col customWidth="true" max="6" min="5" outlineLevel="0" width="11.5546876202666"/>
    <col customWidth="true" max="7" min="7" outlineLevel="0" width="11.2187499735678"/>
    <col customWidth="true" max="8" min="8" outlineLevel="0" width="11.8867188815003"/>
    <col customWidth="true" max="9" min="9" outlineLevel="0" width="11.9999993233353"/>
    <col bestFit="true" customWidth="true" max="11" min="10" outlineLevel="0" width="11.3320310920675"/>
  </cols>
  <sheetData>
    <row customHeight="true" ht="61.7999992370605" outlineLevel="0" r="1">
      <c r="A1" s="23" t="s">
        <v>2</v>
      </c>
      <c r="B1" s="24" t="s">
        <v>48</v>
      </c>
      <c r="C1" s="24" t="s">
        <v>49</v>
      </c>
      <c r="D1" s="24" t="s">
        <v>50</v>
      </c>
      <c r="E1" s="25" t="s">
        <v>51</v>
      </c>
      <c r="F1" s="25" t="s">
        <v>52</v>
      </c>
      <c r="G1" s="25" t="s">
        <v>53</v>
      </c>
      <c r="H1" s="23" t="s">
        <v>54</v>
      </c>
      <c r="I1" s="23" t="s">
        <v>55</v>
      </c>
      <c r="J1" s="23" t="s">
        <v>56</v>
      </c>
    </row>
    <row outlineLevel="0" r="2">
      <c r="A2" s="20" t="n"/>
      <c r="B2" s="20" t="s">
        <v>57</v>
      </c>
      <c r="C2" s="20" t="s">
        <v>58</v>
      </c>
      <c r="D2" s="20" t="s">
        <v>59</v>
      </c>
      <c r="E2" s="22" t="n">
        <v>29560</v>
      </c>
      <c r="F2" s="26" t="n">
        <v>26560</v>
      </c>
      <c r="G2" s="26" t="n">
        <v>28500</v>
      </c>
      <c r="H2" s="22" t="n">
        <f aca="false" ca="false" dt2D="false" dtr="false" t="normal">E2+F2+G2</f>
        <v>84620</v>
      </c>
      <c r="I2" s="22" t="n">
        <f aca="false" ca="false" dt2D="false" dtr="false" t="normal">H2%*13</f>
        <v>11000.6</v>
      </c>
      <c r="J2" s="22" t="n">
        <f aca="false" ca="false" dt2D="false" dtr="false" t="normal">H2-I2</f>
        <v>73619.4</v>
      </c>
    </row>
    <row outlineLevel="0" r="3">
      <c r="A3" s="20" t="n"/>
      <c r="B3" s="20" t="s">
        <v>60</v>
      </c>
      <c r="C3" s="20" t="s">
        <v>61</v>
      </c>
      <c r="D3" s="20" t="s">
        <v>62</v>
      </c>
      <c r="E3" s="22" t="n">
        <v>27890</v>
      </c>
      <c r="F3" s="27" t="n">
        <v>27500</v>
      </c>
      <c r="G3" s="22" t="n">
        <v>26680</v>
      </c>
      <c r="H3" s="22" t="n">
        <f aca="false" ca="false" dt2D="false" dtr="false" t="normal">E3+F3+G3</f>
        <v>82070</v>
      </c>
      <c r="I3" s="22" t="n">
        <f aca="false" ca="false" dt2D="false" dtr="false" t="normal">H3%*13</f>
        <v>10669.1</v>
      </c>
      <c r="J3" s="22" t="n">
        <f aca="false" ca="false" dt2D="false" dtr="false" t="normal">H3-I3</f>
        <v>71400.9</v>
      </c>
    </row>
    <row outlineLevel="0" r="4">
      <c r="A4" s="20" t="n"/>
      <c r="B4" s="20" t="s">
        <v>63</v>
      </c>
      <c r="C4" s="20" t="s">
        <v>64</v>
      </c>
      <c r="D4" s="20" t="s">
        <v>65</v>
      </c>
      <c r="E4" s="22" t="n">
        <v>29540</v>
      </c>
      <c r="F4" s="22" t="n">
        <v>28650</v>
      </c>
      <c r="G4" s="27" t="n">
        <v>28450</v>
      </c>
      <c r="H4" s="22" t="n">
        <f aca="false" ca="false" dt2D="false" dtr="false" t="normal">E4+F4+G4</f>
        <v>86640</v>
      </c>
      <c r="I4" s="22" t="n">
        <f aca="false" ca="false" dt2D="false" dtr="false" t="normal">H4%*13</f>
        <v>11263.199999999999</v>
      </c>
      <c r="J4" s="22" t="n">
        <f aca="false" ca="false" dt2D="false" dtr="false" t="normal">H4-I4</f>
        <v>75376.8</v>
      </c>
    </row>
    <row outlineLevel="0" r="5">
      <c r="A5" s="20" t="n"/>
      <c r="B5" s="20" t="s">
        <v>63</v>
      </c>
      <c r="C5" s="20" t="s">
        <v>66</v>
      </c>
      <c r="D5" s="20" t="s">
        <v>67</v>
      </c>
      <c r="E5" s="22" t="n">
        <v>27260</v>
      </c>
      <c r="F5" s="27" t="n">
        <v>29100</v>
      </c>
      <c r="G5" s="22" t="n">
        <v>27690</v>
      </c>
      <c r="H5" s="22" t="n">
        <f aca="false" ca="false" dt2D="false" dtr="false" t="normal">E5+F5+G5</f>
        <v>84050</v>
      </c>
      <c r="I5" s="22" t="n">
        <f aca="false" ca="false" dt2D="false" dtr="false" t="normal">H5%*13</f>
        <v>10926.5</v>
      </c>
      <c r="J5" s="22" t="n">
        <f aca="false" ca="false" dt2D="false" dtr="false" t="normal">H5-I5</f>
        <v>73123.5</v>
      </c>
    </row>
    <row outlineLevel="0" r="6">
      <c r="A6" s="20" t="n"/>
      <c r="B6" s="20" t="s">
        <v>63</v>
      </c>
      <c r="C6" s="20" t="s">
        <v>66</v>
      </c>
      <c r="D6" s="20" t="s">
        <v>68</v>
      </c>
      <c r="E6" s="22" t="n">
        <v>26250</v>
      </c>
      <c r="F6" s="26" t="n">
        <v>26500</v>
      </c>
      <c r="G6" s="26" t="n">
        <v>27560</v>
      </c>
      <c r="H6" s="22" t="n">
        <f aca="false" ca="false" dt2D="false" dtr="false" t="normal">E6+F6+G6</f>
        <v>80310</v>
      </c>
      <c r="I6" s="22" t="n">
        <f aca="false" ca="false" dt2D="false" dtr="false" t="normal">H6%*13</f>
        <v>10440.300000000001</v>
      </c>
      <c r="J6" s="22" t="n">
        <f aca="false" ca="false" dt2D="false" dtr="false" t="normal">H6-I6</f>
        <v>69869.7</v>
      </c>
    </row>
    <row outlineLevel="0" r="7">
      <c r="A7" s="20" t="n"/>
      <c r="B7" s="20" t="s">
        <v>63</v>
      </c>
      <c r="C7" s="20" t="s">
        <v>69</v>
      </c>
      <c r="D7" s="20" t="s">
        <v>70</v>
      </c>
      <c r="E7" s="22" t="n">
        <v>29310</v>
      </c>
      <c r="F7" s="28" t="n">
        <v>29350</v>
      </c>
      <c r="G7" s="26" t="n">
        <v>28800</v>
      </c>
      <c r="H7" s="22" t="n">
        <f aca="false" ca="false" dt2D="false" dtr="false" t="normal">E7+F7+G7</f>
        <v>87460</v>
      </c>
      <c r="I7" s="22" t="n">
        <f aca="false" ca="false" dt2D="false" dtr="false" t="normal">H7%*13</f>
        <v>11369.800000000001</v>
      </c>
      <c r="J7" s="22" t="n">
        <f aca="false" ca="false" dt2D="false" dtr="false" t="normal">H7-I7</f>
        <v>76090.2</v>
      </c>
    </row>
    <row outlineLevel="0" r="8">
      <c r="A8" s="20" t="n"/>
      <c r="B8" s="20" t="s">
        <v>71</v>
      </c>
      <c r="C8" s="20" t="s">
        <v>72</v>
      </c>
      <c r="D8" s="20" t="s">
        <v>73</v>
      </c>
      <c r="E8" s="22" t="n">
        <v>28120</v>
      </c>
      <c r="F8" s="26" t="n">
        <v>27650</v>
      </c>
      <c r="G8" s="26" t="n">
        <v>26270</v>
      </c>
      <c r="H8" s="22" t="n">
        <f aca="false" ca="false" dt2D="false" dtr="false" t="normal">E8+F8+G8</f>
        <v>82040</v>
      </c>
      <c r="I8" s="22" t="n">
        <f aca="false" ca="false" dt2D="false" dtr="false" t="normal">H8%*13</f>
        <v>10665.199999999999</v>
      </c>
      <c r="J8" s="22" t="n">
        <f aca="false" ca="false" dt2D="false" dtr="false" t="normal">H8-I8</f>
        <v>71374.8</v>
      </c>
    </row>
    <row outlineLevel="0" r="9">
      <c r="A9" s="20" t="n"/>
      <c r="B9" s="20" t="s">
        <v>71</v>
      </c>
      <c r="C9" s="20" t="s">
        <v>74</v>
      </c>
      <c r="D9" s="0" t="s">
        <v>75</v>
      </c>
      <c r="E9" s="22" t="n">
        <v>27350</v>
      </c>
      <c r="F9" s="26" t="n">
        <v>28100</v>
      </c>
      <c r="G9" s="26" t="n">
        <v>29800</v>
      </c>
      <c r="H9" s="22" t="n">
        <f aca="false" ca="false" dt2D="false" dtr="false" t="normal">E9+F9+G9</f>
        <v>85250</v>
      </c>
      <c r="I9" s="22" t="n">
        <f aca="false" ca="false" dt2D="false" dtr="false" t="normal">H9%*13</f>
        <v>11082.5</v>
      </c>
      <c r="J9" s="22" t="n">
        <f aca="false" ca="false" dt2D="false" dtr="false" t="normal">H9-I9</f>
        <v>74167.5</v>
      </c>
    </row>
    <row outlineLevel="0" r="10">
      <c r="A10" s="20" t="n"/>
      <c r="B10" s="20" t="s">
        <v>76</v>
      </c>
      <c r="C10" s="20" t="s">
        <v>77</v>
      </c>
      <c r="D10" s="20" t="s">
        <v>78</v>
      </c>
      <c r="E10" s="22" t="n">
        <v>28320</v>
      </c>
      <c r="F10" s="26" t="n">
        <v>27680</v>
      </c>
      <c r="G10" s="26" t="n">
        <v>29100</v>
      </c>
      <c r="H10" s="22" t="n">
        <f aca="false" ca="false" dt2D="false" dtr="false" t="normal">E10+F10+G10</f>
        <v>85100</v>
      </c>
      <c r="I10" s="22" t="n">
        <f aca="false" ca="false" dt2D="false" dtr="false" t="normal">H10%*13</f>
        <v>11063</v>
      </c>
      <c r="J10" s="22" t="n">
        <f aca="false" ca="false" dt2D="false" dtr="false" t="normal">H10-I10</f>
        <v>74037</v>
      </c>
    </row>
    <row outlineLevel="0" r="11">
      <c r="A11" s="20" t="n"/>
      <c r="B11" s="20" t="s">
        <v>79</v>
      </c>
      <c r="C11" s="20" t="s">
        <v>80</v>
      </c>
      <c r="D11" s="20" t="s">
        <v>67</v>
      </c>
      <c r="E11" s="22" t="n">
        <v>26290</v>
      </c>
      <c r="F11" s="22" t="n">
        <v>26272</v>
      </c>
      <c r="G11" s="22" t="n">
        <v>27900</v>
      </c>
      <c r="H11" s="22" t="n">
        <f aca="false" ca="false" dt2D="false" dtr="false" t="normal">E11+F11+G11</f>
        <v>80462</v>
      </c>
      <c r="I11" s="22" t="n">
        <f aca="false" ca="false" dt2D="false" dtr="false" t="normal">H11%*13</f>
        <v>10460.06</v>
      </c>
      <c r="J11" s="22" t="n">
        <f aca="false" ca="false" dt2D="false" dtr="false" t="normal">H11-I11</f>
        <v>70001.94</v>
      </c>
    </row>
    <row outlineLevel="0" r="12">
      <c r="D12" s="29" t="s">
        <v>81</v>
      </c>
      <c r="E12" s="22" t="n">
        <f aca="false" ca="false" dt2D="false" dtr="false" t="normal">E2+E3+E4+E6+E5+E7+E8+E9+E10+E11</f>
        <v>279890</v>
      </c>
      <c r="F12" s="22" t="n">
        <f aca="false" ca="false" dt2D="false" dtr="false" t="normal">F2+F3+F4+F6+F5+F7+F8+F9+F10+F11</f>
        <v>277362</v>
      </c>
      <c r="G12" s="22" t="n">
        <f aca="false" ca="false" dt2D="false" dtr="false" t="normal">G2+G3+G4+G6+G5+G7+G8+G9+G10+G11</f>
        <v>280750</v>
      </c>
      <c r="H12" s="22" t="n">
        <f aca="false" ca="false" dt2D="false" dtr="false" t="normal">E12+F12+G12</f>
        <v>838002</v>
      </c>
      <c r="I12" s="22" t="n">
        <f aca="false" ca="false" dt2D="false" dtr="false" t="normal">H12%*13</f>
        <v>108940.26000000001</v>
      </c>
      <c r="J12" s="22" t="n">
        <f aca="false" ca="false" dt2D="false" dtr="false" t="normal">H12-I12</f>
        <v>729061.74</v>
      </c>
      <c r="K12" s="27" t="n"/>
    </row>
    <row ht="45.5999984741211" outlineLevel="0" r="14">
      <c r="A14" s="23" t="s">
        <v>2</v>
      </c>
      <c r="B14" s="24" t="s">
        <v>48</v>
      </c>
      <c r="C14" s="24" t="s">
        <v>49</v>
      </c>
      <c r="D14" s="24" t="s">
        <v>50</v>
      </c>
      <c r="E14" s="25" t="s">
        <v>51</v>
      </c>
      <c r="F14" s="25" t="s">
        <v>52</v>
      </c>
      <c r="G14" s="25" t="s">
        <v>53</v>
      </c>
      <c r="H14" s="23" t="s">
        <v>54</v>
      </c>
      <c r="I14" s="23" t="s">
        <v>55</v>
      </c>
      <c r="J14" s="23" t="s">
        <v>56</v>
      </c>
    </row>
    <row outlineLevel="0" r="15">
      <c r="A15" s="20" t="n"/>
      <c r="B15" s="20" t="s">
        <v>57</v>
      </c>
      <c r="C15" s="20" t="s">
        <v>58</v>
      </c>
      <c r="D15" s="20" t="s">
        <v>59</v>
      </c>
      <c r="E15" s="22" t="n">
        <v>29560</v>
      </c>
      <c r="F15" s="26" t="n">
        <v>26560</v>
      </c>
      <c r="G15" s="26" t="n">
        <v>28500</v>
      </c>
      <c r="H15" s="22" t="n">
        <f aca="false" ca="false" dt2D="false" dtr="false" t="normal">E15+F15+G15</f>
        <v>84620</v>
      </c>
      <c r="I15" s="22" t="n">
        <f aca="false" ca="false" dt2D="false" dtr="false" t="normal">H15%*13</f>
        <v>11000.6</v>
      </c>
      <c r="J15" s="22" t="n">
        <f aca="false" ca="false" dt2D="false" dtr="false" t="normal">H15-I15</f>
        <v>73619.4</v>
      </c>
    </row>
    <row outlineLevel="0" r="16">
      <c r="A16" s="20" t="n"/>
      <c r="B16" s="20" t="s">
        <v>63</v>
      </c>
      <c r="C16" s="20" t="s">
        <v>64</v>
      </c>
      <c r="D16" s="20" t="s">
        <v>65</v>
      </c>
      <c r="E16" s="22" t="n">
        <v>29540</v>
      </c>
      <c r="F16" s="27" t="n">
        <v>28650</v>
      </c>
      <c r="G16" s="22" t="n">
        <v>28450</v>
      </c>
      <c r="H16" s="22" t="n">
        <f aca="false" ca="false" dt2D="false" dtr="false" t="normal">E16+F16+G16</f>
        <v>86640</v>
      </c>
      <c r="I16" s="22" t="n">
        <f aca="false" ca="false" dt2D="false" dtr="false" t="normal">H16%*13</f>
        <v>11263.199999999999</v>
      </c>
      <c r="J16" s="22" t="n">
        <f aca="false" ca="false" dt2D="false" dtr="false" t="normal">H16-I16</f>
        <v>75376.8</v>
      </c>
    </row>
    <row outlineLevel="0" r="17">
      <c r="A17" s="20" t="n"/>
      <c r="B17" s="20" t="s">
        <v>63</v>
      </c>
      <c r="C17" s="20" t="s">
        <v>69</v>
      </c>
      <c r="D17" s="20" t="s">
        <v>70</v>
      </c>
      <c r="E17" s="22" t="n">
        <v>29310</v>
      </c>
      <c r="F17" s="26" t="n">
        <v>29350</v>
      </c>
      <c r="G17" s="28" t="n">
        <v>28800</v>
      </c>
      <c r="H17" s="22" t="n">
        <f aca="false" ca="false" dt2D="false" dtr="false" t="normal">E17+F17+G17</f>
        <v>87460</v>
      </c>
      <c r="I17" s="22" t="n">
        <f aca="false" ca="false" dt2D="false" dtr="false" t="normal">H17%*13</f>
        <v>11369.800000000001</v>
      </c>
      <c r="J17" s="22" t="n">
        <f aca="false" ca="false" dt2D="false" dtr="false" t="normal">H17-I17</f>
        <v>76090.2</v>
      </c>
    </row>
    <row outlineLevel="0" r="18">
      <c r="A18" s="20" t="n"/>
      <c r="B18" s="20" t="s">
        <v>76</v>
      </c>
      <c r="C18" s="20" t="s">
        <v>77</v>
      </c>
      <c r="D18" s="20" t="s">
        <v>78</v>
      </c>
      <c r="E18" s="22" t="n">
        <v>28320</v>
      </c>
      <c r="F18" s="28" t="n">
        <v>27680</v>
      </c>
      <c r="G18" s="26" t="n">
        <v>29100</v>
      </c>
      <c r="H18" s="22" t="n">
        <f aca="false" ca="false" dt2D="false" dtr="false" t="normal">E18+F18+G18</f>
        <v>85100</v>
      </c>
      <c r="I18" s="22" t="n">
        <f aca="false" ca="false" dt2D="false" dtr="false" t="normal">H18%*13</f>
        <v>11063</v>
      </c>
      <c r="J18" s="22" t="n">
        <f aca="false" ca="false" dt2D="false" dtr="false" t="normal">H18-I18</f>
        <v>74037</v>
      </c>
    </row>
    <row outlineLevel="0" r="19">
      <c r="A19" s="20" t="n"/>
      <c r="B19" s="20" t="s">
        <v>71</v>
      </c>
      <c r="C19" s="20" t="s">
        <v>72</v>
      </c>
      <c r="D19" s="20" t="s">
        <v>73</v>
      </c>
      <c r="E19" s="22" t="n">
        <v>28120</v>
      </c>
      <c r="F19" s="26" t="n">
        <v>27650</v>
      </c>
      <c r="G19" s="26" t="n">
        <v>26270</v>
      </c>
      <c r="H19" s="22" t="n">
        <f aca="false" ca="false" dt2D="false" dtr="false" t="normal">E19+F19+G19</f>
        <v>82040</v>
      </c>
      <c r="I19" s="22" t="n">
        <f aca="false" ca="false" dt2D="false" dtr="false" t="normal">H19%*13</f>
        <v>10665.199999999999</v>
      </c>
      <c r="J19" s="22" t="n">
        <f aca="false" ca="false" dt2D="false" dtr="false" t="normal">H19-I19</f>
        <v>71374.8</v>
      </c>
    </row>
    <row outlineLevel="0" r="20">
      <c r="A20" s="20" t="n"/>
      <c r="B20" s="20" t="s">
        <v>60</v>
      </c>
      <c r="C20" s="20" t="s">
        <v>61</v>
      </c>
      <c r="D20" s="20" t="s">
        <v>62</v>
      </c>
      <c r="E20" s="22" t="n">
        <v>27890</v>
      </c>
      <c r="F20" s="27" t="n">
        <v>27500</v>
      </c>
      <c r="G20" s="22" t="n">
        <v>26680</v>
      </c>
      <c r="H20" s="22" t="n">
        <f aca="false" ca="false" dt2D="false" dtr="false" t="normal">E20+F20+G20</f>
        <v>82070</v>
      </c>
      <c r="I20" s="22" t="n">
        <f aca="false" ca="false" dt2D="false" dtr="false" t="normal">H20%*13</f>
        <v>10669.1</v>
      </c>
      <c r="J20" s="22" t="n">
        <f aca="false" ca="false" dt2D="false" dtr="false" t="normal">H20-I20</f>
        <v>71400.9</v>
      </c>
    </row>
    <row outlineLevel="0" r="21">
      <c r="A21" s="20" t="n"/>
      <c r="B21" s="20" t="s">
        <v>71</v>
      </c>
      <c r="C21" s="20" t="s">
        <v>74</v>
      </c>
      <c r="D21" s="20" t="s">
        <v>75</v>
      </c>
      <c r="E21" s="22" t="n">
        <v>27350</v>
      </c>
      <c r="F21" s="26" t="n">
        <v>28100</v>
      </c>
      <c r="G21" s="26" t="n">
        <v>29800</v>
      </c>
      <c r="H21" s="22" t="n">
        <f aca="false" ca="false" dt2D="false" dtr="false" t="normal">E21+F21+G21</f>
        <v>85250</v>
      </c>
      <c r="I21" s="22" t="n">
        <f aca="false" ca="false" dt2D="false" dtr="false" t="normal">H21%*13</f>
        <v>11082.5</v>
      </c>
      <c r="J21" s="22" t="n">
        <f aca="false" ca="false" dt2D="false" dtr="false" t="normal">H21-I21</f>
        <v>74167.5</v>
      </c>
    </row>
    <row outlineLevel="0" r="22">
      <c r="A22" s="20" t="n"/>
      <c r="B22" s="20" t="s">
        <v>63</v>
      </c>
      <c r="C22" s="20" t="s">
        <v>66</v>
      </c>
      <c r="D22" s="0" t="s">
        <v>67</v>
      </c>
      <c r="E22" s="22" t="n">
        <v>27260</v>
      </c>
      <c r="F22" s="22" t="n">
        <v>29100</v>
      </c>
      <c r="G22" s="22" t="n">
        <v>27690</v>
      </c>
      <c r="H22" s="22" t="n">
        <f aca="false" ca="false" dt2D="false" dtr="false" t="normal">E22+F22+G22</f>
        <v>84050</v>
      </c>
      <c r="I22" s="22" t="n">
        <f aca="false" ca="false" dt2D="false" dtr="false" t="normal">H22%*13</f>
        <v>10926.5</v>
      </c>
      <c r="J22" s="22" t="n">
        <f aca="false" ca="false" dt2D="false" dtr="false" t="normal">H22-I22</f>
        <v>73123.5</v>
      </c>
    </row>
    <row outlineLevel="0" r="23">
      <c r="A23" s="20" t="n"/>
      <c r="B23" s="20" t="s">
        <v>79</v>
      </c>
      <c r="C23" s="20" t="s">
        <v>80</v>
      </c>
      <c r="D23" s="20" t="s">
        <v>67</v>
      </c>
      <c r="E23" s="22" t="n">
        <v>26290</v>
      </c>
      <c r="F23" s="22" t="n">
        <v>26272</v>
      </c>
      <c r="G23" s="22" t="n">
        <v>27900</v>
      </c>
      <c r="H23" s="22" t="n">
        <f aca="false" ca="false" dt2D="false" dtr="false" t="normal">E23+F23+G23</f>
        <v>80462</v>
      </c>
      <c r="I23" s="22" t="n">
        <f aca="false" ca="false" dt2D="false" dtr="false" t="normal">H23%*13</f>
        <v>10460.06</v>
      </c>
      <c r="J23" s="22" t="n">
        <f aca="false" ca="false" dt2D="false" dtr="false" t="normal">H23-I23</f>
        <v>70001.94</v>
      </c>
    </row>
    <row outlineLevel="0" r="24">
      <c r="A24" s="20" t="n"/>
      <c r="B24" s="20" t="s">
        <v>63</v>
      </c>
      <c r="C24" s="20" t="s">
        <v>66</v>
      </c>
      <c r="D24" s="20" t="s">
        <v>68</v>
      </c>
      <c r="E24" s="22" t="n">
        <v>26250</v>
      </c>
      <c r="F24" s="26" t="n">
        <v>26500</v>
      </c>
      <c r="G24" s="26" t="n">
        <v>27560</v>
      </c>
      <c r="H24" s="22" t="n">
        <f aca="false" ca="false" dt2D="false" dtr="false" t="normal">E24+F24+G24</f>
        <v>80310</v>
      </c>
      <c r="I24" s="22" t="n">
        <f aca="false" ca="false" dt2D="false" dtr="false" t="normal">H24%*13</f>
        <v>10440.300000000001</v>
      </c>
      <c r="J24" s="22" t="n">
        <f aca="false" ca="false" dt2D="false" dtr="false" t="normal">H24-I24</f>
        <v>69869.7</v>
      </c>
    </row>
    <row outlineLevel="0" r="25">
      <c r="D25" s="29" t="s">
        <v>81</v>
      </c>
      <c r="E25" s="22" t="n">
        <f aca="false" ca="false" dt2D="false" dtr="false" t="normal">E15+E16+E17+E19+E18+E20+E21+E22+E23+E24</f>
        <v>279890</v>
      </c>
      <c r="F25" s="22" t="n">
        <f aca="false" ca="false" dt2D="false" dtr="false" t="normal">F15+F16+F17+F19+F18+F20+F21+F22+F23+F24</f>
        <v>277362</v>
      </c>
      <c r="G25" s="22" t="n">
        <f aca="false" ca="false" dt2D="false" dtr="false" t="normal">G15+G16+G17+G19+G18+G20+G21+G22+G23+G24</f>
        <v>280750</v>
      </c>
      <c r="H25" s="22" t="n">
        <f aca="false" ca="false" dt2D="false" dtr="false" t="normal">E25+F25+G25</f>
        <v>838002</v>
      </c>
      <c r="I25" s="22" t="n">
        <f aca="false" ca="false" dt2D="false" dtr="false" t="normal">H25%*13</f>
        <v>108940.26000000001</v>
      </c>
      <c r="J25" s="22" t="n">
        <f aca="false" ca="false" dt2D="false" dtr="false" t="normal">H25-I25</f>
        <v>729061.74</v>
      </c>
    </row>
    <row ht="45.5999984741211" outlineLevel="0" r="27">
      <c r="A27" s="23" t="s">
        <v>2</v>
      </c>
      <c r="B27" s="24" t="s">
        <v>48</v>
      </c>
      <c r="C27" s="24" t="s">
        <v>49</v>
      </c>
      <c r="D27" s="24" t="s">
        <v>50</v>
      </c>
      <c r="E27" s="25" t="s">
        <v>51</v>
      </c>
      <c r="F27" s="25" t="s">
        <v>52</v>
      </c>
      <c r="G27" s="25" t="s">
        <v>53</v>
      </c>
      <c r="H27" s="23" t="s">
        <v>54</v>
      </c>
      <c r="I27" s="23" t="s">
        <v>55</v>
      </c>
      <c r="J27" s="23" t="s">
        <v>56</v>
      </c>
    </row>
    <row outlineLevel="0" r="28">
      <c r="A28" s="20" t="n"/>
      <c r="B28" s="20" t="s">
        <v>63</v>
      </c>
      <c r="C28" s="20" t="s">
        <v>66</v>
      </c>
      <c r="D28" s="20" t="s">
        <v>68</v>
      </c>
      <c r="E28" s="22" t="n">
        <v>26250</v>
      </c>
      <c r="F28" s="26" t="n">
        <v>26500</v>
      </c>
      <c r="G28" s="26" t="n">
        <v>27560</v>
      </c>
      <c r="H28" s="22" t="n">
        <f aca="false" ca="false" dt2D="false" dtr="false" t="normal">E28+F28+G28</f>
        <v>80310</v>
      </c>
      <c r="I28" s="22" t="n">
        <f aca="false" ca="false" dt2D="false" dtr="false" t="normal">H28%*13</f>
        <v>10440.300000000001</v>
      </c>
      <c r="J28" s="22" t="n">
        <f aca="false" ca="false" dt2D="false" dtr="false" t="normal">H28-I28</f>
        <v>69869.7</v>
      </c>
    </row>
    <row outlineLevel="0" r="29">
      <c r="A29" s="20" t="n"/>
      <c r="B29" s="20" t="s">
        <v>79</v>
      </c>
      <c r="C29" s="20" t="s">
        <v>80</v>
      </c>
      <c r="D29" s="20" t="s">
        <v>67</v>
      </c>
      <c r="E29" s="22" t="n">
        <v>26290</v>
      </c>
      <c r="F29" s="27" t="n">
        <v>26272</v>
      </c>
      <c r="G29" s="22" t="n">
        <v>27900</v>
      </c>
      <c r="H29" s="22" t="n">
        <f aca="false" ca="false" dt2D="false" dtr="false" t="normal">E29+F29+G29</f>
        <v>80462</v>
      </c>
      <c r="I29" s="22" t="n">
        <f aca="false" ca="false" dt2D="false" dtr="false" t="normal">H29%*13</f>
        <v>10460.06</v>
      </c>
      <c r="J29" s="22" t="n">
        <f aca="false" ca="false" dt2D="false" dtr="false" t="normal">H29-I29</f>
        <v>70001.94</v>
      </c>
    </row>
    <row outlineLevel="0" r="30">
      <c r="A30" s="20" t="n"/>
      <c r="B30" s="20" t="s">
        <v>71</v>
      </c>
      <c r="C30" s="20" t="s">
        <v>72</v>
      </c>
      <c r="D30" s="20" t="s">
        <v>73</v>
      </c>
      <c r="E30" s="22" t="n">
        <v>28120</v>
      </c>
      <c r="F30" s="26" t="n">
        <v>27650</v>
      </c>
      <c r="G30" s="28" t="n">
        <v>26270</v>
      </c>
      <c r="H30" s="22" t="n">
        <f aca="false" ca="false" dt2D="false" dtr="false" t="normal">E30+F30+G30</f>
        <v>82040</v>
      </c>
      <c r="I30" s="22" t="n">
        <f aca="false" ca="false" dt2D="false" dtr="false" t="normal">H30%*13</f>
        <v>10665.199999999999</v>
      </c>
      <c r="J30" s="22" t="n">
        <f aca="false" ca="false" dt2D="false" dtr="false" t="normal">H30-I30</f>
        <v>71374.8</v>
      </c>
    </row>
    <row outlineLevel="0" r="31">
      <c r="A31" s="20" t="n"/>
      <c r="B31" s="20" t="s">
        <v>60</v>
      </c>
      <c r="C31" s="20" t="s">
        <v>61</v>
      </c>
      <c r="D31" s="20" t="s">
        <v>62</v>
      </c>
      <c r="E31" s="22" t="n">
        <v>27890</v>
      </c>
      <c r="F31" s="27" t="n">
        <v>27500</v>
      </c>
      <c r="G31" s="22" t="n">
        <v>26680</v>
      </c>
      <c r="H31" s="22" t="n">
        <f aca="false" ca="false" dt2D="false" dtr="false" t="normal">E31+F31+G31</f>
        <v>82070</v>
      </c>
      <c r="I31" s="22" t="n">
        <f aca="false" ca="false" dt2D="false" dtr="false" t="normal">H31%*13</f>
        <v>10669.1</v>
      </c>
      <c r="J31" s="22" t="n">
        <f aca="false" ca="false" dt2D="false" dtr="false" t="normal">H31-I31</f>
        <v>71400.9</v>
      </c>
    </row>
    <row outlineLevel="0" r="32">
      <c r="A32" s="20" t="n"/>
      <c r="B32" s="20" t="s">
        <v>63</v>
      </c>
      <c r="C32" s="20" t="s">
        <v>66</v>
      </c>
      <c r="D32" s="20" t="s">
        <v>67</v>
      </c>
      <c r="E32" s="22" t="n">
        <v>27260</v>
      </c>
      <c r="F32" s="22" t="n">
        <v>29100</v>
      </c>
      <c r="G32" s="22" t="n">
        <v>27690</v>
      </c>
      <c r="H32" s="22" t="n">
        <f aca="false" ca="false" dt2D="false" dtr="false" t="normal">E32+F32+G32</f>
        <v>84050</v>
      </c>
      <c r="I32" s="22" t="n">
        <f aca="false" ca="false" dt2D="false" dtr="false" t="normal">H32%*13</f>
        <v>10926.5</v>
      </c>
      <c r="J32" s="22" t="n">
        <f aca="false" ca="false" dt2D="false" dtr="false" t="normal">H32-I32</f>
        <v>73123.5</v>
      </c>
    </row>
    <row outlineLevel="0" r="33">
      <c r="A33" s="20" t="n"/>
      <c r="B33" s="20" t="s">
        <v>57</v>
      </c>
      <c r="C33" s="20" t="s">
        <v>58</v>
      </c>
      <c r="D33" s="20" t="s">
        <v>59</v>
      </c>
      <c r="E33" s="22" t="n">
        <v>29560</v>
      </c>
      <c r="F33" s="28" t="n">
        <v>26560</v>
      </c>
      <c r="G33" s="26" t="n">
        <v>28500</v>
      </c>
      <c r="H33" s="22" t="n">
        <f aca="false" ca="false" dt2D="false" dtr="false" t="normal">E33+F33+G33</f>
        <v>84620</v>
      </c>
      <c r="I33" s="22" t="n">
        <f aca="false" ca="false" dt2D="false" dtr="false" t="normal">H33%*13</f>
        <v>11000.6</v>
      </c>
      <c r="J33" s="22" t="n">
        <f aca="false" ca="false" dt2D="false" dtr="false" t="normal">H33-I33</f>
        <v>73619.4</v>
      </c>
    </row>
    <row outlineLevel="0" r="34">
      <c r="A34" s="20" t="n"/>
      <c r="B34" s="20" t="s">
        <v>76</v>
      </c>
      <c r="C34" s="20" t="s">
        <v>77</v>
      </c>
      <c r="D34" s="20" t="s">
        <v>78</v>
      </c>
      <c r="E34" s="22" t="n">
        <v>28320</v>
      </c>
      <c r="F34" s="26" t="n">
        <v>27680</v>
      </c>
      <c r="G34" s="26" t="n">
        <v>29100</v>
      </c>
      <c r="H34" s="22" t="n">
        <f aca="false" ca="false" dt2D="false" dtr="false" t="normal">E34+F34+G34</f>
        <v>85100</v>
      </c>
      <c r="I34" s="22" t="n">
        <f aca="false" ca="false" dt2D="false" dtr="false" t="normal">H34%*13</f>
        <v>11063</v>
      </c>
      <c r="J34" s="22" t="n">
        <f aca="false" ca="false" dt2D="false" dtr="false" t="normal">H34-I34</f>
        <v>74037</v>
      </c>
    </row>
    <row outlineLevel="0" r="35">
      <c r="A35" s="20" t="n"/>
      <c r="B35" s="20" t="s">
        <v>71</v>
      </c>
      <c r="C35" s="20" t="s">
        <v>74</v>
      </c>
      <c r="D35" s="0" t="s">
        <v>75</v>
      </c>
      <c r="E35" s="22" t="n">
        <v>27350</v>
      </c>
      <c r="F35" s="26" t="n">
        <v>28100</v>
      </c>
      <c r="G35" s="26" t="n">
        <v>29800</v>
      </c>
      <c r="H35" s="22" t="n">
        <f aca="false" ca="false" dt2D="false" dtr="false" t="normal">E35+F35+G35</f>
        <v>85250</v>
      </c>
      <c r="I35" s="22" t="n">
        <f aca="false" ca="false" dt2D="false" dtr="false" t="normal">H35%*13</f>
        <v>11082.5</v>
      </c>
      <c r="J35" s="22" t="n">
        <f aca="false" ca="false" dt2D="false" dtr="false" t="normal">H35-I35</f>
        <v>74167.5</v>
      </c>
    </row>
    <row outlineLevel="0" r="36">
      <c r="A36" s="20" t="n"/>
      <c r="B36" s="20" t="s">
        <v>63</v>
      </c>
      <c r="C36" s="20" t="s">
        <v>64</v>
      </c>
      <c r="D36" s="20" t="s">
        <v>65</v>
      </c>
      <c r="E36" s="22" t="n">
        <v>29540</v>
      </c>
      <c r="F36" s="22" t="n">
        <v>28650</v>
      </c>
      <c r="G36" s="22" t="n">
        <v>28450</v>
      </c>
      <c r="H36" s="22" t="n">
        <f aca="false" ca="false" dt2D="false" dtr="false" t="normal">E36+F36+G36</f>
        <v>86640</v>
      </c>
      <c r="I36" s="22" t="n">
        <f aca="false" ca="false" dt2D="false" dtr="false" t="normal">H36%*13</f>
        <v>11263.199999999999</v>
      </c>
      <c r="J36" s="22" t="n">
        <f aca="false" ca="false" dt2D="false" dtr="false" t="normal">H36-I36</f>
        <v>75376.8</v>
      </c>
    </row>
    <row outlineLevel="0" r="37">
      <c r="A37" s="20" t="n"/>
      <c r="B37" s="20" t="s">
        <v>63</v>
      </c>
      <c r="C37" s="20" t="s">
        <v>69</v>
      </c>
      <c r="D37" s="20" t="s">
        <v>70</v>
      </c>
      <c r="E37" s="22" t="n">
        <v>29310</v>
      </c>
      <c r="F37" s="26" t="n">
        <v>29350</v>
      </c>
      <c r="G37" s="26" t="n">
        <v>28800</v>
      </c>
      <c r="H37" s="22" t="n">
        <f aca="false" ca="false" dt2D="false" dtr="false" t="normal">E37+F37+G37</f>
        <v>87460</v>
      </c>
      <c r="I37" s="22" t="n">
        <f aca="false" ca="false" dt2D="false" dtr="false" t="normal">H37%*13</f>
        <v>11369.800000000001</v>
      </c>
      <c r="J37" s="22" t="n">
        <f aca="false" ca="false" dt2D="false" dtr="false" t="normal">H37-I37</f>
        <v>76090.2</v>
      </c>
    </row>
    <row outlineLevel="0" r="38">
      <c r="D38" s="29" t="s">
        <v>81</v>
      </c>
      <c r="E38" s="22" t="n">
        <f aca="false" ca="false" dt2D="false" dtr="false" t="normal">E28+E29+E30+E32+E31+E33+E34+E35+E36+E37</f>
        <v>279890</v>
      </c>
      <c r="F38" s="22" t="n">
        <f aca="false" ca="false" dt2D="false" dtr="false" t="normal">F28+F29+F30+F32+F31+F33+F34+F35+F36+F37</f>
        <v>277362</v>
      </c>
      <c r="G38" s="22" t="n">
        <f aca="false" ca="false" dt2D="false" dtr="false" t="normal">G28+G29+G30+G32+G31+G33+G34+G35+G36+G37</f>
        <v>280750</v>
      </c>
      <c r="H38" s="22" t="n">
        <f aca="false" ca="false" dt2D="false" dtr="false" t="normal">E38+F38+G38</f>
        <v>838002</v>
      </c>
      <c r="I38" s="22" t="n">
        <f aca="false" ca="false" dt2D="false" dtr="false" t="normal">H38%*13</f>
        <v>108940.26000000001</v>
      </c>
      <c r="J38" s="22" t="n">
        <f aca="false" ca="false" dt2D="false" dtr="false" t="normal">H38-I38</f>
        <v>729061.74</v>
      </c>
    </row>
  </sheetData>
  <pageMargins bottom="0.75" footer="0.300000011920929" header="0.300000011920929" left="0.700000047683716" right="0.700000047683716" top="0.75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"/>
  <sheetViews>
    <sheetView showZeros="true" workbookViewId="0"/>
  </sheetViews>
  <sheetFormatPr baseColWidth="8" customHeight="false" defaultColWidth="9.14062530925693" defaultRowHeight="14.3999996185303" zeroHeight="false"/>
  <sheetData/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MyOffice-CoreFramework-Windows/25-982.666.6545.616.0@RELEASE-DESKTOP-WASSABI_HOME-RC-RENEW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2022-12-15T09:42:25Z</dcterms:modified>
</cp:coreProperties>
</file>