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6088\Desktop\PHREEQC_Cases\"/>
    </mc:Choice>
  </mc:AlternateContent>
  <xr:revisionPtr revIDLastSave="0" documentId="13_ncr:1_{F9466A9C-A3AC-40D2-9240-A41FC9049C87}" xr6:coauthVersionLast="47" xr6:coauthVersionMax="47" xr10:uidLastSave="{00000000-0000-0000-0000-000000000000}"/>
  <bookViews>
    <workbookView xWindow="2196" yWindow="2196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2" i="1"/>
  <c r="AG3" i="1"/>
  <c r="AG4" i="1"/>
  <c r="AG5" i="1"/>
  <c r="AG6" i="1"/>
  <c r="AG7" i="1"/>
  <c r="AG8" i="1"/>
  <c r="AG9" i="1"/>
  <c r="AG10" i="1"/>
  <c r="AG2" i="1"/>
  <c r="AM2" i="1"/>
  <c r="AE3" i="1"/>
  <c r="AE4" i="1"/>
  <c r="AE5" i="1"/>
  <c r="AE6" i="1"/>
  <c r="AE7" i="1"/>
  <c r="AE8" i="1"/>
  <c r="AE9" i="1"/>
  <c r="AE10" i="1"/>
  <c r="AE2" i="1"/>
  <c r="AD3" i="1"/>
  <c r="AD4" i="1"/>
  <c r="AD5" i="1"/>
  <c r="AD6" i="1"/>
  <c r="AD7" i="1"/>
  <c r="AD8" i="1"/>
  <c r="AD9" i="1"/>
  <c r="AD10" i="1"/>
  <c r="AD2" i="1"/>
  <c r="AL2" i="1"/>
  <c r="AK2" i="1"/>
  <c r="AJ2" i="1"/>
  <c r="AF3" i="1"/>
  <c r="AF4" i="1"/>
  <c r="AF5" i="1"/>
  <c r="AF6" i="1"/>
  <c r="AF7" i="1"/>
  <c r="AF8" i="1"/>
  <c r="AF9" i="1"/>
  <c r="AF10" i="1"/>
  <c r="AF2" i="1"/>
</calcChain>
</file>

<file path=xl/sharedStrings.xml><?xml version="1.0" encoding="utf-8"?>
<sst xmlns="http://schemas.openxmlformats.org/spreadsheetml/2006/main" count="51" uniqueCount="40">
  <si>
    <t>sim</t>
  </si>
  <si>
    <t>state</t>
  </si>
  <si>
    <t>soln</t>
  </si>
  <si>
    <t>dist_x</t>
  </si>
  <si>
    <t>time</t>
  </si>
  <si>
    <t>step</t>
  </si>
  <si>
    <t>pH</t>
  </si>
  <si>
    <t>pe</t>
  </si>
  <si>
    <t>reaction</t>
  </si>
  <si>
    <t>temp</t>
  </si>
  <si>
    <t>Alk</t>
  </si>
  <si>
    <t>mu</t>
  </si>
  <si>
    <t>mass_H2O</t>
  </si>
  <si>
    <t>charge</t>
  </si>
  <si>
    <t>pct_err</t>
  </si>
  <si>
    <t>MolH2</t>
  </si>
  <si>
    <t>MolCAL</t>
  </si>
  <si>
    <t>MolQuartz</t>
  </si>
  <si>
    <t>MolPyrite</t>
  </si>
  <si>
    <t>MolKaolinite</t>
  </si>
  <si>
    <t>MolHematite</t>
  </si>
  <si>
    <t>DMHEM</t>
  </si>
  <si>
    <t>MOLH2</t>
  </si>
  <si>
    <t>MOLH2O</t>
  </si>
  <si>
    <t>MOLH+</t>
  </si>
  <si>
    <t>MOH-</t>
  </si>
  <si>
    <t>MHS-</t>
  </si>
  <si>
    <t>react</t>
  </si>
  <si>
    <t>PH2</t>
  </si>
  <si>
    <t>Dcal</t>
  </si>
  <si>
    <t>Dpyr</t>
  </si>
  <si>
    <t>Dpyrr</t>
  </si>
  <si>
    <t>Tot H2</t>
  </si>
  <si>
    <t>Tot Cal</t>
  </si>
  <si>
    <t>Tot Pyr</t>
  </si>
  <si>
    <t>Tot Kao</t>
  </si>
  <si>
    <t>MolPyrrhotite</t>
  </si>
  <si>
    <t>Dhem</t>
  </si>
  <si>
    <t>Tot Hem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</si>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</sst>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topLeftCell="W1" workbookViewId="0">
      <selection activeCell="AG15" sqref="AG15"/>
    </sheetView>
  </sheetViews>
  <sheetFormatPr defaultRowHeight="14.4" x14ac:dyDescent="0.55000000000000004"/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37</v>
      </c>
      <c r="AH1" t="s">
        <v>39</v>
      </c>
      <c r="AI1" t="s">
        <v>32</v>
      </c>
      <c r="AJ1" t="s">
        <v>33</v>
      </c>
      <c r="AK1" t="s">
        <v>34</v>
      </c>
      <c r="AL1" t="s">
        <v>35</v>
      </c>
      <c r="AM1" t="s">
        <v>38</v>
      </c>
    </row>
    <row r="2" spans="1:39" x14ac:dyDescent="0.55000000000000004">
      <c r="A2">
        <v>2</v>
      </c>
      <c r="B2" t="s">
        <v>27</v>
      </c>
      <c r="C2">
        <v>2</v>
      </c>
      <c r="D2">
        <v>-99</v>
      </c>
      <c r="E2" s="1">
        <v>2629800</v>
      </c>
      <c r="F2">
        <v>1</v>
      </c>
      <c r="G2" s="1">
        <v>8.8576080825529999</v>
      </c>
      <c r="H2" s="1">
        <v>-9.6439938282389992</v>
      </c>
      <c r="I2">
        <v>-99</v>
      </c>
      <c r="J2" s="1">
        <v>50</v>
      </c>
      <c r="K2" s="1">
        <v>1.4577370904850001E-3</v>
      </c>
      <c r="L2" s="1">
        <v>0.57752671644050002</v>
      </c>
      <c r="M2" s="1">
        <v>1166.9929716720001</v>
      </c>
      <c r="N2" s="1">
        <v>-1.904354550565E-11</v>
      </c>
      <c r="O2" s="1">
        <v>-1.4145125574849999E-12</v>
      </c>
      <c r="P2" s="1">
        <v>9081.7414102990006</v>
      </c>
      <c r="Q2" s="1">
        <v>41898.104333750001</v>
      </c>
      <c r="R2" s="1">
        <v>537405.99769390002</v>
      </c>
      <c r="S2" s="1">
        <v>9253.9214604520002</v>
      </c>
      <c r="T2" s="1">
        <v>16243.59990073</v>
      </c>
      <c r="U2" s="1">
        <v>925.33075998319998</v>
      </c>
      <c r="V2" s="1">
        <v>0.30887970475479998</v>
      </c>
      <c r="W2" s="1">
        <v>-8.0240016848959997E-2</v>
      </c>
      <c r="X2" s="1">
        <v>8.2459574165689997E-2</v>
      </c>
      <c r="Y2" s="1">
        <v>55.525325100780002</v>
      </c>
      <c r="Z2" s="1">
        <v>1.7456674639609999E-9</v>
      </c>
      <c r="AA2" s="1">
        <v>5.6706731269540001E-5</v>
      </c>
      <c r="AB2" s="1">
        <v>8.5201042162820001E-5</v>
      </c>
      <c r="AC2" s="1">
        <f>-($AI$2-P2)/$AI$2</f>
        <v>-1.0487970113423343E-2</v>
      </c>
      <c r="AD2" s="1">
        <f>Q2-$AJ$2</f>
        <v>-5.6377622022409923E-3</v>
      </c>
      <c r="AE2" s="1">
        <f>S2-$AK$2</f>
        <v>-0.19724169442997663</v>
      </c>
      <c r="AF2" s="1">
        <f t="shared" ref="AF2:AF10" si="0">V2</f>
        <v>0.30887970475479998</v>
      </c>
      <c r="AG2" s="1">
        <f>U2-$AM$2</f>
        <v>-8.0507928273050311E-2</v>
      </c>
      <c r="AH2">
        <v>1</v>
      </c>
      <c r="AI2">
        <v>9178</v>
      </c>
      <c r="AJ2">
        <f>418981099715.122/10000000</f>
        <v>41898.109971512204</v>
      </c>
      <c r="AK2">
        <f>92541187021.4643/10000000</f>
        <v>9254.1187021464302</v>
      </c>
      <c r="AL2">
        <f>162436396610.043/10000000</f>
        <v>16243.639661004299</v>
      </c>
      <c r="AM2">
        <f>9254112679.11473/10000000</f>
        <v>925.41126791147303</v>
      </c>
    </row>
    <row r="3" spans="1:39" x14ac:dyDescent="0.55000000000000004">
      <c r="A3">
        <v>2</v>
      </c>
      <c r="B3" t="s">
        <v>27</v>
      </c>
      <c r="C3">
        <v>2</v>
      </c>
      <c r="D3">
        <v>-99</v>
      </c>
      <c r="E3" s="1">
        <v>5259600</v>
      </c>
      <c r="F3">
        <v>2</v>
      </c>
      <c r="G3" s="1">
        <v>8.8351489748809993</v>
      </c>
      <c r="H3" s="1">
        <v>-9.6215347205670003</v>
      </c>
      <c r="I3">
        <v>-99</v>
      </c>
      <c r="J3" s="1">
        <v>50</v>
      </c>
      <c r="K3" s="1">
        <v>1.4628189970560001E-3</v>
      </c>
      <c r="L3" s="1">
        <v>0.57749199943990004</v>
      </c>
      <c r="M3" s="1">
        <v>1167.1011039580001</v>
      </c>
      <c r="N3" s="1">
        <v>-1.906433226498E-11</v>
      </c>
      <c r="O3" s="1">
        <v>-1.416018981503E-12</v>
      </c>
      <c r="P3" s="1">
        <v>9075.7213572660003</v>
      </c>
      <c r="Q3" s="1">
        <v>41898.089021480002</v>
      </c>
      <c r="R3" s="1">
        <v>537405.99674800003</v>
      </c>
      <c r="S3" s="1">
        <v>9249.9076366970003</v>
      </c>
      <c r="T3" s="1">
        <v>16243.59990073</v>
      </c>
      <c r="U3" s="1">
        <v>923.33413033099998</v>
      </c>
      <c r="V3" s="1">
        <v>8.3282306655199996</v>
      </c>
      <c r="W3" s="1">
        <v>-1.9966296521639999</v>
      </c>
      <c r="X3" s="1">
        <v>8.2460159448240006E-2</v>
      </c>
      <c r="Y3" s="1">
        <v>55.525325100780002</v>
      </c>
      <c r="Z3" s="1">
        <v>1.8383194281639999E-9</v>
      </c>
      <c r="AA3" s="1">
        <v>5.3848567686879997E-5</v>
      </c>
      <c r="AB3" s="1">
        <v>9.2240490632629994E-5</v>
      </c>
      <c r="AC3" s="1">
        <f t="shared" ref="AC3:AC10" si="1">-($AI$2-P3)/$AI$2</f>
        <v>-1.1143892213336209E-2</v>
      </c>
      <c r="AD3" s="1">
        <f t="shared" ref="AD3:AD10" si="2">Q3-$AJ$2</f>
        <v>-2.0950032201653812E-2</v>
      </c>
      <c r="AE3" s="1">
        <f t="shared" ref="AE3:AE10" si="3">S3-$AK$2</f>
        <v>-4.2110654494299524</v>
      </c>
      <c r="AF3" s="1">
        <f t="shared" si="0"/>
        <v>8.3282306655199996</v>
      </c>
      <c r="AG3" s="1">
        <f t="shared" ref="AG3:AG10" si="4">U3-$AM$2</f>
        <v>-2.0771375804730496</v>
      </c>
      <c r="AH3">
        <v>2</v>
      </c>
    </row>
    <row r="4" spans="1:39" x14ac:dyDescent="0.55000000000000004">
      <c r="A4">
        <v>2</v>
      </c>
      <c r="B4" t="s">
        <v>27</v>
      </c>
      <c r="C4">
        <v>2</v>
      </c>
      <c r="D4">
        <v>-99</v>
      </c>
      <c r="E4" s="1">
        <v>7889400</v>
      </c>
      <c r="F4">
        <v>3</v>
      </c>
      <c r="G4" s="1">
        <v>8.6439805369239995</v>
      </c>
      <c r="H4" s="1">
        <v>-9.4303662826110006</v>
      </c>
      <c r="I4">
        <v>-99</v>
      </c>
      <c r="J4" s="1">
        <v>50</v>
      </c>
      <c r="K4" s="1">
        <v>1.65595683122E-3</v>
      </c>
      <c r="L4" s="1">
        <v>0.5775474739027</v>
      </c>
      <c r="M4" s="1">
        <v>1167.695061353</v>
      </c>
      <c r="N4" s="1">
        <v>-1.922288296199E-11</v>
      </c>
      <c r="O4" s="1">
        <v>-1.4271514763809999E-12</v>
      </c>
      <c r="P4" s="1">
        <v>9042.5578921020006</v>
      </c>
      <c r="Q4" s="1">
        <v>41897.932941619998</v>
      </c>
      <c r="R4" s="1">
        <v>537405.99674800003</v>
      </c>
      <c r="S4" s="1">
        <v>9227.7442362220008</v>
      </c>
      <c r="T4" s="1">
        <v>16243.59990073</v>
      </c>
      <c r="U4" s="1">
        <v>912.38195140949995</v>
      </c>
      <c r="V4" s="1">
        <v>52.438871376400002</v>
      </c>
      <c r="W4" s="1">
        <v>-10.95217892146</v>
      </c>
      <c r="X4" s="1">
        <v>8.2459224226219999E-2</v>
      </c>
      <c r="Y4" s="1">
        <v>55.525325100780002</v>
      </c>
      <c r="Z4" s="1">
        <v>2.8548865382829998E-9</v>
      </c>
      <c r="AA4" s="1">
        <v>3.4674478743040003E-5</v>
      </c>
      <c r="AB4" s="1">
        <v>2.7548246742490002E-4</v>
      </c>
      <c r="AC4" s="1">
        <f t="shared" si="1"/>
        <v>-1.4757257343429881E-2</v>
      </c>
      <c r="AD4" s="1">
        <f t="shared" si="2"/>
        <v>-0.17702989220560994</v>
      </c>
      <c r="AE4" s="1">
        <f t="shared" si="3"/>
        <v>-26.374465924429387</v>
      </c>
      <c r="AF4" s="1">
        <f t="shared" si="0"/>
        <v>52.438871376400002</v>
      </c>
      <c r="AG4" s="1">
        <f t="shared" si="4"/>
        <v>-13.029316501973085</v>
      </c>
      <c r="AH4">
        <v>3</v>
      </c>
    </row>
    <row r="5" spans="1:39" x14ac:dyDescent="0.55000000000000004">
      <c r="A5">
        <v>2</v>
      </c>
      <c r="B5" t="s">
        <v>27</v>
      </c>
      <c r="C5">
        <v>2</v>
      </c>
      <c r="D5">
        <v>-99</v>
      </c>
      <c r="E5" s="1">
        <v>10519200</v>
      </c>
      <c r="F5">
        <v>4</v>
      </c>
      <c r="G5" s="1">
        <v>8.4574873643380002</v>
      </c>
      <c r="H5" s="1">
        <v>-9.2438731100239995</v>
      </c>
      <c r="I5">
        <v>-99</v>
      </c>
      <c r="J5" s="1">
        <v>50</v>
      </c>
      <c r="K5" s="1">
        <v>1.986166402181E-3</v>
      </c>
      <c r="L5" s="1">
        <v>0.57775360140639997</v>
      </c>
      <c r="M5" s="1">
        <v>1168.3576249119999</v>
      </c>
      <c r="N5" s="1">
        <v>-1.9707108217789999E-11</v>
      </c>
      <c r="O5" s="1">
        <v>-1.4621258777280001E-12</v>
      </c>
      <c r="P5" s="1">
        <v>9005.5048642710008</v>
      </c>
      <c r="Q5" s="1">
        <v>41897.73574738</v>
      </c>
      <c r="R5" s="1">
        <v>537405.99674800003</v>
      </c>
      <c r="S5" s="1">
        <v>9202.9653703620006</v>
      </c>
      <c r="T5" s="1">
        <v>16243.59990073</v>
      </c>
      <c r="U5" s="1">
        <v>900.15836405419998</v>
      </c>
      <c r="V5" s="1">
        <v>101.6686561619</v>
      </c>
      <c r="W5" s="1">
        <v>-12.22358735535</v>
      </c>
      <c r="X5" s="1">
        <v>8.2455749381420002E-2</v>
      </c>
      <c r="Y5" s="1">
        <v>55.525325100780002</v>
      </c>
      <c r="Z5" s="1">
        <v>4.3861141934119998E-9</v>
      </c>
      <c r="AA5" s="1">
        <v>2.2569841250129999E-5</v>
      </c>
      <c r="AB5" s="1">
        <v>5.513918292701E-4</v>
      </c>
      <c r="AC5" s="1">
        <f t="shared" si="1"/>
        <v>-1.8794414439856095E-2</v>
      </c>
      <c r="AD5" s="1">
        <f t="shared" si="2"/>
        <v>-0.37422413220338058</v>
      </c>
      <c r="AE5" s="1">
        <f t="shared" si="3"/>
        <v>-51.153331784429611</v>
      </c>
      <c r="AF5" s="1">
        <f t="shared" si="0"/>
        <v>101.6686561619</v>
      </c>
      <c r="AG5" s="1">
        <f t="shared" si="4"/>
        <v>-25.252903857273054</v>
      </c>
      <c r="AH5">
        <v>4</v>
      </c>
    </row>
    <row r="6" spans="1:39" x14ac:dyDescent="0.55000000000000004">
      <c r="A6">
        <v>2</v>
      </c>
      <c r="B6" t="s">
        <v>27</v>
      </c>
      <c r="C6">
        <v>2</v>
      </c>
      <c r="D6">
        <v>-99</v>
      </c>
      <c r="E6" s="1">
        <v>13149000</v>
      </c>
      <c r="F6">
        <v>5</v>
      </c>
      <c r="G6" s="1">
        <v>8.2912053835310005</v>
      </c>
      <c r="H6" s="1">
        <v>-9.0775911292169997</v>
      </c>
      <c r="I6">
        <v>-99</v>
      </c>
      <c r="J6" s="1">
        <v>50</v>
      </c>
      <c r="K6" s="1">
        <v>2.3585655535839998E-3</v>
      </c>
      <c r="L6" s="1">
        <v>0.57801528064270002</v>
      </c>
      <c r="M6" s="1">
        <v>1169.0111581210001</v>
      </c>
      <c r="N6" s="1">
        <v>-2.0143438279849998E-11</v>
      </c>
      <c r="O6" s="1">
        <v>-1.4934271643650001E-12</v>
      </c>
      <c r="P6" s="1">
        <v>8968.9296141440009</v>
      </c>
      <c r="Q6" s="1">
        <v>41897.516725840003</v>
      </c>
      <c r="R6" s="1">
        <v>537405.99674800003</v>
      </c>
      <c r="S6" s="1">
        <v>9178.5009594029998</v>
      </c>
      <c r="T6" s="1">
        <v>16243.59990073</v>
      </c>
      <c r="U6" s="1">
        <v>888.09625604229996</v>
      </c>
      <c r="V6" s="1">
        <v>150.2579862943</v>
      </c>
      <c r="W6" s="1">
        <v>-12.06210801187</v>
      </c>
      <c r="X6" s="1">
        <v>8.2451338462049995E-2</v>
      </c>
      <c r="Y6" s="1">
        <v>55.525325100780002</v>
      </c>
      <c r="Z6" s="1">
        <v>6.4321958079269997E-9</v>
      </c>
      <c r="AA6" s="1">
        <v>1.5390792983520001E-5</v>
      </c>
      <c r="AB6" s="1">
        <v>8.3326726182700003E-4</v>
      </c>
      <c r="AC6" s="1">
        <f t="shared" si="1"/>
        <v>-2.277951469339716E-2</v>
      </c>
      <c r="AD6" s="1">
        <f t="shared" si="2"/>
        <v>-0.59324567220028257</v>
      </c>
      <c r="AE6" s="1">
        <f t="shared" si="3"/>
        <v>-75.617742743430426</v>
      </c>
      <c r="AF6" s="1">
        <f t="shared" si="0"/>
        <v>150.2579862943</v>
      </c>
      <c r="AG6" s="1">
        <f t="shared" si="4"/>
        <v>-37.315011869173077</v>
      </c>
      <c r="AH6">
        <v>5</v>
      </c>
    </row>
    <row r="7" spans="1:39" x14ac:dyDescent="0.55000000000000004">
      <c r="A7">
        <v>2</v>
      </c>
      <c r="B7" t="s">
        <v>27</v>
      </c>
      <c r="C7">
        <v>2</v>
      </c>
      <c r="D7">
        <v>-99</v>
      </c>
      <c r="E7" s="1">
        <v>15778800</v>
      </c>
      <c r="F7">
        <v>6</v>
      </c>
      <c r="G7" s="1">
        <v>8.1430333610919998</v>
      </c>
      <c r="H7" s="1">
        <v>-8.9294191067780009</v>
      </c>
      <c r="I7">
        <v>-99</v>
      </c>
      <c r="J7" s="1">
        <v>50</v>
      </c>
      <c r="K7" s="1">
        <v>2.7616159853990001E-3</v>
      </c>
      <c r="L7" s="1">
        <v>0.57831395662509999</v>
      </c>
      <c r="M7" s="1">
        <v>1169.655643138</v>
      </c>
      <c r="N7" s="1">
        <v>-2.0664278239649999E-11</v>
      </c>
      <c r="O7" s="1">
        <v>-1.530901356641E-12</v>
      </c>
      <c r="P7" s="1">
        <v>8932.8368937520008</v>
      </c>
      <c r="Q7" s="1">
        <v>41897.280008490001</v>
      </c>
      <c r="R7" s="1">
        <v>537405.99674800003</v>
      </c>
      <c r="S7" s="1">
        <v>9154.3560032719997</v>
      </c>
      <c r="T7" s="1">
        <v>16243.59990073</v>
      </c>
      <c r="U7" s="1">
        <v>876.19574239459996</v>
      </c>
      <c r="V7" s="1">
        <v>198.20421193409999</v>
      </c>
      <c r="W7" s="1">
        <v>-11.90051364771</v>
      </c>
      <c r="X7" s="1">
        <v>8.2446304467770001E-2</v>
      </c>
      <c r="Y7" s="1">
        <v>55.525325100780002</v>
      </c>
      <c r="Z7" s="1">
        <v>9.0474926501510008E-9</v>
      </c>
      <c r="AA7" s="1">
        <v>1.0942215917220001E-5</v>
      </c>
      <c r="AB7" s="1">
        <v>1.113486188366E-3</v>
      </c>
      <c r="AC7" s="1">
        <f t="shared" si="1"/>
        <v>-2.67120403408149E-2</v>
      </c>
      <c r="AD7" s="1">
        <f t="shared" si="2"/>
        <v>-0.829963022202719</v>
      </c>
      <c r="AE7" s="1">
        <f t="shared" si="3"/>
        <v>-99.762698874430498</v>
      </c>
      <c r="AF7" s="1">
        <f t="shared" si="0"/>
        <v>198.20421193409999</v>
      </c>
      <c r="AG7" s="1">
        <f t="shared" si="4"/>
        <v>-49.215525516873072</v>
      </c>
      <c r="AH7">
        <v>6</v>
      </c>
    </row>
    <row r="8" spans="1:39" x14ac:dyDescent="0.55000000000000004">
      <c r="A8">
        <v>2</v>
      </c>
      <c r="B8" t="s">
        <v>27</v>
      </c>
      <c r="C8">
        <v>2</v>
      </c>
      <c r="D8">
        <v>-99</v>
      </c>
      <c r="E8" s="1">
        <v>18408600</v>
      </c>
      <c r="F8">
        <v>7</v>
      </c>
      <c r="G8" s="1">
        <v>8.0135510007310007</v>
      </c>
      <c r="H8" s="1">
        <v>-8.799936746417</v>
      </c>
      <c r="I8">
        <v>-99</v>
      </c>
      <c r="J8" s="1">
        <v>50</v>
      </c>
      <c r="K8" s="1">
        <v>3.1788703043159998E-3</v>
      </c>
      <c r="L8" s="1">
        <v>0.57862601273559999</v>
      </c>
      <c r="M8" s="1">
        <v>1170.2912082939999</v>
      </c>
      <c r="N8" s="1">
        <v>-2.0965225989169999E-11</v>
      </c>
      <c r="O8" s="1">
        <v>-1.552038528977E-12</v>
      </c>
      <c r="P8" s="1">
        <v>8897.2270760049996</v>
      </c>
      <c r="Q8" s="1">
        <v>41897.034866800001</v>
      </c>
      <c r="R8" s="1">
        <v>537405.99674800003</v>
      </c>
      <c r="S8" s="1">
        <v>9130.5334794490009</v>
      </c>
      <c r="T8" s="1">
        <v>16243.59990073</v>
      </c>
      <c r="U8" s="1">
        <v>864.45469404480002</v>
      </c>
      <c r="V8" s="1">
        <v>245.50894201669999</v>
      </c>
      <c r="W8" s="1">
        <v>-11.741048349770001</v>
      </c>
      <c r="X8" s="1">
        <v>8.2441045585840006E-2</v>
      </c>
      <c r="Y8" s="1">
        <v>55.525325100780002</v>
      </c>
      <c r="Z8" s="1">
        <v>1.2190104160859999E-8</v>
      </c>
      <c r="AA8" s="1">
        <v>8.1215682400829994E-6</v>
      </c>
      <c r="AB8" s="1">
        <v>1.3846842285859999E-3</v>
      </c>
      <c r="AC8" s="1">
        <f t="shared" si="1"/>
        <v>-3.0591950751253039E-2</v>
      </c>
      <c r="AD8" s="1">
        <f t="shared" si="2"/>
        <v>-1.0751047122030286</v>
      </c>
      <c r="AE8" s="1">
        <f t="shared" si="3"/>
        <v>-123.58522269742934</v>
      </c>
      <c r="AF8" s="1">
        <f t="shared" si="0"/>
        <v>245.50894201669999</v>
      </c>
      <c r="AG8" s="1">
        <f t="shared" si="4"/>
        <v>-60.956573866673011</v>
      </c>
      <c r="AH8">
        <v>7</v>
      </c>
    </row>
    <row r="9" spans="1:39" x14ac:dyDescent="0.55000000000000004">
      <c r="A9">
        <v>2</v>
      </c>
      <c r="B9" t="s">
        <v>27</v>
      </c>
      <c r="C9">
        <v>2</v>
      </c>
      <c r="D9">
        <v>-99</v>
      </c>
      <c r="E9" s="1">
        <v>21038400</v>
      </c>
      <c r="F9">
        <v>8</v>
      </c>
      <c r="G9" s="1">
        <v>7.9028003122010002</v>
      </c>
      <c r="H9" s="1">
        <v>-8.6891860578869995</v>
      </c>
      <c r="I9">
        <v>-99</v>
      </c>
      <c r="J9" s="1">
        <v>50</v>
      </c>
      <c r="K9" s="1">
        <v>3.592024820219E-3</v>
      </c>
      <c r="L9" s="1">
        <v>0.57892731414520004</v>
      </c>
      <c r="M9" s="1">
        <v>1170.9180181219999</v>
      </c>
      <c r="N9" s="1">
        <v>-2.0862797631159999E-11</v>
      </c>
      <c r="O9" s="1">
        <v>-1.543342092967E-12</v>
      </c>
      <c r="P9" s="1">
        <v>8862.1006712620001</v>
      </c>
      <c r="Q9" s="1">
        <v>41896.791927489998</v>
      </c>
      <c r="R9" s="1">
        <v>537405.99674800003</v>
      </c>
      <c r="S9" s="1">
        <v>9107.0365229350009</v>
      </c>
      <c r="T9" s="1">
        <v>16243.59990073</v>
      </c>
      <c r="U9" s="1">
        <v>852.8709758837</v>
      </c>
      <c r="V9" s="1">
        <v>292.17339285510002</v>
      </c>
      <c r="W9" s="1">
        <v>-11.583718161129999</v>
      </c>
      <c r="X9" s="1">
        <v>8.2435968552729999E-2</v>
      </c>
      <c r="Y9" s="1">
        <v>55.525325100780002</v>
      </c>
      <c r="Z9" s="1">
        <v>1.57309527186E-8</v>
      </c>
      <c r="AA9" s="1">
        <v>6.2936946468489996E-6</v>
      </c>
      <c r="AB9" s="1">
        <v>1.640390056395E-3</v>
      </c>
      <c r="AC9" s="1">
        <f t="shared" si="1"/>
        <v>-3.4419190317934181E-2</v>
      </c>
      <c r="AD9" s="1">
        <f t="shared" si="2"/>
        <v>-1.3180440222058678</v>
      </c>
      <c r="AE9" s="1">
        <f t="shared" si="3"/>
        <v>-147.08217921142932</v>
      </c>
      <c r="AF9" s="1">
        <f t="shared" si="0"/>
        <v>292.17339285510002</v>
      </c>
      <c r="AG9" s="1">
        <f t="shared" si="4"/>
        <v>-72.540292027773035</v>
      </c>
      <c r="AH9">
        <v>8</v>
      </c>
    </row>
    <row r="10" spans="1:39" x14ac:dyDescent="0.55000000000000004">
      <c r="A10">
        <v>2</v>
      </c>
      <c r="B10" t="s">
        <v>27</v>
      </c>
      <c r="C10">
        <v>2</v>
      </c>
      <c r="D10">
        <v>-99</v>
      </c>
      <c r="E10" s="1">
        <v>23668200</v>
      </c>
      <c r="F10">
        <v>9</v>
      </c>
      <c r="G10" s="1">
        <v>7.8096484362850003</v>
      </c>
      <c r="H10" s="1">
        <v>-8.5960341819719996</v>
      </c>
      <c r="I10">
        <v>-99</v>
      </c>
      <c r="J10" s="1">
        <v>50</v>
      </c>
      <c r="K10" s="1">
        <v>3.9856351610679996E-3</v>
      </c>
      <c r="L10" s="1">
        <v>0.57919854516760005</v>
      </c>
      <c r="M10" s="1">
        <v>1171.536246612</v>
      </c>
      <c r="N10" s="1">
        <v>-2.0815092974499999E-11</v>
      </c>
      <c r="O10" s="1">
        <v>-1.5387715546969999E-12</v>
      </c>
      <c r="P10" s="1">
        <v>8827.4571928120004</v>
      </c>
      <c r="Q10" s="1">
        <v>41896.560218680002</v>
      </c>
      <c r="R10" s="1">
        <v>537405.99674800003</v>
      </c>
      <c r="S10" s="1">
        <v>9083.8671510879994</v>
      </c>
      <c r="T10" s="1">
        <v>16243.59990073</v>
      </c>
      <c r="U10" s="1">
        <v>841.44247982649995</v>
      </c>
      <c r="V10" s="1">
        <v>338.19979089409998</v>
      </c>
      <c r="W10" s="1">
        <v>-11.428496057169999</v>
      </c>
      <c r="X10" s="1">
        <v>8.2431398725680005E-2</v>
      </c>
      <c r="Y10" s="1">
        <v>55.525325100780002</v>
      </c>
      <c r="Z10" s="1">
        <v>1.9494141960659999E-8</v>
      </c>
      <c r="AA10" s="1">
        <v>5.0788897104309999E-6</v>
      </c>
      <c r="AB10" s="1">
        <v>1.8760560212119999E-3</v>
      </c>
      <c r="AC10" s="1">
        <f t="shared" si="1"/>
        <v>-3.8193812071039404E-2</v>
      </c>
      <c r="AD10" s="1">
        <f t="shared" si="2"/>
        <v>-1.5497528322011931</v>
      </c>
      <c r="AE10" s="1">
        <f t="shared" si="3"/>
        <v>-170.25155105843078</v>
      </c>
      <c r="AF10" s="1">
        <f t="shared" si="0"/>
        <v>338.19979089409998</v>
      </c>
      <c r="AG10" s="1">
        <f t="shared" si="4"/>
        <v>-83.968788084973085</v>
      </c>
      <c r="AH10">
        <v>9</v>
      </c>
    </row>
    <row r="11" spans="1:39" x14ac:dyDescent="0.55000000000000004">
      <c r="A11">
        <v>2</v>
      </c>
      <c r="B11" t="s">
        <v>27</v>
      </c>
      <c r="C11">
        <v>2</v>
      </c>
      <c r="D11">
        <v>-99</v>
      </c>
      <c r="E11" s="1">
        <v>26298000</v>
      </c>
      <c r="F11">
        <v>10</v>
      </c>
      <c r="G11" s="1">
        <v>7.7320454192339998</v>
      </c>
      <c r="H11" s="1">
        <v>-8.5184311649200009</v>
      </c>
      <c r="I11">
        <v>-99</v>
      </c>
      <c r="J11" s="1">
        <v>50</v>
      </c>
      <c r="K11" s="1">
        <v>4.3497790629890001E-3</v>
      </c>
      <c r="L11" s="1">
        <v>0.57942797865539997</v>
      </c>
      <c r="M11" s="1">
        <v>1172.1460587080001</v>
      </c>
      <c r="N11" s="1">
        <v>-2.0607938758610001E-11</v>
      </c>
      <c r="O11" s="1">
        <v>-1.5225128342460001E-12</v>
      </c>
      <c r="P11" s="1">
        <v>8793.2943262780009</v>
      </c>
      <c r="Q11" s="1">
        <v>41896.345566919998</v>
      </c>
      <c r="R11" s="1">
        <v>537405.99674800003</v>
      </c>
      <c r="S11" s="1">
        <v>9061.0253755239992</v>
      </c>
      <c r="T11" s="1">
        <v>16243.59990073</v>
      </c>
      <c r="U11" s="1">
        <v>830.16712591190003</v>
      </c>
      <c r="V11" s="1">
        <v>383.5922958813</v>
      </c>
      <c r="W11" s="1">
        <v>-11.27535391466</v>
      </c>
      <c r="X11" s="1">
        <v>8.2427533499870004E-2</v>
      </c>
      <c r="Y11" s="1">
        <v>55.525325100780002</v>
      </c>
      <c r="Z11" s="1">
        <v>2.3307988130029999E-8</v>
      </c>
      <c r="AA11" s="1">
        <v>4.2479433094640003E-6</v>
      </c>
      <c r="AB11" s="1"/>
    </row>
    <row r="12" spans="1:39" x14ac:dyDescent="0.55000000000000004">
      <c r="A12">
        <v>2</v>
      </c>
      <c r="B12" t="s">
        <v>27</v>
      </c>
      <c r="C12">
        <v>2</v>
      </c>
      <c r="D12">
        <v>-99</v>
      </c>
      <c r="E12" s="1">
        <v>28927800</v>
      </c>
      <c r="F12">
        <v>11</v>
      </c>
      <c r="G12" s="1">
        <v>7.6675719061320002</v>
      </c>
      <c r="H12" s="1">
        <v>-8.4539576518179995</v>
      </c>
      <c r="I12">
        <v>-99</v>
      </c>
      <c r="J12" s="1">
        <v>50</v>
      </c>
      <c r="K12" s="1">
        <v>4.6800292500799997E-3</v>
      </c>
      <c r="L12" s="1">
        <v>0.57961105533019996</v>
      </c>
      <c r="M12" s="1">
        <v>1172.747604359</v>
      </c>
      <c r="N12" s="1">
        <v>-2.052416174846E-11</v>
      </c>
      <c r="O12" s="1">
        <v>-1.5154743760429999E-12</v>
      </c>
      <c r="P12" s="1">
        <v>8759.607773873</v>
      </c>
      <c r="Q12" s="1">
        <v>41896.150594059996</v>
      </c>
      <c r="R12" s="1">
        <v>537405.99674800003</v>
      </c>
      <c r="S12" s="1">
        <v>9038.5090541610007</v>
      </c>
      <c r="T12" s="1">
        <v>16243.59990073</v>
      </c>
      <c r="U12" s="1">
        <v>819.04286202519995</v>
      </c>
      <c r="V12" s="1">
        <v>428.35715952499999</v>
      </c>
      <c r="W12" s="1">
        <v>-11.1242638867</v>
      </c>
      <c r="X12" s="1">
        <v>8.2424449486859994E-2</v>
      </c>
      <c r="Y12" s="1">
        <v>55.525325100780002</v>
      </c>
      <c r="Z12" s="1">
        <v>2.70381156353E-8</v>
      </c>
      <c r="AA12" s="1">
        <v>3.6619792972710002E-6</v>
      </c>
      <c r="AB12" s="1"/>
    </row>
    <row r="13" spans="1:39" x14ac:dyDescent="0.55000000000000004">
      <c r="A13">
        <v>2</v>
      </c>
      <c r="B13" t="s">
        <v>27</v>
      </c>
      <c r="C13">
        <v>2</v>
      </c>
      <c r="D13">
        <v>-99</v>
      </c>
      <c r="E13" s="1">
        <v>31557600</v>
      </c>
      <c r="F13">
        <v>12</v>
      </c>
      <c r="G13" s="1">
        <v>7.6138764623329998</v>
      </c>
      <c r="H13" s="1">
        <v>-8.4002622080190008</v>
      </c>
      <c r="I13">
        <v>-99</v>
      </c>
      <c r="J13" s="1">
        <v>50</v>
      </c>
      <c r="K13" s="1">
        <v>4.9759769132650001E-3</v>
      </c>
      <c r="L13" s="1">
        <v>0.57974830535319999</v>
      </c>
      <c r="M13" s="1">
        <v>1173.3410198910001</v>
      </c>
      <c r="N13" s="1">
        <v>-2.0806873654119999E-11</v>
      </c>
      <c r="O13" s="1">
        <v>-1.535579266427E-12</v>
      </c>
      <c r="P13" s="1">
        <v>8726.3916267580007</v>
      </c>
      <c r="Q13" s="1">
        <v>41895.975571479998</v>
      </c>
      <c r="R13" s="1">
        <v>537405.99674800003</v>
      </c>
      <c r="S13" s="1">
        <v>9016.3143048149996</v>
      </c>
      <c r="T13" s="1">
        <v>16243.59990073</v>
      </c>
      <c r="U13" s="1">
        <v>808.06766356039998</v>
      </c>
      <c r="V13" s="1">
        <v>472.50231601479999</v>
      </c>
      <c r="W13" s="1">
        <v>-10.975198464749999</v>
      </c>
      <c r="X13" s="1">
        <v>8.2422137589589994E-2</v>
      </c>
      <c r="Y13" s="1">
        <v>55.525325100780002</v>
      </c>
      <c r="Z13" s="1">
        <v>3.0596408720439998E-8</v>
      </c>
      <c r="AA13" s="1">
        <v>3.2361518713580002E-6</v>
      </c>
      <c r="A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2015-06-05T18:17:20Z</dcterms:created>
  <dcterms:modified xsi:type="dcterms:W3CDTF">2024-10-28T05:06:01Z</dcterms:modified>
</cp:coreProperties>
</file>