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6088\Desktop\PHREEQC_Cases\"/>
    </mc:Choice>
  </mc:AlternateContent>
  <xr:revisionPtr revIDLastSave="0" documentId="13_ncr:1_{79975A05-39FB-42C0-A4CF-966070618778}" xr6:coauthVersionLast="47" xr6:coauthVersionMax="47" xr10:uidLastSave="{00000000-0000-0000-0000-000000000000}"/>
  <bookViews>
    <workbookView xWindow="1170" yWindow="1170" windowWidth="21600" windowHeight="11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D2" i="1" s="1"/>
  <c r="AC3" i="1"/>
  <c r="AC4" i="1"/>
  <c r="AC5" i="1"/>
  <c r="AC6" i="1"/>
  <c r="AC7" i="1"/>
  <c r="AC8" i="1"/>
  <c r="AC9" i="1"/>
  <c r="AC10" i="1"/>
  <c r="AC2" i="1"/>
  <c r="AF10" i="1"/>
  <c r="AG10" i="1"/>
  <c r="AG3" i="1"/>
  <c r="AG4" i="1"/>
  <c r="AG5" i="1"/>
  <c r="AG6" i="1"/>
  <c r="AG7" i="1"/>
  <c r="AG8" i="1"/>
  <c r="AG9" i="1"/>
  <c r="AG2" i="1"/>
  <c r="AM2" i="1"/>
  <c r="AL2" i="1"/>
  <c r="AE3" i="1"/>
  <c r="AE4" i="1"/>
  <c r="AE5" i="1"/>
  <c r="AE6" i="1"/>
  <c r="AE7" i="1"/>
  <c r="AE8" i="1"/>
  <c r="AE9" i="1"/>
  <c r="AE10" i="1"/>
  <c r="AE2" i="1"/>
  <c r="AK2" i="1"/>
  <c r="AD10" i="1" l="1"/>
  <c r="AF9" i="1"/>
  <c r="AD9" i="1"/>
  <c r="AF8" i="1"/>
  <c r="AD8" i="1"/>
  <c r="AF7" i="1"/>
  <c r="AD7" i="1"/>
  <c r="AF6" i="1"/>
  <c r="AD6" i="1"/>
  <c r="AF5" i="1"/>
  <c r="AD5" i="1"/>
  <c r="AF4" i="1"/>
  <c r="AD4" i="1"/>
  <c r="AF3" i="1"/>
  <c r="AD3" i="1"/>
  <c r="AF2" i="1"/>
</calcChain>
</file>

<file path=xl/sharedStrings.xml><?xml version="1.0" encoding="utf-8"?>
<sst xmlns="http://schemas.openxmlformats.org/spreadsheetml/2006/main" count="51" uniqueCount="40">
  <si>
    <t>sim</t>
  </si>
  <si>
    <t>state</t>
  </si>
  <si>
    <t>soln</t>
  </si>
  <si>
    <t>dist_x</t>
  </si>
  <si>
    <t>time</t>
  </si>
  <si>
    <t>step</t>
  </si>
  <si>
    <t>pH</t>
  </si>
  <si>
    <t>pe</t>
  </si>
  <si>
    <t>reaction</t>
  </si>
  <si>
    <t>temp</t>
  </si>
  <si>
    <t>Alk</t>
  </si>
  <si>
    <t>mu</t>
  </si>
  <si>
    <t>mass_H2O</t>
  </si>
  <si>
    <t>charge</t>
  </si>
  <si>
    <t>pct_err</t>
  </si>
  <si>
    <t>MolH2</t>
  </si>
  <si>
    <t>MolCAL</t>
  </si>
  <si>
    <t>MolQuartz</t>
  </si>
  <si>
    <t>MolPyrite</t>
  </si>
  <si>
    <t>MolKaolinite</t>
  </si>
  <si>
    <t>MolGoethite</t>
  </si>
  <si>
    <t>DGoe</t>
  </si>
  <si>
    <t>MOLH2</t>
  </si>
  <si>
    <t>MOLH2O</t>
  </si>
  <si>
    <t>MOLH+</t>
  </si>
  <si>
    <t>MOH-</t>
  </si>
  <si>
    <t>MHS-</t>
  </si>
  <si>
    <t>react</t>
  </si>
  <si>
    <t>Tot H2</t>
  </si>
  <si>
    <t>Tot Cal</t>
  </si>
  <si>
    <t>Tot Pyr</t>
  </si>
  <si>
    <t>Tot Kao</t>
  </si>
  <si>
    <t>PH2</t>
  </si>
  <si>
    <t>Dcal</t>
  </si>
  <si>
    <t>Dpyr</t>
  </si>
  <si>
    <t>Dpyrr</t>
  </si>
  <si>
    <t>Dgoe</t>
  </si>
  <si>
    <t>MolPyrrhotite</t>
  </si>
  <si>
    <t>Tot Goe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</si>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</sst>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tabSelected="1" topLeftCell="T1" workbookViewId="0">
      <selection activeCell="AJ13" sqref="AJ13"/>
    </sheetView>
  </sheetViews>
  <sheetFormatPr defaultRowHeight="15" x14ac:dyDescent="0.25"/>
  <cols>
    <col min="30" max="30" width="12" bestFit="1" customWidth="1"/>
    <col min="31" max="31" width="9.28515625" customWidth="1"/>
    <col min="36" max="37" width="11.5703125" bestFit="1" customWidth="1"/>
    <col min="39" max="39" width="11.5703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39</v>
      </c>
      <c r="AI1" t="s">
        <v>28</v>
      </c>
      <c r="AJ1" t="s">
        <v>29</v>
      </c>
      <c r="AK1" t="s">
        <v>30</v>
      </c>
      <c r="AL1" t="s">
        <v>31</v>
      </c>
      <c r="AM1" t="s">
        <v>38</v>
      </c>
    </row>
    <row r="2" spans="1:39" x14ac:dyDescent="0.25">
      <c r="A2">
        <v>2</v>
      </c>
      <c r="B2" t="s">
        <v>27</v>
      </c>
      <c r="C2">
        <v>2</v>
      </c>
      <c r="D2">
        <v>-99</v>
      </c>
      <c r="E2" s="1">
        <v>2629800</v>
      </c>
      <c r="F2">
        <v>1</v>
      </c>
      <c r="G2" s="1">
        <v>8.9639918778779997</v>
      </c>
      <c r="H2" s="1">
        <v>-9.7503776235640007</v>
      </c>
      <c r="I2">
        <v>-99</v>
      </c>
      <c r="J2" s="1">
        <v>50</v>
      </c>
      <c r="K2" s="1">
        <v>1.47842708074E-3</v>
      </c>
      <c r="L2" s="1">
        <v>0.57748300691069998</v>
      </c>
      <c r="M2" s="1">
        <v>1166.9905887699999</v>
      </c>
      <c r="N2" s="1">
        <v>-1.943404891696E-11</v>
      </c>
      <c r="O2" s="1">
        <v>-1.4436262389890001E-12</v>
      </c>
      <c r="P2" s="1">
        <v>9081.934324631</v>
      </c>
      <c r="Q2" s="1">
        <v>41879.669751230002</v>
      </c>
      <c r="R2" s="1">
        <v>537168.97727230005</v>
      </c>
      <c r="S2" s="1">
        <v>9129.0337230810001</v>
      </c>
      <c r="T2" s="1">
        <v>16236.498784109999</v>
      </c>
      <c r="U2" s="1">
        <v>1825.711769112</v>
      </c>
      <c r="V2" s="1">
        <v>2.3322133398219999E-7</v>
      </c>
      <c r="W2" s="1">
        <v>-9.8230887761699998E-2</v>
      </c>
      <c r="X2" s="1">
        <v>8.2460311051640006E-2</v>
      </c>
      <c r="Y2" s="1">
        <v>55.525325100780002</v>
      </c>
      <c r="Z2" s="1">
        <v>1.366400981042E-9</v>
      </c>
      <c r="AA2" s="1">
        <v>7.2446352502959999E-5</v>
      </c>
      <c r="AB2" s="1">
        <v>6.2669635793499994E-5</v>
      </c>
      <c r="AC2">
        <f>-($AI$2-P2)/$AI$2</f>
        <v>-1.0466950900958817E-2</v>
      </c>
      <c r="AD2" s="2">
        <f>Q2-$AJ$2</f>
        <v>-5.8227906600222923E-2</v>
      </c>
      <c r="AE2" s="1">
        <f>S2-$AK$2</f>
        <v>-3.3108902220192249E-2</v>
      </c>
      <c r="AF2">
        <f t="shared" ref="AF2:AF9" si="0">V2</f>
        <v>2.3322133398219999E-7</v>
      </c>
      <c r="AG2" s="1">
        <f>U2-$AM$2</f>
        <v>-0.10075842008018299</v>
      </c>
      <c r="AH2">
        <v>1</v>
      </c>
      <c r="AI2">
        <v>9178</v>
      </c>
      <c r="AJ2" s="2">
        <f>418797279791.366/10000000</f>
        <v>41879.727979136602</v>
      </c>
      <c r="AK2" s="2">
        <f>91290668319.8322/10000000</f>
        <v>9129.0668319832203</v>
      </c>
      <c r="AL2">
        <f>162364820600.582/10000000</f>
        <v>16236.482060058201</v>
      </c>
      <c r="AM2">
        <f>18258125275.3208/10000000</f>
        <v>1825.8125275320801</v>
      </c>
    </row>
    <row r="3" spans="1:39" x14ac:dyDescent="0.25">
      <c r="A3">
        <v>2</v>
      </c>
      <c r="B3" t="s">
        <v>27</v>
      </c>
      <c r="C3">
        <v>2</v>
      </c>
      <c r="D3">
        <v>-99</v>
      </c>
      <c r="E3" s="1">
        <v>5259600</v>
      </c>
      <c r="F3">
        <v>2</v>
      </c>
      <c r="G3" s="1">
        <v>8.9583499630890007</v>
      </c>
      <c r="H3" s="1">
        <v>-9.7447357087749999</v>
      </c>
      <c r="I3">
        <v>-99</v>
      </c>
      <c r="J3" s="1">
        <v>50</v>
      </c>
      <c r="K3" s="1">
        <v>1.490558756922E-3</v>
      </c>
      <c r="L3" s="1">
        <v>0.57748983980390001</v>
      </c>
      <c r="M3" s="1">
        <v>1166.9905168400001</v>
      </c>
      <c r="N3" s="1">
        <v>-1.9336108473540002E-11</v>
      </c>
      <c r="O3" s="1">
        <v>-1.436345879756E-12</v>
      </c>
      <c r="P3" s="1">
        <v>9081.9327471519991</v>
      </c>
      <c r="Q3" s="1">
        <v>41879.666041910001</v>
      </c>
      <c r="R3" s="1">
        <v>537168.95820830006</v>
      </c>
      <c r="S3" s="1">
        <v>9129.0337230810001</v>
      </c>
      <c r="T3" s="1">
        <v>16236.498784109999</v>
      </c>
      <c r="U3" s="1">
        <v>1825.70833343</v>
      </c>
      <c r="V3" s="1">
        <v>6.650301562307E-5</v>
      </c>
      <c r="W3" s="1">
        <v>-3.4356818521249998E-3</v>
      </c>
      <c r="X3" s="1">
        <v>8.2460195857100002E-2</v>
      </c>
      <c r="Y3" s="1">
        <v>55.525325100780002</v>
      </c>
      <c r="Z3" s="1">
        <v>1.384267462116E-9</v>
      </c>
      <c r="AA3" s="1">
        <v>7.1511334617460002E-5</v>
      </c>
      <c r="AB3" s="1">
        <v>6.2611389796220001E-5</v>
      </c>
      <c r="AC3">
        <f t="shared" ref="AC3:AC10" si="1">-($AI$2-P3)/$AI$2</f>
        <v>-1.046712277707571E-2</v>
      </c>
      <c r="AD3" s="2">
        <f t="shared" ref="AD3:AD10" si="2">Q3-$AJ$2</f>
        <v>-6.1937226601003204E-2</v>
      </c>
      <c r="AE3" s="1">
        <f t="shared" ref="AE3:AE10" si="3">S3-$AK$2</f>
        <v>-3.3108902220192249E-2</v>
      </c>
      <c r="AF3">
        <f t="shared" si="0"/>
        <v>6.650301562307E-5</v>
      </c>
      <c r="AG3" s="1">
        <f t="shared" ref="AG3:AG9" si="4">U3-$AM$2</f>
        <v>-0.10419410208010049</v>
      </c>
      <c r="AH3">
        <v>2</v>
      </c>
    </row>
    <row r="4" spans="1:39" x14ac:dyDescent="0.25">
      <c r="A4">
        <v>2</v>
      </c>
      <c r="B4" t="s">
        <v>27</v>
      </c>
      <c r="C4">
        <v>2</v>
      </c>
      <c r="D4">
        <v>-99</v>
      </c>
      <c r="E4" s="1">
        <v>7889400</v>
      </c>
      <c r="F4">
        <v>3</v>
      </c>
      <c r="G4" s="1">
        <v>8.9563564514070002</v>
      </c>
      <c r="H4" s="1">
        <v>-9.7427421970939996</v>
      </c>
      <c r="I4">
        <v>-99</v>
      </c>
      <c r="J4" s="1">
        <v>50</v>
      </c>
      <c r="K4" s="1">
        <v>1.4948780993959999E-3</v>
      </c>
      <c r="L4" s="1">
        <v>0.57748701520040002</v>
      </c>
      <c r="M4" s="1">
        <v>1166.9907865580001</v>
      </c>
      <c r="N4" s="1">
        <v>-1.924471767761E-11</v>
      </c>
      <c r="O4" s="1">
        <v>-1.4295679600920001E-12</v>
      </c>
      <c r="P4" s="1">
        <v>9081.9215289099993</v>
      </c>
      <c r="Q4" s="1">
        <v>41879.664724269998</v>
      </c>
      <c r="R4" s="1">
        <v>537168.94202620001</v>
      </c>
      <c r="S4" s="1">
        <v>9129.0290463910005</v>
      </c>
      <c r="T4" s="1">
        <v>16236.498784109999</v>
      </c>
      <c r="U4" s="1">
        <v>1825.6954059499999</v>
      </c>
      <c r="V4" s="1">
        <v>1.646779827445E-2</v>
      </c>
      <c r="W4" s="1">
        <v>-1.292748024093E-2</v>
      </c>
      <c r="X4" s="1">
        <v>8.2460243476560002E-2</v>
      </c>
      <c r="Y4" s="1">
        <v>55.525325100780002</v>
      </c>
      <c r="Z4" s="1">
        <v>1.3906362659279999E-9</v>
      </c>
      <c r="AA4" s="1">
        <v>7.1183804867830004E-5</v>
      </c>
      <c r="AB4" s="1">
        <v>5.6604467773419997E-5</v>
      </c>
      <c r="AC4">
        <f t="shared" si="1"/>
        <v>-1.046834507409029E-2</v>
      </c>
      <c r="AD4" s="2">
        <f t="shared" si="2"/>
        <v>-6.3254866603529081E-2</v>
      </c>
      <c r="AE4" s="1">
        <f t="shared" si="3"/>
        <v>-3.7785592219734099E-2</v>
      </c>
      <c r="AF4">
        <f t="shared" si="0"/>
        <v>1.646779827445E-2</v>
      </c>
      <c r="AG4" s="1">
        <f t="shared" si="4"/>
        <v>-0.11712158208024448</v>
      </c>
      <c r="AH4">
        <v>3</v>
      </c>
    </row>
    <row r="5" spans="1:39" x14ac:dyDescent="0.25">
      <c r="A5">
        <v>2</v>
      </c>
      <c r="B5" t="s">
        <v>27</v>
      </c>
      <c r="C5">
        <v>2</v>
      </c>
      <c r="D5">
        <v>-99</v>
      </c>
      <c r="E5" s="1">
        <v>10519200</v>
      </c>
      <c r="F5">
        <v>4</v>
      </c>
      <c r="G5" s="1">
        <v>8.9520133796190002</v>
      </c>
      <c r="H5" s="1">
        <v>-9.7383991253049995</v>
      </c>
      <c r="I5">
        <v>-99</v>
      </c>
      <c r="J5" s="1">
        <v>50</v>
      </c>
      <c r="K5" s="1">
        <v>1.5018175555510001E-3</v>
      </c>
      <c r="L5" s="1">
        <v>0.57746564695239999</v>
      </c>
      <c r="M5" s="1">
        <v>1167.041976427</v>
      </c>
      <c r="N5" s="1">
        <v>-1.9376916309980001E-11</v>
      </c>
      <c r="O5" s="1">
        <v>-1.4393853743610001E-12</v>
      </c>
      <c r="P5" s="1">
        <v>9079.7825671579994</v>
      </c>
      <c r="Q5" s="1">
        <v>41879.661914429998</v>
      </c>
      <c r="R5" s="1">
        <v>537168.92813160003</v>
      </c>
      <c r="S5" s="1">
        <v>9127.6072023800007</v>
      </c>
      <c r="T5" s="1">
        <v>16236.498784109999</v>
      </c>
      <c r="U5" s="1">
        <v>1824.270453568</v>
      </c>
      <c r="V5" s="1">
        <v>2.8619864549880001</v>
      </c>
      <c r="W5" s="1">
        <v>-1.424952382501</v>
      </c>
      <c r="X5" s="1">
        <v>8.2460603721500006E-2</v>
      </c>
      <c r="Y5" s="1">
        <v>55.525325100780002</v>
      </c>
      <c r="Z5" s="1">
        <v>1.4046135036239999E-9</v>
      </c>
      <c r="AA5" s="1">
        <v>7.0475349619300001E-5</v>
      </c>
      <c r="AB5" s="1">
        <v>5.5040729923979998E-5</v>
      </c>
      <c r="AC5">
        <f t="shared" si="1"/>
        <v>-1.0701398217694547E-2</v>
      </c>
      <c r="AD5" s="2">
        <f t="shared" si="2"/>
        <v>-6.6064706603356171E-2</v>
      </c>
      <c r="AE5" s="1">
        <f t="shared" si="3"/>
        <v>-1.4596296032195823</v>
      </c>
      <c r="AF5">
        <f t="shared" si="0"/>
        <v>2.8619864549880001</v>
      </c>
      <c r="AG5" s="1">
        <f t="shared" si="4"/>
        <v>-1.5420739640801457</v>
      </c>
      <c r="AH5">
        <v>4</v>
      </c>
    </row>
    <row r="6" spans="1:39" x14ac:dyDescent="0.25">
      <c r="A6">
        <v>2</v>
      </c>
      <c r="B6" t="s">
        <v>27</v>
      </c>
      <c r="C6">
        <v>2</v>
      </c>
      <c r="D6">
        <v>-99</v>
      </c>
      <c r="E6" s="1">
        <v>13149000</v>
      </c>
      <c r="F6">
        <v>5</v>
      </c>
      <c r="G6" s="1">
        <v>8.9433268944080009</v>
      </c>
      <c r="H6" s="1">
        <v>-9.7297126400950003</v>
      </c>
      <c r="I6">
        <v>-99</v>
      </c>
      <c r="J6" s="1">
        <v>50</v>
      </c>
      <c r="K6" s="1">
        <v>1.4723590583829999E-3</v>
      </c>
      <c r="L6" s="1">
        <v>0.57633869835450002</v>
      </c>
      <c r="M6" s="1">
        <v>1169.34730494</v>
      </c>
      <c r="N6" s="1">
        <v>-1.9559756842660002E-11</v>
      </c>
      <c r="O6" s="1">
        <v>-1.4529162083930001E-12</v>
      </c>
      <c r="P6" s="1">
        <v>8983.5803535030009</v>
      </c>
      <c r="Q6" s="1">
        <v>41879.65678284</v>
      </c>
      <c r="R6" s="1">
        <v>537168.91717669996</v>
      </c>
      <c r="S6" s="1">
        <v>9063.6185101840001</v>
      </c>
      <c r="T6" s="1">
        <v>16236.498784109999</v>
      </c>
      <c r="U6" s="1">
        <v>1760.2680512649999</v>
      </c>
      <c r="V6" s="1">
        <v>130.8737050533</v>
      </c>
      <c r="W6" s="1">
        <v>-64.002402302229996</v>
      </c>
      <c r="X6" s="1">
        <v>8.2479607080859996E-2</v>
      </c>
      <c r="Y6" s="1">
        <v>55.525325100780002</v>
      </c>
      <c r="Z6" s="1">
        <v>1.4330280740829999E-9</v>
      </c>
      <c r="AA6" s="1">
        <v>6.9072402751019999E-5</v>
      </c>
      <c r="AB6" s="1">
        <v>2.5730867515449999E-5</v>
      </c>
      <c r="AC6">
        <f t="shared" si="1"/>
        <v>-2.1183225811396724E-2</v>
      </c>
      <c r="AD6" s="2">
        <f t="shared" si="2"/>
        <v>-7.1196296601556242E-2</v>
      </c>
      <c r="AE6" s="1">
        <f t="shared" si="3"/>
        <v>-65.448321799220139</v>
      </c>
      <c r="AF6">
        <f t="shared" si="0"/>
        <v>130.8737050533</v>
      </c>
      <c r="AG6" s="1">
        <f t="shared" si="4"/>
        <v>-65.544476267080199</v>
      </c>
      <c r="AH6">
        <v>5</v>
      </c>
    </row>
    <row r="7" spans="1:39" x14ac:dyDescent="0.25">
      <c r="A7">
        <v>2</v>
      </c>
      <c r="B7" t="s">
        <v>27</v>
      </c>
      <c r="C7">
        <v>2</v>
      </c>
      <c r="D7">
        <v>-99</v>
      </c>
      <c r="E7" s="1">
        <v>15778800</v>
      </c>
      <c r="F7">
        <v>6</v>
      </c>
      <c r="G7" s="1">
        <v>8.9434107701060004</v>
      </c>
      <c r="H7" s="1">
        <v>-9.7297965157919997</v>
      </c>
      <c r="I7">
        <v>-99</v>
      </c>
      <c r="J7" s="1">
        <v>50</v>
      </c>
      <c r="K7" s="1">
        <v>1.456188936247E-3</v>
      </c>
      <c r="L7" s="1">
        <v>0.57380099194099998</v>
      </c>
      <c r="M7" s="1">
        <v>1174.6973216450001</v>
      </c>
      <c r="N7" s="1">
        <v>-1.9785104518070001E-11</v>
      </c>
      <c r="O7" s="1">
        <v>-1.4694246999450001E-12</v>
      </c>
      <c r="P7" s="1">
        <v>8760.2995513229998</v>
      </c>
      <c r="Q7" s="1">
        <v>41879.655031410002</v>
      </c>
      <c r="R7" s="1">
        <v>537168.90795330005</v>
      </c>
      <c r="S7" s="1">
        <v>8915.0961367330001</v>
      </c>
      <c r="T7" s="1">
        <v>16236.498784109999</v>
      </c>
      <c r="U7" s="1">
        <v>1611.734336816</v>
      </c>
      <c r="V7" s="1">
        <v>427.93710331490001</v>
      </c>
      <c r="W7" s="1">
        <v>-148.53371444929999</v>
      </c>
      <c r="X7" s="1">
        <v>8.2522430221520005E-2</v>
      </c>
      <c r="Y7" s="1">
        <v>55.525325100780002</v>
      </c>
      <c r="Z7" s="1">
        <v>1.4328347888339999E-9</v>
      </c>
      <c r="AA7" s="1">
        <v>6.9069157775340006E-5</v>
      </c>
      <c r="AB7" s="1">
        <v>9.8242847207370006E-6</v>
      </c>
      <c r="AC7">
        <f t="shared" si="1"/>
        <v>-4.5511053462301172E-2</v>
      </c>
      <c r="AD7" s="2">
        <f t="shared" si="2"/>
        <v>-7.2947726599522866E-2</v>
      </c>
      <c r="AE7" s="1">
        <f t="shared" si="3"/>
        <v>-213.97069525022016</v>
      </c>
      <c r="AF7">
        <f t="shared" si="0"/>
        <v>427.93710331490001</v>
      </c>
      <c r="AG7" s="1">
        <f t="shared" si="4"/>
        <v>-214.07819071608014</v>
      </c>
      <c r="AH7">
        <v>6</v>
      </c>
    </row>
    <row r="8" spans="1:39" x14ac:dyDescent="0.25">
      <c r="A8">
        <v>2</v>
      </c>
      <c r="B8" t="s">
        <v>27</v>
      </c>
      <c r="C8">
        <v>2</v>
      </c>
      <c r="D8">
        <v>-99</v>
      </c>
      <c r="E8" s="1">
        <v>18408600</v>
      </c>
      <c r="F8">
        <v>7</v>
      </c>
      <c r="G8" s="1">
        <v>8.9410370458389998</v>
      </c>
      <c r="H8" s="1">
        <v>-9.7274227915249991</v>
      </c>
      <c r="I8">
        <v>-99</v>
      </c>
      <c r="J8" s="1">
        <v>50</v>
      </c>
      <c r="K8" s="1">
        <v>1.4517382360410001E-3</v>
      </c>
      <c r="L8" s="1">
        <v>0.57119624286290005</v>
      </c>
      <c r="M8" s="1">
        <v>1180.2737391589999</v>
      </c>
      <c r="N8" s="1">
        <v>-1.9319102300109999E-11</v>
      </c>
      <c r="O8" s="1">
        <v>-1.4345523054249999E-12</v>
      </c>
      <c r="P8" s="1">
        <v>8527.5625798410001</v>
      </c>
      <c r="Q8" s="1">
        <v>41879.651282780003</v>
      </c>
      <c r="R8" s="1">
        <v>537168.89978870004</v>
      </c>
      <c r="S8" s="1">
        <v>8760.2803446550006</v>
      </c>
      <c r="T8" s="1">
        <v>16236.498784109999</v>
      </c>
      <c r="U8" s="1">
        <v>1456.9161981330001</v>
      </c>
      <c r="V8" s="1">
        <v>737.57334906790004</v>
      </c>
      <c r="W8" s="1">
        <v>-154.818138683</v>
      </c>
      <c r="X8" s="1">
        <v>8.2566428944550005E-2</v>
      </c>
      <c r="Y8" s="1">
        <v>55.525325100780002</v>
      </c>
      <c r="Z8" s="1">
        <v>1.4407722758050001E-9</v>
      </c>
      <c r="AA8" s="1">
        <v>6.8675586882470006E-5</v>
      </c>
      <c r="AB8" s="1">
        <v>5.8501362205110004E-6</v>
      </c>
      <c r="AC8">
        <f t="shared" si="1"/>
        <v>-7.0869189383198944E-2</v>
      </c>
      <c r="AD8" s="2">
        <f t="shared" si="2"/>
        <v>-7.6696356598404236E-2</v>
      </c>
      <c r="AE8" s="1">
        <f t="shared" si="3"/>
        <v>-368.78648732821966</v>
      </c>
      <c r="AF8">
        <f t="shared" si="0"/>
        <v>737.57334906790004</v>
      </c>
      <c r="AG8" s="1">
        <f t="shared" si="4"/>
        <v>-368.89632939908006</v>
      </c>
      <c r="AH8">
        <v>7</v>
      </c>
    </row>
    <row r="9" spans="1:39" x14ac:dyDescent="0.25">
      <c r="A9">
        <v>2</v>
      </c>
      <c r="B9" t="s">
        <v>27</v>
      </c>
      <c r="C9">
        <v>2</v>
      </c>
      <c r="D9">
        <v>-99</v>
      </c>
      <c r="E9" s="1">
        <v>21038400</v>
      </c>
      <c r="F9">
        <v>8</v>
      </c>
      <c r="G9" s="1">
        <v>8.9375182594649996</v>
      </c>
      <c r="H9" s="1">
        <v>-9.7239040051510006</v>
      </c>
      <c r="I9">
        <v>-99</v>
      </c>
      <c r="J9" s="1">
        <v>50</v>
      </c>
      <c r="K9" s="1">
        <v>1.44868000237E-3</v>
      </c>
      <c r="L9" s="1">
        <v>0.5686325963876</v>
      </c>
      <c r="M9" s="1">
        <v>1185.818395736</v>
      </c>
      <c r="N9" s="1">
        <v>-1.9177660782430001E-11</v>
      </c>
      <c r="O9" s="1">
        <v>-1.4237866699569999E-12</v>
      </c>
      <c r="P9" s="1">
        <v>8296.1498112049994</v>
      </c>
      <c r="Q9" s="1">
        <v>41879.646789569997</v>
      </c>
      <c r="R9" s="1">
        <v>537168.89291990001</v>
      </c>
      <c r="S9" s="1">
        <v>8606.3445243940005</v>
      </c>
      <c r="T9" s="1">
        <v>16236.498784109999</v>
      </c>
      <c r="U9" s="1">
        <v>1302.9807129200001</v>
      </c>
      <c r="V9" s="1">
        <v>1045.4469363159999</v>
      </c>
      <c r="W9" s="1">
        <v>-153.93548521310001</v>
      </c>
      <c r="X9" s="1">
        <v>8.2609777297249998E-2</v>
      </c>
      <c r="Y9" s="1">
        <v>55.525325100780002</v>
      </c>
      <c r="Z9" s="1">
        <v>1.4525756746779999E-9</v>
      </c>
      <c r="AA9" s="1">
        <v>6.8104549393300002E-5</v>
      </c>
      <c r="AB9" s="1">
        <v>4.1901654440110001E-6</v>
      </c>
      <c r="AC9">
        <f t="shared" si="1"/>
        <v>-9.6083045194486877E-2</v>
      </c>
      <c r="AD9" s="2">
        <f t="shared" si="2"/>
        <v>-8.1189566604734864E-2</v>
      </c>
      <c r="AE9" s="1">
        <f t="shared" si="3"/>
        <v>-522.72230758921978</v>
      </c>
      <c r="AF9">
        <f t="shared" si="0"/>
        <v>1045.4469363159999</v>
      </c>
      <c r="AG9" s="1">
        <f t="shared" si="4"/>
        <v>-522.83181461208005</v>
      </c>
      <c r="AH9">
        <v>8</v>
      </c>
    </row>
    <row r="10" spans="1:39" x14ac:dyDescent="0.25">
      <c r="A10">
        <v>2</v>
      </c>
      <c r="B10" t="s">
        <v>27</v>
      </c>
      <c r="C10">
        <v>2</v>
      </c>
      <c r="D10">
        <v>-99</v>
      </c>
      <c r="E10" s="1">
        <v>23668200</v>
      </c>
      <c r="F10">
        <v>9</v>
      </c>
      <c r="G10" s="1">
        <v>8.9330873085809994</v>
      </c>
      <c r="H10" s="1">
        <v>-9.7194730542670005</v>
      </c>
      <c r="I10">
        <v>-99</v>
      </c>
      <c r="J10" s="1">
        <v>50</v>
      </c>
      <c r="K10" s="1">
        <v>1.445370227566E-3</v>
      </c>
      <c r="L10" s="1">
        <v>0.56611928197960004</v>
      </c>
      <c r="M10" s="1">
        <v>1191.304890888</v>
      </c>
      <c r="N10" s="1">
        <v>-1.912458882068E-11</v>
      </c>
      <c r="O10" s="1">
        <v>-1.419587271159E-12</v>
      </c>
      <c r="P10" s="1">
        <v>8067.1640159640001</v>
      </c>
      <c r="Q10" s="1">
        <v>41879.64175088</v>
      </c>
      <c r="R10" s="1">
        <v>537168.88740300003</v>
      </c>
      <c r="S10" s="1">
        <v>8454.0226019549991</v>
      </c>
      <c r="T10" s="1">
        <v>16236.498784109999</v>
      </c>
      <c r="U10" s="1">
        <v>1150.660799194</v>
      </c>
      <c r="V10" s="1">
        <v>1350.0918085589999</v>
      </c>
      <c r="W10" s="1">
        <v>-152.31991372580001</v>
      </c>
      <c r="X10" s="1">
        <v>8.2652317034190001E-2</v>
      </c>
      <c r="Y10" s="1">
        <v>55.525325100780002</v>
      </c>
      <c r="Z10" s="1">
        <v>1.46755174704E-9</v>
      </c>
      <c r="AA10" s="1">
        <v>6.7396712716310004E-5</v>
      </c>
      <c r="AB10" s="1">
        <v>3.3132139584319998E-6</v>
      </c>
      <c r="AC10">
        <f t="shared" si="1"/>
        <v>-0.12103246720810633</v>
      </c>
      <c r="AD10" s="2">
        <f t="shared" si="2"/>
        <v>-8.6228256601316389E-2</v>
      </c>
      <c r="AE10" s="1">
        <f t="shared" si="3"/>
        <v>-675.04423002822114</v>
      </c>
      <c r="AF10" s="1">
        <f>V10</f>
        <v>1350.0918085589999</v>
      </c>
      <c r="AG10" s="1">
        <f>U10-$AM$2</f>
        <v>-675.15172833808015</v>
      </c>
      <c r="AH10">
        <v>9</v>
      </c>
    </row>
    <row r="11" spans="1:39" x14ac:dyDescent="0.25">
      <c r="A11">
        <v>2</v>
      </c>
      <c r="B11" t="s">
        <v>27</v>
      </c>
      <c r="C11">
        <v>2</v>
      </c>
      <c r="D11">
        <v>-99</v>
      </c>
      <c r="E11" s="1">
        <v>26298000</v>
      </c>
      <c r="F11">
        <v>10</v>
      </c>
      <c r="G11" s="1">
        <v>8.9273983621949995</v>
      </c>
      <c r="H11" s="1">
        <v>-9.7137841078810006</v>
      </c>
      <c r="I11">
        <v>-99</v>
      </c>
      <c r="J11" s="1">
        <v>50</v>
      </c>
      <c r="K11" s="1">
        <v>1.441237509248E-3</v>
      </c>
      <c r="L11" s="1">
        <v>0.56365559277970001</v>
      </c>
      <c r="M11" s="1">
        <v>1196.731460298</v>
      </c>
      <c r="N11" s="1">
        <v>-1.8868117189769999E-11</v>
      </c>
      <c r="O11" s="1">
        <v>-1.400297566006E-12</v>
      </c>
      <c r="P11" s="1">
        <v>7840.6790022610003</v>
      </c>
      <c r="Q11" s="1">
        <v>41879.635959649997</v>
      </c>
      <c r="R11" s="1">
        <v>537168.88330969994</v>
      </c>
      <c r="S11" s="1">
        <v>8303.3636571919997</v>
      </c>
      <c r="T11" s="1">
        <v>16236.498784109999</v>
      </c>
      <c r="U11" s="1">
        <v>1000.005603235</v>
      </c>
      <c r="V11" s="1">
        <v>1651.4102916879999</v>
      </c>
      <c r="W11" s="1">
        <v>-150.65519595960001</v>
      </c>
      <c r="X11" s="1">
        <v>8.2694057747899993E-2</v>
      </c>
      <c r="Y11" s="1">
        <v>55.525325100780002</v>
      </c>
      <c r="Z11" s="1">
        <v>1.4869801572100001E-9</v>
      </c>
      <c r="AA11" s="1">
        <v>6.6503475474810007E-5</v>
      </c>
      <c r="AB11" s="1"/>
    </row>
    <row r="12" spans="1:39" x14ac:dyDescent="0.25">
      <c r="A12">
        <v>2</v>
      </c>
      <c r="B12" t="s">
        <v>27</v>
      </c>
      <c r="C12">
        <v>2</v>
      </c>
      <c r="D12">
        <v>-99</v>
      </c>
      <c r="E12" s="1">
        <v>28927800</v>
      </c>
      <c r="F12">
        <v>11</v>
      </c>
      <c r="G12" s="1">
        <v>8.9195620307490007</v>
      </c>
      <c r="H12" s="1">
        <v>-9.705947776435</v>
      </c>
      <c r="I12">
        <v>-99</v>
      </c>
      <c r="J12" s="1">
        <v>50</v>
      </c>
      <c r="K12" s="1">
        <v>1.435808612666E-3</v>
      </c>
      <c r="L12" s="1">
        <v>0.56123735794950003</v>
      </c>
      <c r="M12" s="1">
        <v>1202.1050906539999</v>
      </c>
      <c r="N12" s="1">
        <v>-1.9288643543490001E-11</v>
      </c>
      <c r="O12" s="1">
        <v>-1.4312520529509999E-12</v>
      </c>
      <c r="P12" s="1">
        <v>7616.4030931890002</v>
      </c>
      <c r="Q12" s="1">
        <v>41879.628847660002</v>
      </c>
      <c r="R12" s="1">
        <v>537168.88082930003</v>
      </c>
      <c r="S12" s="1">
        <v>8154.1734350449997</v>
      </c>
      <c r="T12" s="1">
        <v>16236.498784109999</v>
      </c>
      <c r="U12" s="1">
        <v>850.82156097109998</v>
      </c>
      <c r="V12" s="1">
        <v>1949.791058799</v>
      </c>
      <c r="W12" s="1">
        <v>-149.18404226359999</v>
      </c>
      <c r="X12" s="1">
        <v>8.2735067884409999E-2</v>
      </c>
      <c r="Y12" s="1">
        <v>55.525325100780002</v>
      </c>
      <c r="Z12" s="1">
        <v>1.5141310465349999E-9</v>
      </c>
      <c r="AA12" s="1">
        <v>6.5298542874590005E-5</v>
      </c>
      <c r="AB12" s="1"/>
    </row>
    <row r="13" spans="1:39" x14ac:dyDescent="0.25">
      <c r="A13">
        <v>2</v>
      </c>
      <c r="B13" t="s">
        <v>27</v>
      </c>
      <c r="C13">
        <v>2</v>
      </c>
      <c r="D13">
        <v>-99</v>
      </c>
      <c r="E13" s="1">
        <v>31557600</v>
      </c>
      <c r="F13">
        <v>12</v>
      </c>
      <c r="G13" s="1">
        <v>8.9074582197390004</v>
      </c>
      <c r="H13" s="1">
        <v>-9.6938439654249997</v>
      </c>
      <c r="I13">
        <v>-99</v>
      </c>
      <c r="J13" s="1">
        <v>50</v>
      </c>
      <c r="K13" s="1">
        <v>1.4284090475199999E-3</v>
      </c>
      <c r="L13" s="1">
        <v>0.55885669211389999</v>
      </c>
      <c r="M13" s="1">
        <v>1207.4424209890001</v>
      </c>
      <c r="N13" s="1">
        <v>-1.9333899335740001E-11</v>
      </c>
      <c r="O13" s="1">
        <v>-1.4343554317499999E-12</v>
      </c>
      <c r="P13" s="1">
        <v>7393.6414314869999</v>
      </c>
      <c r="Q13" s="1">
        <v>41879.619025150001</v>
      </c>
      <c r="R13" s="1">
        <v>537168.88027910003</v>
      </c>
      <c r="S13" s="1">
        <v>8005.9891150149997</v>
      </c>
      <c r="T13" s="1">
        <v>16236.498784109999</v>
      </c>
      <c r="U13" s="1">
        <v>702.64763525340004</v>
      </c>
      <c r="V13" s="1">
        <v>2246.1597626339999</v>
      </c>
      <c r="W13" s="1">
        <v>-148.1739257177</v>
      </c>
      <c r="X13" s="1">
        <v>8.2775479273770006E-2</v>
      </c>
      <c r="Y13" s="1">
        <v>55.525325100780002</v>
      </c>
      <c r="Z13" s="1">
        <v>1.556999531256E-9</v>
      </c>
      <c r="AA13" s="1">
        <v>6.3488602249770005E-5</v>
      </c>
      <c r="A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16088</dc:creator>
  <cp:lastModifiedBy>Zitong Huang</cp:lastModifiedBy>
  <dcterms:created xsi:type="dcterms:W3CDTF">2015-06-05T18:17:20Z</dcterms:created>
  <dcterms:modified xsi:type="dcterms:W3CDTF">2024-10-28T06:48:50Z</dcterms:modified>
</cp:coreProperties>
</file>