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oar\Documents\EE2\Project\Energy\"/>
    </mc:Choice>
  </mc:AlternateContent>
  <xr:revisionPtr revIDLastSave="0" documentId="13_ncr:1_{DA867C56-9E14-4F75-AB7E-858EA2DF731C}" xr6:coauthVersionLast="47" xr6:coauthVersionMax="47" xr10:uidLastSave="{00000000-0000-0000-0000-000000000000}"/>
  <bookViews>
    <workbookView xWindow="348" yWindow="3564" windowWidth="12528" windowHeight="9144" activeTab="2" xr2:uid="{00000000-000D-0000-FFFF-FFFF00000000}"/>
  </bookViews>
  <sheets>
    <sheet name="Readings1" sheetId="1" r:id="rId1"/>
    <sheet name="Indoor" sheetId="2" r:id="rId2"/>
    <sheet name="Direct Sunligh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E12" i="3"/>
  <c r="S11" i="3"/>
  <c r="U11" i="3"/>
  <c r="K12" i="3"/>
  <c r="M12" i="3"/>
  <c r="C9" i="3"/>
  <c r="E9" i="3"/>
  <c r="K9" i="3"/>
  <c r="M9" i="3"/>
  <c r="U7" i="3"/>
  <c r="U8" i="3"/>
  <c r="U9" i="3"/>
  <c r="U10" i="3"/>
  <c r="U12" i="3"/>
  <c r="U14" i="3"/>
  <c r="U15" i="3"/>
  <c r="U16" i="3"/>
  <c r="U18" i="3"/>
  <c r="U19" i="3"/>
  <c r="U20" i="3"/>
  <c r="U21" i="3"/>
  <c r="U6" i="3"/>
  <c r="M7" i="3"/>
  <c r="M8" i="3"/>
  <c r="M10" i="3"/>
  <c r="M11" i="3"/>
  <c r="M13" i="3"/>
  <c r="M15" i="3"/>
  <c r="M16" i="3"/>
  <c r="M24" i="3"/>
  <c r="M17" i="3"/>
  <c r="M18" i="3"/>
  <c r="M19" i="3"/>
  <c r="M20" i="3"/>
  <c r="M6" i="3"/>
  <c r="E7" i="3"/>
  <c r="E8" i="3"/>
  <c r="E10" i="3"/>
  <c r="E11" i="3"/>
  <c r="E13" i="3"/>
  <c r="E15" i="3"/>
  <c r="E16" i="3"/>
  <c r="E24" i="3"/>
  <c r="E17" i="3"/>
  <c r="E18" i="3"/>
  <c r="E19" i="3"/>
  <c r="E20" i="3"/>
  <c r="E6" i="3"/>
  <c r="C7" i="3"/>
  <c r="C8" i="3"/>
  <c r="C10" i="3"/>
  <c r="C11" i="3"/>
  <c r="C13" i="3"/>
  <c r="C15" i="3"/>
  <c r="C16" i="3"/>
  <c r="C24" i="3"/>
  <c r="C17" i="3"/>
  <c r="C18" i="3"/>
  <c r="C19" i="3"/>
  <c r="C20" i="3"/>
  <c r="C6" i="3"/>
  <c r="K7" i="3"/>
  <c r="K8" i="3"/>
  <c r="K10" i="3"/>
  <c r="K11" i="3"/>
  <c r="K13" i="3"/>
  <c r="K15" i="3"/>
  <c r="K16" i="3"/>
  <c r="K24" i="3"/>
  <c r="K17" i="3"/>
  <c r="K18" i="3"/>
  <c r="K19" i="3"/>
  <c r="K20" i="3"/>
  <c r="K6" i="3"/>
  <c r="S7" i="3"/>
  <c r="S8" i="3"/>
  <c r="S9" i="3"/>
  <c r="S10" i="3"/>
  <c r="S12" i="3"/>
  <c r="S13" i="3"/>
  <c r="S14" i="3"/>
  <c r="S15" i="3"/>
  <c r="S16" i="3"/>
  <c r="S18" i="3"/>
  <c r="S19" i="3"/>
  <c r="S20" i="3"/>
  <c r="S21" i="3"/>
  <c r="S6" i="3"/>
  <c r="V17" i="3"/>
  <c r="U17" i="3" s="1"/>
  <c r="V13" i="3"/>
  <c r="U13" i="3" s="1"/>
  <c r="N14" i="3"/>
  <c r="M14" i="3" s="1"/>
  <c r="F25" i="3"/>
  <c r="C25" i="3" s="1"/>
  <c r="F14" i="3"/>
  <c r="C14" i="3" s="1"/>
  <c r="N25" i="3"/>
  <c r="M25" i="3" s="1"/>
  <c r="E21" i="2"/>
  <c r="C21" i="2"/>
  <c r="F21" i="2"/>
  <c r="K15" i="2"/>
  <c r="M15" i="2"/>
  <c r="N15" i="2"/>
  <c r="K14" i="2"/>
  <c r="M14" i="2"/>
  <c r="M7" i="2"/>
  <c r="M8" i="2"/>
  <c r="M9" i="2"/>
  <c r="M10" i="2"/>
  <c r="M11" i="2"/>
  <c r="M12" i="2"/>
  <c r="M13" i="2"/>
  <c r="M16" i="2"/>
  <c r="M17" i="2"/>
  <c r="M18" i="2"/>
  <c r="M19" i="2"/>
  <c r="M6" i="2"/>
  <c r="K18" i="2"/>
  <c r="K12" i="2"/>
  <c r="K16" i="2"/>
  <c r="K13" i="2"/>
  <c r="K11" i="2"/>
  <c r="K19" i="2"/>
  <c r="K17" i="2"/>
  <c r="K8" i="2"/>
  <c r="K6" i="2"/>
  <c r="K10" i="2"/>
  <c r="K7" i="2"/>
  <c r="K9" i="2"/>
  <c r="E7" i="2"/>
  <c r="E8" i="2"/>
  <c r="E9" i="2"/>
  <c r="E10" i="2"/>
  <c r="E11" i="2"/>
  <c r="E12" i="2"/>
  <c r="E13" i="2"/>
  <c r="E14" i="2"/>
  <c r="E15" i="2"/>
  <c r="E16" i="2"/>
  <c r="E17" i="2"/>
  <c r="E6" i="2"/>
  <c r="C9" i="2"/>
  <c r="C7" i="2"/>
  <c r="C10" i="2"/>
  <c r="C6" i="2"/>
  <c r="C8" i="2"/>
  <c r="C15" i="2"/>
  <c r="C17" i="2"/>
  <c r="C16" i="2"/>
  <c r="C13" i="2"/>
  <c r="C14" i="2"/>
  <c r="C12" i="2"/>
  <c r="C11" i="2"/>
  <c r="S14" i="1"/>
  <c r="N15" i="1"/>
  <c r="N13" i="1"/>
  <c r="S12" i="1"/>
  <c r="N11" i="1"/>
  <c r="S13" i="1"/>
  <c r="S9" i="1"/>
  <c r="S11" i="1"/>
  <c r="S15" i="1"/>
  <c r="S10" i="1"/>
  <c r="N14" i="1"/>
  <c r="N10" i="1"/>
  <c r="N12" i="1"/>
  <c r="D11" i="1"/>
  <c r="D10" i="1"/>
  <c r="D12" i="1"/>
  <c r="D9" i="1"/>
  <c r="S17" i="3" l="1"/>
  <c r="K14" i="3"/>
  <c r="E25" i="3"/>
  <c r="K25" i="3"/>
  <c r="E14" i="3"/>
</calcChain>
</file>

<file path=xl/sharedStrings.xml><?xml version="1.0" encoding="utf-8"?>
<sst xmlns="http://schemas.openxmlformats.org/spreadsheetml/2006/main" count="84" uniqueCount="18">
  <si>
    <t>Parrallel</t>
  </si>
  <si>
    <t>Clear</t>
  </si>
  <si>
    <t>Weather</t>
  </si>
  <si>
    <t>Time</t>
  </si>
  <si>
    <t>Date</t>
  </si>
  <si>
    <t>P</t>
  </si>
  <si>
    <t>V</t>
  </si>
  <si>
    <t>I</t>
  </si>
  <si>
    <t>R</t>
  </si>
  <si>
    <t>Series</t>
  </si>
  <si>
    <t>Single</t>
  </si>
  <si>
    <t>OL</t>
  </si>
  <si>
    <t>Single (cloud)</t>
  </si>
  <si>
    <t>Single (clear)</t>
  </si>
  <si>
    <t>SC</t>
  </si>
  <si>
    <t>I_Theory</t>
  </si>
  <si>
    <t>N/A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</si>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</sst>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Readings1!$L$9:$L$15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7.0000000000000001E-3</c:v>
                </c:pt>
                <c:pt idx="2">
                  <c:v>2.52E-2</c:v>
                </c:pt>
                <c:pt idx="3">
                  <c:v>0.245</c:v>
                </c:pt>
                <c:pt idx="4">
                  <c:v>0.84299999999999997</c:v>
                </c:pt>
                <c:pt idx="5">
                  <c:v>1.1859999999999999</c:v>
                </c:pt>
                <c:pt idx="6">
                  <c:v>5.04</c:v>
                </c:pt>
              </c:numCache>
            </c:numRef>
          </c:xVal>
          <c:yVal>
            <c:numRef>
              <c:f>Readings1!$M$9:$M$15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7.0000000000000001E-3</c:v>
                </c:pt>
                <c:pt idx="2">
                  <c:v>2.4E-2</c:v>
                </c:pt>
                <c:pt idx="3">
                  <c:v>1.4E-2</c:v>
                </c:pt>
                <c:pt idx="4">
                  <c:v>1.2E-2</c:v>
                </c:pt>
                <c:pt idx="5">
                  <c:v>0.04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A-45F6-B48D-2455D716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41983"/>
        <c:axId val="845242399"/>
      </c:scatterChart>
      <c:valAx>
        <c:axId val="8452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42399"/>
        <c:crosses val="autoZero"/>
        <c:crossBetween val="midCat"/>
      </c:valAx>
      <c:valAx>
        <c:axId val="845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Sunlight'!$J$5:$J$19</c:f>
              <c:numCache>
                <c:formatCode>General</c:formatCode>
                <c:ptCount val="15"/>
                <c:pt idx="0">
                  <c:v>0</c:v>
                </c:pt>
                <c:pt idx="1">
                  <c:v>9.0219999999999995E-2</c:v>
                </c:pt>
                <c:pt idx="2">
                  <c:v>0.221</c:v>
                </c:pt>
                <c:pt idx="3">
                  <c:v>0.89600000000000002</c:v>
                </c:pt>
                <c:pt idx="4">
                  <c:v>2.57</c:v>
                </c:pt>
                <c:pt idx="5">
                  <c:v>5.6479999999999997</c:v>
                </c:pt>
                <c:pt idx="6">
                  <c:v>8.7530000000000001</c:v>
                </c:pt>
                <c:pt idx="7">
                  <c:v>20.8</c:v>
                </c:pt>
                <c:pt idx="8">
                  <c:v>21.65</c:v>
                </c:pt>
                <c:pt idx="9">
                  <c:v>22.43</c:v>
                </c:pt>
                <c:pt idx="10">
                  <c:v>21.86</c:v>
                </c:pt>
                <c:pt idx="11">
                  <c:v>21.92</c:v>
                </c:pt>
                <c:pt idx="12">
                  <c:v>21.93</c:v>
                </c:pt>
                <c:pt idx="13">
                  <c:v>21.88</c:v>
                </c:pt>
                <c:pt idx="14">
                  <c:v>22.32</c:v>
                </c:pt>
              </c:numCache>
            </c:numRef>
          </c:xVal>
          <c:yVal>
            <c:numRef>
              <c:f>'Direct Sunlight'!$M$5:$M$19</c:f>
              <c:numCache>
                <c:formatCode>General</c:formatCode>
                <c:ptCount val="15"/>
                <c:pt idx="1">
                  <c:v>1.6279296799999999E-2</c:v>
                </c:pt>
                <c:pt idx="2">
                  <c:v>2.2200454545454544E-2</c:v>
                </c:pt>
                <c:pt idx="3">
                  <c:v>8.0281600000000009E-2</c:v>
                </c:pt>
                <c:pt idx="4">
                  <c:v>0.14311809317443119</c:v>
                </c:pt>
                <c:pt idx="5">
                  <c:v>0.42533205333333329</c:v>
                </c:pt>
                <c:pt idx="6">
                  <c:v>0.63845840833333334</c:v>
                </c:pt>
                <c:pt idx="7">
                  <c:v>0.86528000000000005</c:v>
                </c:pt>
                <c:pt idx="8">
                  <c:v>0.46872249999999993</c:v>
                </c:pt>
                <c:pt idx="9">
                  <c:v>0.30491206060606058</c:v>
                </c:pt>
                <c:pt idx="10">
                  <c:v>0.1448059393939394</c:v>
                </c:pt>
                <c:pt idx="11">
                  <c:v>4.8048640000000004E-2</c:v>
                </c:pt>
                <c:pt idx="12">
                  <c:v>1.4573481818181818E-2</c:v>
                </c:pt>
                <c:pt idx="13">
                  <c:v>4.7873439999999998E-3</c:v>
                </c:pt>
                <c:pt idx="14">
                  <c:v>1.5096436363636364E-3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2-4E16-BC8A-3CAE913F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31679"/>
        <c:axId val="492949567"/>
      </c:scatterChart>
      <c:valAx>
        <c:axId val="4929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9567"/>
        <c:crosses val="autoZero"/>
        <c:crossBetween val="midCat"/>
      </c:valAx>
      <c:valAx>
        <c:axId val="4929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Sunlight'!$R$6:$R$21</c:f>
              <c:numCache>
                <c:formatCode>General</c:formatCode>
                <c:ptCount val="16"/>
                <c:pt idx="0">
                  <c:v>0.1434</c:v>
                </c:pt>
                <c:pt idx="1">
                  <c:v>0.37080000000000002</c:v>
                </c:pt>
                <c:pt idx="2">
                  <c:v>1.5069999999999999</c:v>
                </c:pt>
                <c:pt idx="3">
                  <c:v>5.2869999999999999</c:v>
                </c:pt>
                <c:pt idx="4">
                  <c:v>5.3760000000000003</c:v>
                </c:pt>
                <c:pt idx="5">
                  <c:v>5.4</c:v>
                </c:pt>
                <c:pt idx="6">
                  <c:v>5.5549999999999997</c:v>
                </c:pt>
                <c:pt idx="7">
                  <c:v>5.6459999999999999</c:v>
                </c:pt>
                <c:pt idx="8">
                  <c:v>5.5350000000000001</c:v>
                </c:pt>
                <c:pt idx="9">
                  <c:v>5.5410000000000004</c:v>
                </c:pt>
                <c:pt idx="10">
                  <c:v>5.5270000000000001</c:v>
                </c:pt>
                <c:pt idx="11">
                  <c:v>5.5140000000000002</c:v>
                </c:pt>
                <c:pt idx="12">
                  <c:v>5.5049999999999999</c:v>
                </c:pt>
                <c:pt idx="13">
                  <c:v>5.5110000000000001</c:v>
                </c:pt>
                <c:pt idx="14">
                  <c:v>5.5540000000000003</c:v>
                </c:pt>
                <c:pt idx="15">
                  <c:v>5.5549999999999997</c:v>
                </c:pt>
              </c:numCache>
            </c:numRef>
          </c:xVal>
          <c:yVal>
            <c:numRef>
              <c:f>'Direct Sunlight'!$U$6:$U$21</c:f>
              <c:numCache>
                <c:formatCode>General</c:formatCode>
                <c:ptCount val="16"/>
                <c:pt idx="0">
                  <c:v>4.1127120000000003E-2</c:v>
                </c:pt>
                <c:pt idx="1">
                  <c:v>6.2496654545454555E-2</c:v>
                </c:pt>
                <c:pt idx="2">
                  <c:v>0.22710489999999997</c:v>
                </c:pt>
                <c:pt idx="3">
                  <c:v>0.37269825333333334</c:v>
                </c:pt>
                <c:pt idx="4">
                  <c:v>0.24084480000000003</c:v>
                </c:pt>
                <c:pt idx="5">
                  <c:v>5.8320000000000011E-2</c:v>
                </c:pt>
                <c:pt idx="6">
                  <c:v>3.0858024999999997E-2</c:v>
                </c:pt>
                <c:pt idx="7">
                  <c:v>1.9319585454545454E-2</c:v>
                </c:pt>
                <c:pt idx="8">
                  <c:v>9.2837045454545464E-3</c:v>
                </c:pt>
                <c:pt idx="9">
                  <c:v>3.0702681000000006E-3</c:v>
                </c:pt>
                <c:pt idx="10">
                  <c:v>2.1362048251748252E-3</c:v>
                </c:pt>
                <c:pt idx="11">
                  <c:v>1.8426785454545456E-3</c:v>
                </c:pt>
                <c:pt idx="12">
                  <c:v>9.1833409090909094E-4</c:v>
                </c:pt>
                <c:pt idx="13">
                  <c:v>3.0371121000000005E-4</c:v>
                </c:pt>
                <c:pt idx="14">
                  <c:v>9.3475503030303035E-5</c:v>
                </c:pt>
                <c:pt idx="15">
                  <c:v>3.0858024999999997E-5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E-4EE8-80A0-5F460278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9999"/>
        <c:axId val="1135061263"/>
      </c:scatterChart>
      <c:valAx>
        <c:axId val="113506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1263"/>
        <c:crosses val="autoZero"/>
        <c:crossBetween val="midCat"/>
      </c:valAx>
      <c:valAx>
        <c:axId val="1135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Sunlight'!$B$6:$B$20</c:f>
              <c:numCache>
                <c:formatCode>General</c:formatCode>
                <c:ptCount val="15"/>
                <c:pt idx="0">
                  <c:v>0.49780000000000002</c:v>
                </c:pt>
                <c:pt idx="1">
                  <c:v>1.3460000000000001</c:v>
                </c:pt>
                <c:pt idx="2">
                  <c:v>4.6749999999999998</c:v>
                </c:pt>
                <c:pt idx="3">
                  <c:v>5.24</c:v>
                </c:pt>
                <c:pt idx="4">
                  <c:v>5.49</c:v>
                </c:pt>
                <c:pt idx="5">
                  <c:v>5.5469999999999997</c:v>
                </c:pt>
                <c:pt idx="6">
                  <c:v>5.45</c:v>
                </c:pt>
                <c:pt idx="7">
                  <c:v>5.5579999999999998</c:v>
                </c:pt>
                <c:pt idx="8">
                  <c:v>5.6420000000000003</c:v>
                </c:pt>
                <c:pt idx="9">
                  <c:v>5.2439999999999998</c:v>
                </c:pt>
                <c:pt idx="10">
                  <c:v>5.556</c:v>
                </c:pt>
                <c:pt idx="11">
                  <c:v>5.5529999999999999</c:v>
                </c:pt>
                <c:pt idx="12">
                  <c:v>5.5510000000000002</c:v>
                </c:pt>
                <c:pt idx="13">
                  <c:v>5.5510000000000002</c:v>
                </c:pt>
                <c:pt idx="14">
                  <c:v>5.5570000000000004</c:v>
                </c:pt>
              </c:numCache>
            </c:numRef>
          </c:xVal>
          <c:yVal>
            <c:numRef>
              <c:f>'Direct Sunlight'!$C$6:$C$20</c:f>
              <c:numCache>
                <c:formatCode>General</c:formatCode>
                <c:ptCount val="15"/>
                <c:pt idx="0">
                  <c:v>0.99560000000000004</c:v>
                </c:pt>
                <c:pt idx="1">
                  <c:v>0.61181818181818182</c:v>
                </c:pt>
                <c:pt idx="2">
                  <c:v>0.46749999999999997</c:v>
                </c:pt>
                <c:pt idx="3">
                  <c:v>0.11354279523293609</c:v>
                </c:pt>
                <c:pt idx="4">
                  <c:v>7.3200000000000001E-2</c:v>
                </c:pt>
                <c:pt idx="5">
                  <c:v>4.6224999999999995E-2</c:v>
                </c:pt>
                <c:pt idx="6">
                  <c:v>1.09E-2</c:v>
                </c:pt>
                <c:pt idx="7">
                  <c:v>5.5579999999999996E-3</c:v>
                </c:pt>
                <c:pt idx="8">
                  <c:v>3.4193939393939395E-3</c:v>
                </c:pt>
                <c:pt idx="9">
                  <c:v>1.5890909090909089E-3</c:v>
                </c:pt>
                <c:pt idx="10">
                  <c:v>5.5559999999999995E-4</c:v>
                </c:pt>
                <c:pt idx="11">
                  <c:v>1.6827272727272727E-4</c:v>
                </c:pt>
                <c:pt idx="12">
                  <c:v>5.5510000000000002E-5</c:v>
                </c:pt>
                <c:pt idx="13">
                  <c:v>1.6821212121212123E-5</c:v>
                </c:pt>
                <c:pt idx="14">
                  <c:v>5.5570000000000003E-6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4-4A45-B08C-8B853480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23647"/>
        <c:axId val="975922399"/>
      </c:scatterChart>
      <c:valAx>
        <c:axId val="9759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22399"/>
        <c:crosses val="autoZero"/>
        <c:crossBetween val="midCat"/>
      </c:valAx>
      <c:valAx>
        <c:axId val="9759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2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Sunlight'!$J$7:$J$20</c:f>
              <c:numCache>
                <c:formatCode>General</c:formatCode>
                <c:ptCount val="14"/>
                <c:pt idx="0">
                  <c:v>0.221</c:v>
                </c:pt>
                <c:pt idx="1">
                  <c:v>0.89600000000000002</c:v>
                </c:pt>
                <c:pt idx="2">
                  <c:v>2.57</c:v>
                </c:pt>
                <c:pt idx="3">
                  <c:v>5.6479999999999997</c:v>
                </c:pt>
                <c:pt idx="4">
                  <c:v>8.7530000000000001</c:v>
                </c:pt>
                <c:pt idx="5">
                  <c:v>20.8</c:v>
                </c:pt>
                <c:pt idx="6">
                  <c:v>21.65</c:v>
                </c:pt>
                <c:pt idx="7">
                  <c:v>22.43</c:v>
                </c:pt>
                <c:pt idx="8">
                  <c:v>21.86</c:v>
                </c:pt>
                <c:pt idx="9">
                  <c:v>21.92</c:v>
                </c:pt>
                <c:pt idx="10">
                  <c:v>21.93</c:v>
                </c:pt>
                <c:pt idx="11">
                  <c:v>21.88</c:v>
                </c:pt>
                <c:pt idx="12">
                  <c:v>22.32</c:v>
                </c:pt>
                <c:pt idx="13">
                  <c:v>22.28</c:v>
                </c:pt>
              </c:numCache>
            </c:numRef>
          </c:xVal>
          <c:yVal>
            <c:numRef>
              <c:f>'Direct Sunlight'!$K$7:$K$20</c:f>
              <c:numCache>
                <c:formatCode>General</c:formatCode>
                <c:ptCount val="14"/>
                <c:pt idx="0">
                  <c:v>0.10045454545454545</c:v>
                </c:pt>
                <c:pt idx="1">
                  <c:v>8.9599999999999999E-2</c:v>
                </c:pt>
                <c:pt idx="2">
                  <c:v>5.5687973997833151E-2</c:v>
                </c:pt>
                <c:pt idx="3">
                  <c:v>7.5306666666666661E-2</c:v>
                </c:pt>
                <c:pt idx="4">
                  <c:v>7.2941666666666669E-2</c:v>
                </c:pt>
                <c:pt idx="5">
                  <c:v>4.1599999999999998E-2</c:v>
                </c:pt>
                <c:pt idx="6">
                  <c:v>2.1649999999999999E-2</c:v>
                </c:pt>
                <c:pt idx="7">
                  <c:v>1.3593939393939394E-2</c:v>
                </c:pt>
                <c:pt idx="8">
                  <c:v>6.624242424242424E-3</c:v>
                </c:pt>
                <c:pt idx="9">
                  <c:v>2.1920000000000004E-3</c:v>
                </c:pt>
                <c:pt idx="10">
                  <c:v>6.6454545454545455E-4</c:v>
                </c:pt>
                <c:pt idx="11">
                  <c:v>2.1879999999999998E-4</c:v>
                </c:pt>
                <c:pt idx="12">
                  <c:v>6.7636363636363643E-5</c:v>
                </c:pt>
                <c:pt idx="13">
                  <c:v>2.228E-5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2-4C05-B4E4-2506847E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72255"/>
        <c:axId val="1135085983"/>
      </c:scatterChart>
      <c:valAx>
        <c:axId val="11350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85983"/>
        <c:crosses val="autoZero"/>
        <c:crossBetween val="midCat"/>
      </c:valAx>
      <c:valAx>
        <c:axId val="11350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7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Sunlight'!$R$7:$R$21</c:f>
              <c:numCache>
                <c:formatCode>General</c:formatCode>
                <c:ptCount val="15"/>
                <c:pt idx="0">
                  <c:v>0.37080000000000002</c:v>
                </c:pt>
                <c:pt idx="1">
                  <c:v>1.5069999999999999</c:v>
                </c:pt>
                <c:pt idx="2">
                  <c:v>5.2869999999999999</c:v>
                </c:pt>
                <c:pt idx="3">
                  <c:v>5.3760000000000003</c:v>
                </c:pt>
                <c:pt idx="4">
                  <c:v>5.4</c:v>
                </c:pt>
                <c:pt idx="5">
                  <c:v>5.5549999999999997</c:v>
                </c:pt>
                <c:pt idx="6">
                  <c:v>5.6459999999999999</c:v>
                </c:pt>
                <c:pt idx="7">
                  <c:v>5.5350000000000001</c:v>
                </c:pt>
                <c:pt idx="8">
                  <c:v>5.5410000000000004</c:v>
                </c:pt>
                <c:pt idx="9">
                  <c:v>5.5270000000000001</c:v>
                </c:pt>
                <c:pt idx="10">
                  <c:v>5.5140000000000002</c:v>
                </c:pt>
                <c:pt idx="11">
                  <c:v>5.5049999999999999</c:v>
                </c:pt>
                <c:pt idx="12">
                  <c:v>5.5110000000000001</c:v>
                </c:pt>
                <c:pt idx="13">
                  <c:v>5.5540000000000003</c:v>
                </c:pt>
                <c:pt idx="14">
                  <c:v>5.5549999999999997</c:v>
                </c:pt>
              </c:numCache>
            </c:numRef>
          </c:xVal>
          <c:yVal>
            <c:numRef>
              <c:f>'Direct Sunlight'!$S$7:$S$21</c:f>
              <c:numCache>
                <c:formatCode>General</c:formatCode>
                <c:ptCount val="15"/>
                <c:pt idx="0">
                  <c:v>0.16854545454545455</c:v>
                </c:pt>
                <c:pt idx="1">
                  <c:v>0.1507</c:v>
                </c:pt>
                <c:pt idx="2">
                  <c:v>7.0493333333333338E-2</c:v>
                </c:pt>
                <c:pt idx="3">
                  <c:v>4.48E-2</c:v>
                </c:pt>
                <c:pt idx="4">
                  <c:v>1.0800000000000001E-2</c:v>
                </c:pt>
                <c:pt idx="5">
                  <c:v>5.555E-3</c:v>
                </c:pt>
                <c:pt idx="6">
                  <c:v>3.4218181818181817E-3</c:v>
                </c:pt>
                <c:pt idx="7">
                  <c:v>1.6772727272727273E-3</c:v>
                </c:pt>
                <c:pt idx="8">
                  <c:v>5.5410000000000008E-4</c:v>
                </c:pt>
                <c:pt idx="9">
                  <c:v>3.8650349650349653E-4</c:v>
                </c:pt>
                <c:pt idx="10">
                  <c:v>3.3418181818181821E-4</c:v>
                </c:pt>
                <c:pt idx="11">
                  <c:v>1.6681818181818182E-4</c:v>
                </c:pt>
                <c:pt idx="12">
                  <c:v>5.5109999999999999E-5</c:v>
                </c:pt>
                <c:pt idx="13">
                  <c:v>1.6830303030303033E-5</c:v>
                </c:pt>
                <c:pt idx="14">
                  <c:v>5.5549999999999993E-6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B-404F-816D-412C316E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60527"/>
        <c:axId val="1075350543"/>
      </c:scatterChart>
      <c:valAx>
        <c:axId val="107536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0543"/>
        <c:crosses val="autoZero"/>
        <c:crossBetween val="midCat"/>
      </c:valAx>
      <c:valAx>
        <c:axId val="10753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Readings1!$Q$9:$Q$15</c:f>
              <c:numCache>
                <c:formatCode>General</c:formatCode>
                <c:ptCount val="7"/>
                <c:pt idx="0">
                  <c:v>3.4500000000000003E-2</c:v>
                </c:pt>
                <c:pt idx="1">
                  <c:v>0.28899999999999998</c:v>
                </c:pt>
                <c:pt idx="2">
                  <c:v>1.28</c:v>
                </c:pt>
                <c:pt idx="3">
                  <c:v>4.3099999999999996</c:v>
                </c:pt>
                <c:pt idx="4">
                  <c:v>4.7</c:v>
                </c:pt>
                <c:pt idx="5">
                  <c:v>5.2</c:v>
                </c:pt>
                <c:pt idx="6">
                  <c:v>5.33</c:v>
                </c:pt>
              </c:numCache>
            </c:numRef>
          </c:xVal>
          <c:yVal>
            <c:numRef>
              <c:f>Readings1!$R$9:$R$15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0.14699999999999999</c:v>
                </c:pt>
                <c:pt idx="2">
                  <c:v>0.122</c:v>
                </c:pt>
                <c:pt idx="3">
                  <c:v>5.2999999999999999E-2</c:v>
                </c:pt>
                <c:pt idx="4">
                  <c:v>0.04</c:v>
                </c:pt>
                <c:pt idx="5">
                  <c:v>5.1999999999999998E-3</c:v>
                </c:pt>
                <c:pt idx="6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6-42E7-BB80-8438A59B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41839"/>
        <c:axId val="1066842671"/>
      </c:scatterChart>
      <c:valAx>
        <c:axId val="10668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2671"/>
        <c:crosses val="autoZero"/>
        <c:crossBetween val="midCat"/>
      </c:valAx>
      <c:valAx>
        <c:axId val="10668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Readings1!$Q$9:$Q$15</c:f>
              <c:numCache>
                <c:formatCode>General</c:formatCode>
                <c:ptCount val="7"/>
                <c:pt idx="0">
                  <c:v>3.4500000000000003E-2</c:v>
                </c:pt>
                <c:pt idx="1">
                  <c:v>0.28899999999999998</c:v>
                </c:pt>
                <c:pt idx="2">
                  <c:v>1.28</c:v>
                </c:pt>
                <c:pt idx="3">
                  <c:v>4.3099999999999996</c:v>
                </c:pt>
                <c:pt idx="4">
                  <c:v>4.7</c:v>
                </c:pt>
                <c:pt idx="5">
                  <c:v>5.2</c:v>
                </c:pt>
                <c:pt idx="6">
                  <c:v>5.33</c:v>
                </c:pt>
              </c:numCache>
            </c:numRef>
          </c:xVal>
          <c:yVal>
            <c:numRef>
              <c:f>Readings1!$S$9:$S$15</c:f>
              <c:numCache>
                <c:formatCode>General</c:formatCode>
                <c:ptCount val="7"/>
                <c:pt idx="0">
                  <c:v>3.0014999999999998E-3</c:v>
                </c:pt>
                <c:pt idx="1">
                  <c:v>4.2482999999999993E-2</c:v>
                </c:pt>
                <c:pt idx="2">
                  <c:v>0.15615999999999999</c:v>
                </c:pt>
                <c:pt idx="3">
                  <c:v>0.22842999999999997</c:v>
                </c:pt>
                <c:pt idx="4">
                  <c:v>0.188</c:v>
                </c:pt>
                <c:pt idx="5">
                  <c:v>2.7039999999999998E-2</c:v>
                </c:pt>
                <c:pt idx="6">
                  <c:v>0.44772000000000001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E-4563-AED6-22FEB7E8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85663"/>
        <c:axId val="699392319"/>
      </c:scatterChart>
      <c:valAx>
        <c:axId val="6993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92319"/>
        <c:crosses val="autoZero"/>
        <c:crossBetween val="midCat"/>
      </c:valAx>
      <c:valAx>
        <c:axId val="6993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Readings1!$L$9:$L$15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7.0000000000000001E-3</c:v>
                </c:pt>
                <c:pt idx="2">
                  <c:v>2.52E-2</c:v>
                </c:pt>
                <c:pt idx="3">
                  <c:v>0.245</c:v>
                </c:pt>
                <c:pt idx="4">
                  <c:v>0.84299999999999997</c:v>
                </c:pt>
                <c:pt idx="5">
                  <c:v>1.1859999999999999</c:v>
                </c:pt>
                <c:pt idx="6">
                  <c:v>5.04</c:v>
                </c:pt>
              </c:numCache>
            </c:numRef>
          </c:xVal>
          <c:yVal>
            <c:numRef>
              <c:f>Readings1!$N$9:$N$15</c:f>
              <c:numCache>
                <c:formatCode>General</c:formatCode>
                <c:ptCount val="7"/>
                <c:pt idx="0">
                  <c:v>0</c:v>
                </c:pt>
                <c:pt idx="1">
                  <c:v>4.9000000000000005E-5</c:v>
                </c:pt>
                <c:pt idx="2">
                  <c:v>6.0480000000000006E-4</c:v>
                </c:pt>
                <c:pt idx="3">
                  <c:v>3.4299999999999999E-3</c:v>
                </c:pt>
                <c:pt idx="4">
                  <c:v>1.0116E-2</c:v>
                </c:pt>
                <c:pt idx="5">
                  <c:v>4.7439999999999996E-2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D-4EB9-8795-CB966F13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53455"/>
        <c:axId val="1075354287"/>
      </c:scatterChart>
      <c:valAx>
        <c:axId val="10753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4287"/>
        <c:crosses val="autoZero"/>
        <c:crossBetween val="midCat"/>
      </c:valAx>
      <c:valAx>
        <c:axId val="10753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Indoor!$B$6:$B$17</c:f>
              <c:numCache>
                <c:formatCode>General</c:formatCode>
                <c:ptCount val="12"/>
                <c:pt idx="0">
                  <c:v>2.5999999999999999E-3</c:v>
                </c:pt>
                <c:pt idx="1">
                  <c:v>1.03E-2</c:v>
                </c:pt>
                <c:pt idx="2">
                  <c:v>5.21E-2</c:v>
                </c:pt>
                <c:pt idx="3">
                  <c:v>0.34799999999999998</c:v>
                </c:pt>
                <c:pt idx="4">
                  <c:v>0.52400000000000002</c:v>
                </c:pt>
                <c:pt idx="5">
                  <c:v>3.7</c:v>
                </c:pt>
                <c:pt idx="6">
                  <c:v>3.98</c:v>
                </c:pt>
                <c:pt idx="7">
                  <c:v>4.03</c:v>
                </c:pt>
                <c:pt idx="8">
                  <c:v>4.07</c:v>
                </c:pt>
                <c:pt idx="9">
                  <c:v>4.0199999999999996</c:v>
                </c:pt>
                <c:pt idx="10">
                  <c:v>4.0599999999999996</c:v>
                </c:pt>
                <c:pt idx="11">
                  <c:v>4.09</c:v>
                </c:pt>
              </c:numCache>
            </c:numRef>
          </c:xVal>
          <c:yVal>
            <c:numRef>
              <c:f>Indoor!$E$6:$E$17</c:f>
              <c:numCache>
                <c:formatCode>General</c:formatCode>
                <c:ptCount val="12"/>
                <c:pt idx="0">
                  <c:v>1.3519999999999999E-5</c:v>
                </c:pt>
                <c:pt idx="1">
                  <c:v>4.8222727272727271E-5</c:v>
                </c:pt>
                <c:pt idx="2">
                  <c:v>2.7144099999999998E-4</c:v>
                </c:pt>
                <c:pt idx="3">
                  <c:v>1.6147199999999998E-3</c:v>
                </c:pt>
                <c:pt idx="4">
                  <c:v>2.2881333333333335E-3</c:v>
                </c:pt>
                <c:pt idx="5">
                  <c:v>1.3690000000000001E-2</c:v>
                </c:pt>
                <c:pt idx="6">
                  <c:v>4.8001212121212122E-3</c:v>
                </c:pt>
                <c:pt idx="7">
                  <c:v>1.6240900000000003E-3</c:v>
                </c:pt>
                <c:pt idx="8">
                  <c:v>5.0196666666666671E-4</c:v>
                </c:pt>
                <c:pt idx="9">
                  <c:v>1.6160399999999995E-4</c:v>
                </c:pt>
                <c:pt idx="10">
                  <c:v>4.9950303030303014E-5</c:v>
                </c:pt>
                <c:pt idx="11">
                  <c:v>1.6728099999999997E-5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D-438B-B70B-E657ACEE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45167"/>
        <c:axId val="1066844335"/>
      </c:scatterChart>
      <c:valAx>
        <c:axId val="106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4335"/>
        <c:crosses val="autoZero"/>
        <c:crossBetween val="midCat"/>
      </c:valAx>
      <c:valAx>
        <c:axId val="10668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Indoor!$J$6:$J$19</c:f>
              <c:numCache>
                <c:formatCode>General</c:formatCode>
                <c:ptCount val="14"/>
                <c:pt idx="0">
                  <c:v>5.0000000000000001E-4</c:v>
                </c:pt>
                <c:pt idx="1">
                  <c:v>2.3999999999999998E-3</c:v>
                </c:pt>
                <c:pt idx="2">
                  <c:v>1.1299999999999999E-2</c:v>
                </c:pt>
                <c:pt idx="3">
                  <c:v>9.2399999999999996E-2</c:v>
                </c:pt>
                <c:pt idx="4">
                  <c:v>0.13120000000000001</c:v>
                </c:pt>
                <c:pt idx="5">
                  <c:v>0.96</c:v>
                </c:pt>
                <c:pt idx="6">
                  <c:v>3.2</c:v>
                </c:pt>
                <c:pt idx="7">
                  <c:v>8.3000000000000007</c:v>
                </c:pt>
                <c:pt idx="8">
                  <c:v>11.96</c:v>
                </c:pt>
                <c:pt idx="9">
                  <c:v>14.38</c:v>
                </c:pt>
                <c:pt idx="10">
                  <c:v>15.72</c:v>
                </c:pt>
                <c:pt idx="11">
                  <c:v>15.54</c:v>
                </c:pt>
                <c:pt idx="12">
                  <c:v>15.86</c:v>
                </c:pt>
                <c:pt idx="13">
                  <c:v>15.97</c:v>
                </c:pt>
              </c:numCache>
            </c:numRef>
          </c:xVal>
          <c:yVal>
            <c:numRef>
              <c:f>Indoor!$M$6:$M$19</c:f>
              <c:numCache>
                <c:formatCode>General</c:formatCode>
                <c:ptCount val="14"/>
                <c:pt idx="0">
                  <c:v>4.9999999999999998E-7</c:v>
                </c:pt>
                <c:pt idx="1">
                  <c:v>2.6181818181818174E-6</c:v>
                </c:pt>
                <c:pt idx="2">
                  <c:v>1.2768999999999999E-5</c:v>
                </c:pt>
                <c:pt idx="3">
                  <c:v>1.1383679999999997E-4</c:v>
                </c:pt>
                <c:pt idx="4">
                  <c:v>1.4344533333333337E-4</c:v>
                </c:pt>
                <c:pt idx="5">
                  <c:v>9.2159999999999996E-4</c:v>
                </c:pt>
                <c:pt idx="6">
                  <c:v>3.1030303030303037E-3</c:v>
                </c:pt>
                <c:pt idx="7">
                  <c:v>6.8890000000000019E-3</c:v>
                </c:pt>
                <c:pt idx="8">
                  <c:v>1.0002909090909092E-2</c:v>
                </c:pt>
                <c:pt idx="9">
                  <c:v>1.253238787878788E-2</c:v>
                </c:pt>
                <c:pt idx="10">
                  <c:v>7.4884363636363643E-3</c:v>
                </c:pt>
                <c:pt idx="11">
                  <c:v>2.4149159999999996E-3</c:v>
                </c:pt>
                <c:pt idx="12">
                  <c:v>7.6224121212121207E-4</c:v>
                </c:pt>
                <c:pt idx="13">
                  <c:v>2.5504090000000003E-4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F-4C77-8ACE-5EA792C6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67503"/>
        <c:axId val="967668335"/>
      </c:scatterChart>
      <c:valAx>
        <c:axId val="9676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8335"/>
        <c:crosses val="autoZero"/>
        <c:crossBetween val="midCat"/>
      </c:valAx>
      <c:valAx>
        <c:axId val="9676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Parallel</a:t>
            </a:r>
          </a:p>
        </c:rich>
      </c:tx>
      <c:layout>
        <c:manualLayout>
          <c:xMode val="edge"/>
          <c:yMode val="edge"/>
          <c:x val="0.395604111986001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Indoor!$B$6:$B$18</c:f>
              <c:numCache>
                <c:formatCode>General</c:formatCode>
                <c:ptCount val="13"/>
                <c:pt idx="0">
                  <c:v>2.5999999999999999E-3</c:v>
                </c:pt>
                <c:pt idx="1">
                  <c:v>1.03E-2</c:v>
                </c:pt>
                <c:pt idx="2">
                  <c:v>5.21E-2</c:v>
                </c:pt>
                <c:pt idx="3">
                  <c:v>0.34799999999999998</c:v>
                </c:pt>
                <c:pt idx="4">
                  <c:v>0.52400000000000002</c:v>
                </c:pt>
                <c:pt idx="5">
                  <c:v>3.7</c:v>
                </c:pt>
                <c:pt idx="6">
                  <c:v>3.98</c:v>
                </c:pt>
                <c:pt idx="7">
                  <c:v>4.03</c:v>
                </c:pt>
                <c:pt idx="8">
                  <c:v>4.07</c:v>
                </c:pt>
                <c:pt idx="9">
                  <c:v>4.0199999999999996</c:v>
                </c:pt>
                <c:pt idx="10">
                  <c:v>4.0599999999999996</c:v>
                </c:pt>
                <c:pt idx="11">
                  <c:v>4.09</c:v>
                </c:pt>
                <c:pt idx="12">
                  <c:v>4.03</c:v>
                </c:pt>
              </c:numCache>
            </c:numRef>
          </c:xVal>
          <c:yVal>
            <c:numRef>
              <c:f>Indoor!$C$6:$C$18</c:f>
              <c:numCache>
                <c:formatCode>General</c:formatCode>
                <c:ptCount val="13"/>
                <c:pt idx="0">
                  <c:v>5.1999999999999998E-3</c:v>
                </c:pt>
                <c:pt idx="1">
                  <c:v>4.6818181818181811E-3</c:v>
                </c:pt>
                <c:pt idx="2">
                  <c:v>5.2100000000000002E-3</c:v>
                </c:pt>
                <c:pt idx="3">
                  <c:v>4.64E-3</c:v>
                </c:pt>
                <c:pt idx="4">
                  <c:v>4.3666666666666671E-3</c:v>
                </c:pt>
                <c:pt idx="5">
                  <c:v>3.7000000000000002E-3</c:v>
                </c:pt>
                <c:pt idx="6">
                  <c:v>1.2060606060606061E-3</c:v>
                </c:pt>
                <c:pt idx="7">
                  <c:v>4.0300000000000004E-4</c:v>
                </c:pt>
                <c:pt idx="8">
                  <c:v>1.2333333333333334E-4</c:v>
                </c:pt>
                <c:pt idx="9">
                  <c:v>4.0199999999999995E-5</c:v>
                </c:pt>
                <c:pt idx="10">
                  <c:v>1.2303030303030302E-5</c:v>
                </c:pt>
                <c:pt idx="11">
                  <c:v>4.0899999999999998E-6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4-4EC3-BC4A-636D28CD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48879"/>
        <c:axId val="1075355119"/>
      </c:scatterChart>
      <c:valAx>
        <c:axId val="107534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5119"/>
        <c:crosses val="autoZero"/>
        <c:crossBetween val="midCat"/>
      </c:valAx>
      <c:valAx>
        <c:axId val="10753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4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Indoor!$J$6:$J$20</c:f>
              <c:numCache>
                <c:formatCode>General</c:formatCode>
                <c:ptCount val="15"/>
                <c:pt idx="0">
                  <c:v>5.0000000000000001E-4</c:v>
                </c:pt>
                <c:pt idx="1">
                  <c:v>2.3999999999999998E-3</c:v>
                </c:pt>
                <c:pt idx="2">
                  <c:v>1.1299999999999999E-2</c:v>
                </c:pt>
                <c:pt idx="3">
                  <c:v>9.2399999999999996E-2</c:v>
                </c:pt>
                <c:pt idx="4">
                  <c:v>0.13120000000000001</c:v>
                </c:pt>
                <c:pt idx="5">
                  <c:v>0.96</c:v>
                </c:pt>
                <c:pt idx="6">
                  <c:v>3.2</c:v>
                </c:pt>
                <c:pt idx="7">
                  <c:v>8.3000000000000007</c:v>
                </c:pt>
                <c:pt idx="8">
                  <c:v>11.96</c:v>
                </c:pt>
                <c:pt idx="9">
                  <c:v>14.38</c:v>
                </c:pt>
                <c:pt idx="10">
                  <c:v>15.72</c:v>
                </c:pt>
                <c:pt idx="11">
                  <c:v>15.54</c:v>
                </c:pt>
                <c:pt idx="12">
                  <c:v>15.86</c:v>
                </c:pt>
                <c:pt idx="13">
                  <c:v>15.97</c:v>
                </c:pt>
                <c:pt idx="14">
                  <c:v>16.03</c:v>
                </c:pt>
              </c:numCache>
            </c:numRef>
          </c:xVal>
          <c:yVal>
            <c:numRef>
              <c:f>Indoor!$K$6:$K$20</c:f>
              <c:numCache>
                <c:formatCode>General</c:formatCode>
                <c:ptCount val="15"/>
                <c:pt idx="0">
                  <c:v>1E-3</c:v>
                </c:pt>
                <c:pt idx="1">
                  <c:v>1.0909090909090907E-3</c:v>
                </c:pt>
                <c:pt idx="2">
                  <c:v>1.1299999999999999E-3</c:v>
                </c:pt>
                <c:pt idx="3">
                  <c:v>1.232E-3</c:v>
                </c:pt>
                <c:pt idx="4">
                  <c:v>1.0933333333333335E-3</c:v>
                </c:pt>
                <c:pt idx="5">
                  <c:v>9.5999999999999992E-4</c:v>
                </c:pt>
                <c:pt idx="6">
                  <c:v>9.6969696969696978E-4</c:v>
                </c:pt>
                <c:pt idx="7">
                  <c:v>8.3000000000000012E-4</c:v>
                </c:pt>
                <c:pt idx="8">
                  <c:v>8.3636363636363639E-4</c:v>
                </c:pt>
                <c:pt idx="9">
                  <c:v>8.7151515151515156E-4</c:v>
                </c:pt>
                <c:pt idx="10">
                  <c:v>4.7636363636363637E-4</c:v>
                </c:pt>
                <c:pt idx="11">
                  <c:v>1.5539999999999998E-4</c:v>
                </c:pt>
                <c:pt idx="12">
                  <c:v>4.8060606060606056E-5</c:v>
                </c:pt>
                <c:pt idx="13">
                  <c:v>1.5970000000000001E-5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D-4BA3-95BA-EE07FBB7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76047"/>
        <c:axId val="973779791"/>
      </c:scatterChart>
      <c:valAx>
        <c:axId val="9737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9791"/>
        <c:crosses val="autoZero"/>
        <c:crossBetween val="midCat"/>
      </c:valAx>
      <c:valAx>
        <c:axId val="9737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Sunlight'!$B$6:$B$20</c:f>
              <c:numCache>
                <c:formatCode>General</c:formatCode>
                <c:ptCount val="15"/>
                <c:pt idx="0">
                  <c:v>0.49780000000000002</c:v>
                </c:pt>
                <c:pt idx="1">
                  <c:v>1.3460000000000001</c:v>
                </c:pt>
                <c:pt idx="2">
                  <c:v>4.6749999999999998</c:v>
                </c:pt>
                <c:pt idx="3">
                  <c:v>5.24</c:v>
                </c:pt>
                <c:pt idx="4">
                  <c:v>5.49</c:v>
                </c:pt>
                <c:pt idx="5">
                  <c:v>5.5469999999999997</c:v>
                </c:pt>
                <c:pt idx="6">
                  <c:v>5.45</c:v>
                </c:pt>
                <c:pt idx="7">
                  <c:v>5.5579999999999998</c:v>
                </c:pt>
                <c:pt idx="8">
                  <c:v>5.6420000000000003</c:v>
                </c:pt>
                <c:pt idx="9">
                  <c:v>5.2439999999999998</c:v>
                </c:pt>
                <c:pt idx="10">
                  <c:v>5.556</c:v>
                </c:pt>
                <c:pt idx="11">
                  <c:v>5.5529999999999999</c:v>
                </c:pt>
                <c:pt idx="12">
                  <c:v>5.5510000000000002</c:v>
                </c:pt>
                <c:pt idx="13">
                  <c:v>5.5510000000000002</c:v>
                </c:pt>
                <c:pt idx="14">
                  <c:v>5.5570000000000004</c:v>
                </c:pt>
              </c:numCache>
            </c:numRef>
          </c:xVal>
          <c:yVal>
            <c:numRef>
              <c:f>'Direct Sunlight'!$E$6:$E$20</c:f>
              <c:numCache>
                <c:formatCode>General</c:formatCode>
                <c:ptCount val="15"/>
                <c:pt idx="0">
                  <c:v>0.49560968000000005</c:v>
                </c:pt>
                <c:pt idx="1">
                  <c:v>0.82350727272727275</c:v>
                </c:pt>
                <c:pt idx="2">
                  <c:v>2.1855625000000001</c:v>
                </c:pt>
                <c:pt idx="3">
                  <c:v>0.59496424702058515</c:v>
                </c:pt>
                <c:pt idx="4">
                  <c:v>0.40186800000000006</c:v>
                </c:pt>
                <c:pt idx="5">
                  <c:v>0.25641007499999996</c:v>
                </c:pt>
                <c:pt idx="6">
                  <c:v>5.9404999999999999E-2</c:v>
                </c:pt>
                <c:pt idx="7">
                  <c:v>3.0891364000000001E-2</c:v>
                </c:pt>
                <c:pt idx="8">
                  <c:v>1.9292220606060607E-2</c:v>
                </c:pt>
                <c:pt idx="9">
                  <c:v>8.3331927272727278E-3</c:v>
                </c:pt>
                <c:pt idx="10">
                  <c:v>3.0869135999999999E-3</c:v>
                </c:pt>
                <c:pt idx="11">
                  <c:v>9.3441845454545445E-4</c:v>
                </c:pt>
                <c:pt idx="12">
                  <c:v>3.0813601000000005E-4</c:v>
                </c:pt>
                <c:pt idx="13">
                  <c:v>9.3374548484848486E-5</c:v>
                </c:pt>
                <c:pt idx="14">
                  <c:v>3.0880249000000004E-5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C-42AE-9675-0976F33F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4991"/>
        <c:axId val="492931263"/>
      </c:scatterChart>
      <c:valAx>
        <c:axId val="4929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1263"/>
        <c:crosses val="autoZero"/>
        <c:crossBetween val="midCat"/>
      </c:valAx>
      <c:valAx>
        <c:axId val="4929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15</xdr:row>
      <xdr:rowOff>87630</xdr:rowOff>
    </xdr:from>
    <xdr:to>
      <xdr:col>15</xdr:col>
      <xdr:colOff>7620</xdr:colOff>
      <xdr:row>30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0217A-CBD6-BF9F-541C-84010DAB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17</xdr:row>
      <xdr:rowOff>179070</xdr:rowOff>
    </xdr:from>
    <xdr:to>
      <xdr:col>21</xdr:col>
      <xdr:colOff>571500</xdr:colOff>
      <xdr:row>32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D4977-4118-C4C8-3DC1-EC81F781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</xdr:colOff>
      <xdr:row>7</xdr:row>
      <xdr:rowOff>125730</xdr:rowOff>
    </xdr:from>
    <xdr:to>
      <xdr:col>28</xdr:col>
      <xdr:colOff>327660</xdr:colOff>
      <xdr:row>22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6B0548-4572-348A-10A5-5B2DCA7E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396240</xdr:colOff>
      <xdr:row>29</xdr:row>
      <xdr:rowOff>26670</xdr:rowOff>
    </xdr:from>
    <xdr:to>
      <xdr:col>13</xdr:col>
      <xdr:colOff>586740</xdr:colOff>
      <xdr:row>44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FF799F-1D9D-2244-22B1-EF3FF857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20</xdr:row>
      <xdr:rowOff>133350</xdr:rowOff>
    </xdr:from>
    <xdr:to>
      <xdr:col>7</xdr:col>
      <xdr:colOff>358140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9B9F5-BA7C-5C03-BCE2-50E15F9F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20</xdr:row>
      <xdr:rowOff>133350</xdr:rowOff>
    </xdr:from>
    <xdr:to>
      <xdr:col>15</xdr:col>
      <xdr:colOff>342900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81964-0868-84C1-ABD0-9EA0AEAE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36</xdr:row>
      <xdr:rowOff>34290</xdr:rowOff>
    </xdr:from>
    <xdr:to>
      <xdr:col>7</xdr:col>
      <xdr:colOff>381000</xdr:colOff>
      <xdr:row>51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91B88-F41F-E4B3-0D44-AA1A7E7A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36</xdr:row>
      <xdr:rowOff>26670</xdr:rowOff>
    </xdr:from>
    <xdr:to>
      <xdr:col>15</xdr:col>
      <xdr:colOff>312420</xdr:colOff>
      <xdr:row>51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B3D429-AA61-6BF4-A354-B1A67922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345142</xdr:colOff>
      <xdr:row>26</xdr:row>
      <xdr:rowOff>116541</xdr:rowOff>
    </xdr:from>
    <xdr:to>
      <xdr:col>8</xdr:col>
      <xdr:colOff>40342</xdr:colOff>
      <xdr:row>41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B2F4D-46F2-908F-E41F-0C5A9DCF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372036</xdr:colOff>
      <xdr:row>26</xdr:row>
      <xdr:rowOff>89646</xdr:rowOff>
    </xdr:from>
    <xdr:to>
      <xdr:col>15</xdr:col>
      <xdr:colOff>425824</xdr:colOff>
      <xdr:row>41</xdr:row>
      <xdr:rowOff>143434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D0C2F-5011-B8EC-9F81-CDB80C66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336176</xdr:colOff>
      <xdr:row>21</xdr:row>
      <xdr:rowOff>143436</xdr:rowOff>
    </xdr:from>
    <xdr:to>
      <xdr:col>23</xdr:col>
      <xdr:colOff>147918</xdr:colOff>
      <xdr:row>37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2A35D-D2DD-23FB-B097-D9F2BBF9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336177</xdr:colOff>
      <xdr:row>42</xdr:row>
      <xdr:rowOff>62753</xdr:rowOff>
    </xdr:from>
    <xdr:to>
      <xdr:col>7</xdr:col>
      <xdr:colOff>147918</xdr:colOff>
      <xdr:row>57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E78F9-731B-B1D5-44D5-92F458A81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372035</xdr:colOff>
      <xdr:row>42</xdr:row>
      <xdr:rowOff>107576</xdr:rowOff>
    </xdr:from>
    <xdr:to>
      <xdr:col>15</xdr:col>
      <xdr:colOff>425823</xdr:colOff>
      <xdr:row>57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1D3057-F6F9-0A2E-E89D-D2C4E11A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327211</xdr:colOff>
      <xdr:row>37</xdr:row>
      <xdr:rowOff>17930</xdr:rowOff>
    </xdr:from>
    <xdr:to>
      <xdr:col>23</xdr:col>
      <xdr:colOff>138953</xdr:colOff>
      <xdr:row>52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3BEC1A-0E79-89DB-0603-03956B64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5"/>
  <sheetViews>
    <sheetView zoomScale="70" zoomScaleNormal="70" workbookViewId="0">
      <selection activeCell="D22" sqref="D22"/>
    </sheetView>
  </sheetViews>
  <sheetFormatPr defaultRowHeight="14.4" x14ac:dyDescent="0.3"/>
  <cols>
    <col min="9" max="9" width="10.5546875" bestFit="1" customWidth="1"/>
  </cols>
  <sheetData>
    <row r="1" spans="2:20" x14ac:dyDescent="0.3">
      <c r="B1" t="s">
        <v>2</v>
      </c>
      <c r="C1" t="s">
        <v>1</v>
      </c>
      <c r="E1" t="s">
        <v>3</v>
      </c>
      <c r="F1" s="1">
        <v>0.44236111111111115</v>
      </c>
      <c r="H1" t="s">
        <v>4</v>
      </c>
      <c r="I1" s="2">
        <v>44705</v>
      </c>
    </row>
    <row r="6" spans="2:20" x14ac:dyDescent="0.3">
      <c r="B6" t="s">
        <v>0</v>
      </c>
      <c r="G6" t="s">
        <v>9</v>
      </c>
      <c r="L6" t="s">
        <v>12</v>
      </c>
      <c r="Q6" t="s">
        <v>13</v>
      </c>
    </row>
    <row r="8" spans="2:20" x14ac:dyDescent="0.3">
      <c r="B8" t="s">
        <v>6</v>
      </c>
      <c r="C8" t="s">
        <v>7</v>
      </c>
      <c r="D8" t="s">
        <v>5</v>
      </c>
      <c r="E8" t="s">
        <v>8</v>
      </c>
      <c r="G8" t="s">
        <v>6</v>
      </c>
      <c r="H8" t="s">
        <v>7</v>
      </c>
      <c r="I8" t="s">
        <v>5</v>
      </c>
      <c r="J8" t="s">
        <v>8</v>
      </c>
      <c r="L8" t="s">
        <v>6</v>
      </c>
      <c r="M8" t="s">
        <v>7</v>
      </c>
      <c r="N8" t="s">
        <v>5</v>
      </c>
      <c r="O8" t="s">
        <v>8</v>
      </c>
      <c r="Q8" t="s">
        <v>6</v>
      </c>
      <c r="R8" t="s">
        <v>7</v>
      </c>
      <c r="S8" t="s">
        <v>5</v>
      </c>
      <c r="T8" t="s">
        <v>8</v>
      </c>
    </row>
    <row r="9" spans="2:20" x14ac:dyDescent="0.3">
      <c r="B9">
        <v>5.86</v>
      </c>
      <c r="C9">
        <v>4.7E-2</v>
      </c>
      <c r="D9">
        <f>B9*C9</f>
        <v>0.27542</v>
      </c>
      <c r="E9">
        <v>120</v>
      </c>
      <c r="L9">
        <v>0</v>
      </c>
      <c r="M9">
        <v>1.2999999999999999E-2</v>
      </c>
      <c r="N9">
        <v>0</v>
      </c>
      <c r="O9" t="s">
        <v>14</v>
      </c>
      <c r="Q9">
        <v>3.4500000000000003E-2</v>
      </c>
      <c r="R9">
        <v>8.6999999999999994E-2</v>
      </c>
      <c r="S9">
        <f t="shared" ref="S9:S15" si="0">Q9*R9</f>
        <v>3.0014999999999998E-3</v>
      </c>
      <c r="T9">
        <v>0.5</v>
      </c>
    </row>
    <row r="10" spans="2:20" x14ac:dyDescent="0.3">
      <c r="B10">
        <v>5.73</v>
      </c>
      <c r="C10">
        <v>0</v>
      </c>
      <c r="D10">
        <f>B10*C10</f>
        <v>0</v>
      </c>
      <c r="E10" t="s">
        <v>11</v>
      </c>
      <c r="L10">
        <v>7.0000000000000001E-3</v>
      </c>
      <c r="M10">
        <v>7.0000000000000001E-3</v>
      </c>
      <c r="N10">
        <f t="shared" ref="N10:N15" si="1">L10*M10</f>
        <v>4.9000000000000005E-5</v>
      </c>
      <c r="O10">
        <v>0.5</v>
      </c>
      <c r="Q10">
        <v>0.28899999999999998</v>
      </c>
      <c r="R10">
        <v>0.14699999999999999</v>
      </c>
      <c r="S10">
        <f t="shared" si="0"/>
        <v>4.2482999999999993E-2</v>
      </c>
      <c r="T10">
        <v>2.2000000000000002</v>
      </c>
    </row>
    <row r="11" spans="2:20" x14ac:dyDescent="0.3">
      <c r="B11">
        <v>0.42699999999999999</v>
      </c>
      <c r="C11">
        <v>0.04</v>
      </c>
      <c r="D11">
        <f>B11*C11</f>
        <v>1.7080000000000001E-2</v>
      </c>
      <c r="E11">
        <v>2.2000000000000002</v>
      </c>
      <c r="L11">
        <v>2.52E-2</v>
      </c>
      <c r="M11">
        <v>2.4E-2</v>
      </c>
      <c r="N11">
        <f t="shared" si="1"/>
        <v>6.0480000000000006E-4</v>
      </c>
      <c r="O11">
        <v>2.2000000000000002</v>
      </c>
      <c r="Q11">
        <v>1.28</v>
      </c>
      <c r="R11">
        <v>0.122</v>
      </c>
      <c r="S11">
        <f t="shared" si="0"/>
        <v>0.15615999999999999</v>
      </c>
      <c r="T11">
        <v>10</v>
      </c>
    </row>
    <row r="12" spans="2:20" x14ac:dyDescent="0.3">
      <c r="D12">
        <f>B12*C12</f>
        <v>0</v>
      </c>
      <c r="L12">
        <v>0.245</v>
      </c>
      <c r="M12">
        <v>1.4E-2</v>
      </c>
      <c r="N12">
        <f t="shared" si="1"/>
        <v>3.4299999999999999E-3</v>
      </c>
      <c r="O12">
        <v>10</v>
      </c>
      <c r="Q12">
        <v>4.3099999999999996</v>
      </c>
      <c r="R12">
        <v>5.2999999999999999E-2</v>
      </c>
      <c r="S12">
        <f t="shared" si="0"/>
        <v>0.22842999999999997</v>
      </c>
      <c r="T12">
        <v>120</v>
      </c>
    </row>
    <row r="13" spans="2:20" x14ac:dyDescent="0.3">
      <c r="L13">
        <v>0.84299999999999997</v>
      </c>
      <c r="M13">
        <v>1.2E-2</v>
      </c>
      <c r="N13">
        <f t="shared" si="1"/>
        <v>1.0116E-2</v>
      </c>
      <c r="O13">
        <v>75</v>
      </c>
      <c r="Q13">
        <v>4.7</v>
      </c>
      <c r="R13">
        <v>0.04</v>
      </c>
      <c r="S13">
        <f t="shared" si="0"/>
        <v>0.188</v>
      </c>
      <c r="T13">
        <v>120</v>
      </c>
    </row>
    <row r="14" spans="2:20" x14ac:dyDescent="0.3">
      <c r="L14">
        <v>1.1859999999999999</v>
      </c>
      <c r="M14">
        <v>0.04</v>
      </c>
      <c r="N14">
        <f t="shared" si="1"/>
        <v>4.7439999999999996E-2</v>
      </c>
      <c r="O14">
        <v>120</v>
      </c>
      <c r="Q14">
        <v>5.2</v>
      </c>
      <c r="R14">
        <v>5.1999999999999998E-3</v>
      </c>
      <c r="S14">
        <f t="shared" si="0"/>
        <v>2.7039999999999998E-2</v>
      </c>
      <c r="T14">
        <v>120</v>
      </c>
    </row>
    <row r="15" spans="2:20" x14ac:dyDescent="0.3">
      <c r="L15">
        <v>5.04</v>
      </c>
      <c r="M15">
        <v>0</v>
      </c>
      <c r="N15">
        <f t="shared" si="1"/>
        <v>0</v>
      </c>
      <c r="O15" t="s">
        <v>11</v>
      </c>
      <c r="Q15">
        <v>5.33</v>
      </c>
      <c r="R15">
        <v>8.4000000000000005E-2</v>
      </c>
      <c r="S15">
        <f t="shared" si="0"/>
        <v>0.44772000000000001</v>
      </c>
      <c r="T15">
        <v>75</v>
      </c>
    </row>
  </sheetData>
  <sortState xmlns:xlrd2="http://schemas.microsoft.com/office/spreadsheetml/2017/richdata2" ref="Q9:T15">
    <sortCondition ref="Q9:Q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79C-524A-482D-8A6C-DFAF6F744C33}">
  <dimension ref="B2:N21"/>
  <sheetViews>
    <sheetView topLeftCell="A16" zoomScale="70" zoomScaleNormal="70" workbookViewId="0">
      <selection activeCell="P13" sqref="P13"/>
    </sheetView>
  </sheetViews>
  <sheetFormatPr defaultRowHeight="14.4" x14ac:dyDescent="0.3"/>
  <cols>
    <col min="2" max="2" width="9" bestFit="1" customWidth="1"/>
    <col min="3" max="3" width="12.21875" bestFit="1" customWidth="1"/>
    <col min="4" max="4" width="9" bestFit="1" customWidth="1"/>
    <col min="5" max="5" width="13" bestFit="1" customWidth="1"/>
    <col min="6" max="6" width="9" bestFit="1" customWidth="1"/>
    <col min="10" max="10" width="9" bestFit="1" customWidth="1"/>
    <col min="11" max="11" width="13" bestFit="1" customWidth="1"/>
    <col min="12" max="12" width="9" bestFit="1" customWidth="1"/>
    <col min="13" max="13" width="13.33203125" bestFit="1" customWidth="1"/>
    <col min="14" max="14" width="9" bestFit="1" customWidth="1"/>
  </cols>
  <sheetData>
    <row r="2" spans="2:14" x14ac:dyDescent="0.3">
      <c r="B2" t="s">
        <v>0</v>
      </c>
      <c r="J2" t="s">
        <v>9</v>
      </c>
    </row>
    <row r="4" spans="2:14" x14ac:dyDescent="0.3">
      <c r="B4" t="s">
        <v>6</v>
      </c>
      <c r="C4" t="s">
        <v>15</v>
      </c>
      <c r="D4" t="s">
        <v>7</v>
      </c>
      <c r="E4" t="s">
        <v>5</v>
      </c>
      <c r="F4" t="s">
        <v>8</v>
      </c>
      <c r="J4" t="s">
        <v>6</v>
      </c>
      <c r="K4" t="s">
        <v>15</v>
      </c>
      <c r="L4" t="s">
        <v>7</v>
      </c>
      <c r="M4" t="s">
        <v>5</v>
      </c>
      <c r="N4" t="s">
        <v>8</v>
      </c>
    </row>
    <row r="5" spans="2:14" x14ac:dyDescent="0.3">
      <c r="B5" s="4"/>
      <c r="C5" s="4"/>
      <c r="D5" s="4">
        <v>4.2000000000000003E-2</v>
      </c>
      <c r="E5" s="4"/>
      <c r="F5" s="4" t="s">
        <v>14</v>
      </c>
      <c r="J5" s="4">
        <v>0</v>
      </c>
      <c r="K5" s="4">
        <v>1.7000000000000001E-2</v>
      </c>
      <c r="L5" s="4"/>
      <c r="M5" s="4">
        <v>0</v>
      </c>
      <c r="N5" s="4" t="s">
        <v>14</v>
      </c>
    </row>
    <row r="6" spans="2:14" x14ac:dyDescent="0.3">
      <c r="B6" s="4">
        <v>2.5999999999999999E-3</v>
      </c>
      <c r="C6" s="4">
        <f t="shared" ref="C6:C17" si="0">B6/F6</f>
        <v>5.1999999999999998E-3</v>
      </c>
      <c r="D6" s="4">
        <v>2E-3</v>
      </c>
      <c r="E6" s="4">
        <f>(B6)^2/F6</f>
        <v>1.3519999999999999E-5</v>
      </c>
      <c r="F6" s="4">
        <v>0.5</v>
      </c>
      <c r="J6" s="4">
        <v>5.0000000000000001E-4</v>
      </c>
      <c r="K6" s="4">
        <f t="shared" ref="K6:K19" si="1">J6/N6</f>
        <v>1E-3</v>
      </c>
      <c r="L6" s="4">
        <v>5.0000000000000001E-3</v>
      </c>
      <c r="M6" s="4">
        <f>(J6)^2/N6</f>
        <v>4.9999999999999998E-7</v>
      </c>
      <c r="N6" s="4">
        <v>0.5</v>
      </c>
    </row>
    <row r="7" spans="2:14" x14ac:dyDescent="0.3">
      <c r="B7" s="4">
        <v>1.03E-2</v>
      </c>
      <c r="C7" s="4">
        <f t="shared" si="0"/>
        <v>4.6818181818181811E-3</v>
      </c>
      <c r="D7" s="4">
        <v>2E-3</v>
      </c>
      <c r="E7" s="4">
        <f t="shared" ref="E7:E11" si="2">(B7)^2/F7</f>
        <v>4.8222727272727271E-5</v>
      </c>
      <c r="F7" s="4">
        <v>2.2000000000000002</v>
      </c>
      <c r="J7" s="4">
        <v>2.3999999999999998E-3</v>
      </c>
      <c r="K7" s="4">
        <f t="shared" si="1"/>
        <v>1.0909090909090907E-3</v>
      </c>
      <c r="L7" s="4">
        <v>1.2999999999999999E-2</v>
      </c>
      <c r="M7" s="4">
        <f t="shared" ref="M7:M15" si="3">(J7)^2/N7</f>
        <v>2.6181818181818174E-6</v>
      </c>
      <c r="N7" s="4">
        <v>2.2000000000000002</v>
      </c>
    </row>
    <row r="8" spans="2:14" x14ac:dyDescent="0.3">
      <c r="B8" s="4">
        <v>5.21E-2</v>
      </c>
      <c r="C8" s="4">
        <f t="shared" si="0"/>
        <v>5.2100000000000002E-3</v>
      </c>
      <c r="D8" s="4">
        <v>2.0999999999999999E-3</v>
      </c>
      <c r="E8" s="4">
        <f t="shared" si="2"/>
        <v>2.7144099999999998E-4</v>
      </c>
      <c r="F8" s="4">
        <v>10</v>
      </c>
      <c r="J8" s="4">
        <v>1.1299999999999999E-2</v>
      </c>
      <c r="K8" s="4">
        <f t="shared" si="1"/>
        <v>1.1299999999999999E-3</v>
      </c>
      <c r="L8" s="4">
        <v>3.0000000000000001E-3</v>
      </c>
      <c r="M8" s="4">
        <f t="shared" si="3"/>
        <v>1.2768999999999999E-5</v>
      </c>
      <c r="N8" s="4">
        <v>10</v>
      </c>
    </row>
    <row r="9" spans="2:14" x14ac:dyDescent="0.3">
      <c r="B9" s="4">
        <v>0.34799999999999998</v>
      </c>
      <c r="C9" s="4">
        <f t="shared" si="0"/>
        <v>4.64E-3</v>
      </c>
      <c r="D9" s="4">
        <v>5.0000000000000001E-3</v>
      </c>
      <c r="E9" s="4">
        <f t="shared" si="2"/>
        <v>1.6147199999999998E-3</v>
      </c>
      <c r="F9" s="4">
        <v>75</v>
      </c>
      <c r="J9" s="4">
        <v>9.2399999999999996E-2</v>
      </c>
      <c r="K9" s="4">
        <f t="shared" si="1"/>
        <v>1.232E-3</v>
      </c>
      <c r="L9" s="4">
        <v>5.0000000000000001E-3</v>
      </c>
      <c r="M9" s="4">
        <f t="shared" si="3"/>
        <v>1.1383679999999997E-4</v>
      </c>
      <c r="N9" s="4">
        <v>75</v>
      </c>
    </row>
    <row r="10" spans="2:14" x14ac:dyDescent="0.3">
      <c r="B10" s="4">
        <v>0.52400000000000002</v>
      </c>
      <c r="C10" s="4">
        <f t="shared" si="0"/>
        <v>4.3666666666666671E-3</v>
      </c>
      <c r="D10" s="4">
        <v>1.5E-3</v>
      </c>
      <c r="E10" s="4">
        <f t="shared" si="2"/>
        <v>2.2881333333333335E-3</v>
      </c>
      <c r="F10" s="4">
        <v>120</v>
      </c>
      <c r="J10" s="4">
        <v>0.13120000000000001</v>
      </c>
      <c r="K10" s="4">
        <f t="shared" si="1"/>
        <v>1.0933333333333335E-3</v>
      </c>
      <c r="L10" s="4">
        <v>1.2E-2</v>
      </c>
      <c r="M10" s="4">
        <f t="shared" si="3"/>
        <v>1.4344533333333337E-4</v>
      </c>
      <c r="N10" s="4">
        <v>120</v>
      </c>
    </row>
    <row r="11" spans="2:14" x14ac:dyDescent="0.3">
      <c r="B11" s="4">
        <v>3.7</v>
      </c>
      <c r="C11" s="4">
        <f t="shared" si="0"/>
        <v>3.7000000000000002E-3</v>
      </c>
      <c r="D11" s="4" t="s">
        <v>16</v>
      </c>
      <c r="E11" s="4">
        <f t="shared" si="2"/>
        <v>1.3690000000000001E-2</v>
      </c>
      <c r="F11" s="4">
        <v>1000</v>
      </c>
      <c r="J11" s="4">
        <v>0.96</v>
      </c>
      <c r="K11" s="4">
        <f t="shared" si="1"/>
        <v>9.5999999999999992E-4</v>
      </c>
      <c r="L11" s="4" t="s">
        <v>16</v>
      </c>
      <c r="M11" s="4">
        <f t="shared" si="3"/>
        <v>9.2159999999999996E-4</v>
      </c>
      <c r="N11" s="4">
        <v>1000</v>
      </c>
    </row>
    <row r="12" spans="2:14" x14ac:dyDescent="0.3">
      <c r="B12" s="4">
        <v>3.98</v>
      </c>
      <c r="C12" s="4">
        <f t="shared" si="0"/>
        <v>1.2060606060606061E-3</v>
      </c>
      <c r="D12" s="4" t="s">
        <v>16</v>
      </c>
      <c r="E12" s="4">
        <f t="shared" ref="E12:E17" si="4">(B12)^2/F12</f>
        <v>4.8001212121212122E-3</v>
      </c>
      <c r="F12" s="4">
        <v>3300</v>
      </c>
      <c r="J12" s="4">
        <v>3.2</v>
      </c>
      <c r="K12" s="4">
        <f t="shared" si="1"/>
        <v>9.6969696969696978E-4</v>
      </c>
      <c r="L12" s="4" t="s">
        <v>16</v>
      </c>
      <c r="M12" s="4">
        <f t="shared" si="3"/>
        <v>3.1030303030303037E-3</v>
      </c>
      <c r="N12" s="4">
        <v>3300</v>
      </c>
    </row>
    <row r="13" spans="2:14" x14ac:dyDescent="0.3">
      <c r="B13" s="4">
        <v>4.03</v>
      </c>
      <c r="C13" s="4">
        <f t="shared" si="0"/>
        <v>4.0300000000000004E-4</v>
      </c>
      <c r="D13" s="4" t="s">
        <v>16</v>
      </c>
      <c r="E13" s="4">
        <f t="shared" si="4"/>
        <v>1.6240900000000003E-3</v>
      </c>
      <c r="F13" s="4">
        <v>10000</v>
      </c>
      <c r="J13" s="4">
        <v>8.3000000000000007</v>
      </c>
      <c r="K13" s="4">
        <f t="shared" si="1"/>
        <v>8.3000000000000012E-4</v>
      </c>
      <c r="L13" s="4" t="s">
        <v>16</v>
      </c>
      <c r="M13" s="4">
        <f t="shared" si="3"/>
        <v>6.8890000000000019E-3</v>
      </c>
      <c r="N13" s="4">
        <v>10000</v>
      </c>
    </row>
    <row r="14" spans="2:14" x14ac:dyDescent="0.3">
      <c r="B14" s="4">
        <v>4.07</v>
      </c>
      <c r="C14" s="4">
        <f t="shared" si="0"/>
        <v>1.2333333333333334E-4</v>
      </c>
      <c r="D14" s="4" t="s">
        <v>16</v>
      </c>
      <c r="E14" s="4">
        <f t="shared" si="4"/>
        <v>5.0196666666666671E-4</v>
      </c>
      <c r="F14" s="4">
        <v>33000</v>
      </c>
      <c r="J14" s="4">
        <v>11.96</v>
      </c>
      <c r="K14" s="4">
        <f t="shared" si="1"/>
        <v>8.3636363636363639E-4</v>
      </c>
      <c r="L14" s="4" t="s">
        <v>16</v>
      </c>
      <c r="M14" s="4">
        <f t="shared" si="3"/>
        <v>1.0002909090909092E-2</v>
      </c>
      <c r="N14" s="4">
        <v>14300</v>
      </c>
    </row>
    <row r="15" spans="2:14" x14ac:dyDescent="0.3">
      <c r="B15" s="4">
        <v>4.0199999999999996</v>
      </c>
      <c r="C15" s="4">
        <f t="shared" si="0"/>
        <v>4.0199999999999995E-5</v>
      </c>
      <c r="D15" s="4" t="s">
        <v>16</v>
      </c>
      <c r="E15" s="4">
        <f t="shared" si="4"/>
        <v>1.6160399999999995E-4</v>
      </c>
      <c r="F15" s="4">
        <v>100000</v>
      </c>
      <c r="J15" s="4">
        <v>14.38</v>
      </c>
      <c r="K15" s="4">
        <f t="shared" si="1"/>
        <v>8.7151515151515156E-4</v>
      </c>
      <c r="L15" s="4" t="s">
        <v>16</v>
      </c>
      <c r="M15" s="4">
        <f t="shared" si="3"/>
        <v>1.253238787878788E-2</v>
      </c>
      <c r="N15" s="4">
        <f>33000/2</f>
        <v>16500</v>
      </c>
    </row>
    <row r="16" spans="2:14" x14ac:dyDescent="0.3">
      <c r="B16" s="4">
        <v>4.0599999999999996</v>
      </c>
      <c r="C16" s="4">
        <f t="shared" si="0"/>
        <v>1.2303030303030302E-5</v>
      </c>
      <c r="D16" s="4" t="s">
        <v>16</v>
      </c>
      <c r="E16" s="4">
        <f t="shared" si="4"/>
        <v>4.9950303030303014E-5</v>
      </c>
      <c r="F16" s="4">
        <v>330000</v>
      </c>
      <c r="J16" s="4">
        <v>15.72</v>
      </c>
      <c r="K16" s="4">
        <f t="shared" si="1"/>
        <v>4.7636363636363637E-4</v>
      </c>
      <c r="L16" s="4" t="s">
        <v>16</v>
      </c>
      <c r="M16" s="4">
        <f>(J16)^2/N16</f>
        <v>7.4884363636363643E-3</v>
      </c>
      <c r="N16" s="4">
        <v>33000</v>
      </c>
    </row>
    <row r="17" spans="2:14" x14ac:dyDescent="0.3">
      <c r="B17" s="4">
        <v>4.09</v>
      </c>
      <c r="C17" s="4">
        <f t="shared" si="0"/>
        <v>4.0899999999999998E-6</v>
      </c>
      <c r="D17" s="4" t="s">
        <v>16</v>
      </c>
      <c r="E17" s="4">
        <f t="shared" si="4"/>
        <v>1.6728099999999997E-5</v>
      </c>
      <c r="F17" s="4">
        <v>1000000</v>
      </c>
      <c r="J17" s="4">
        <v>15.54</v>
      </c>
      <c r="K17" s="4">
        <f t="shared" si="1"/>
        <v>1.5539999999999998E-4</v>
      </c>
      <c r="L17" s="4" t="s">
        <v>16</v>
      </c>
      <c r="M17" s="4">
        <f>(J17)^2/N17</f>
        <v>2.4149159999999996E-3</v>
      </c>
      <c r="N17" s="4">
        <v>100000</v>
      </c>
    </row>
    <row r="18" spans="2:14" x14ac:dyDescent="0.3">
      <c r="B18" s="4">
        <v>4.03</v>
      </c>
      <c r="C18" s="4">
        <v>0</v>
      </c>
      <c r="D18" s="4">
        <v>0</v>
      </c>
      <c r="E18" s="4"/>
      <c r="F18" s="4" t="s">
        <v>11</v>
      </c>
      <c r="J18" s="4">
        <v>15.86</v>
      </c>
      <c r="K18" s="4">
        <f t="shared" si="1"/>
        <v>4.8060606060606056E-5</v>
      </c>
      <c r="L18" s="4" t="s">
        <v>16</v>
      </c>
      <c r="M18" s="4">
        <f>(J18)^2/N18</f>
        <v>7.6224121212121207E-4</v>
      </c>
      <c r="N18" s="4">
        <v>330000</v>
      </c>
    </row>
    <row r="19" spans="2:14" x14ac:dyDescent="0.3">
      <c r="J19" s="4">
        <v>15.97</v>
      </c>
      <c r="K19" s="4">
        <f t="shared" si="1"/>
        <v>1.5970000000000001E-5</v>
      </c>
      <c r="L19" s="4" t="s">
        <v>16</v>
      </c>
      <c r="M19" s="4">
        <f>(J19)^2/N19</f>
        <v>2.5504090000000003E-4</v>
      </c>
      <c r="N19" s="4">
        <v>1000000</v>
      </c>
    </row>
    <row r="20" spans="2:14" x14ac:dyDescent="0.3">
      <c r="J20" s="4">
        <v>16.03</v>
      </c>
      <c r="K20" s="4">
        <v>0</v>
      </c>
      <c r="L20" s="4">
        <v>0</v>
      </c>
      <c r="M20" s="4">
        <v>0</v>
      </c>
      <c r="N20" s="4" t="s">
        <v>11</v>
      </c>
    </row>
    <row r="21" spans="2:14" x14ac:dyDescent="0.3">
      <c r="B21" s="3">
        <v>3.66</v>
      </c>
      <c r="C21">
        <f>B21/F21</f>
        <v>2.2181818181818184E-3</v>
      </c>
      <c r="D21" t="s">
        <v>16</v>
      </c>
      <c r="E21" s="3">
        <f>(B21)^2/F21</f>
        <v>8.1185454545454564E-3</v>
      </c>
      <c r="F21">
        <f>3300/2</f>
        <v>1650</v>
      </c>
    </row>
  </sheetData>
  <sortState xmlns:xlrd2="http://schemas.microsoft.com/office/spreadsheetml/2017/richdata2" ref="J5:N17">
    <sortCondition ref="N5:N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DB35-1913-4997-81A4-FF59EE4A2442}">
  <dimension ref="B2:V25"/>
  <sheetViews>
    <sheetView tabSelected="1" topLeftCell="A25" zoomScale="85" zoomScaleNormal="85" workbookViewId="0">
      <selection activeCell="G14" sqref="G14"/>
    </sheetView>
  </sheetViews>
  <sheetFormatPr defaultRowHeight="14.4" x14ac:dyDescent="0.3"/>
  <cols>
    <col min="2" max="2" width="9" bestFit="1" customWidth="1"/>
    <col min="3" max="3" width="12.44140625" bestFit="1" customWidth="1"/>
    <col min="5" max="5" width="12.44140625" bestFit="1" customWidth="1"/>
    <col min="10" max="10" width="9" bestFit="1" customWidth="1"/>
    <col min="11" max="11" width="12.44140625" bestFit="1" customWidth="1"/>
    <col min="18" max="18" width="9" bestFit="1" customWidth="1"/>
    <col min="19" max="19" width="12.44140625" bestFit="1" customWidth="1"/>
    <col min="21" max="21" width="12.44140625" bestFit="1" customWidth="1"/>
  </cols>
  <sheetData>
    <row r="2" spans="2:22" x14ac:dyDescent="0.3">
      <c r="B2" t="s">
        <v>17</v>
      </c>
      <c r="J2" t="s">
        <v>9</v>
      </c>
      <c r="R2" t="s">
        <v>10</v>
      </c>
    </row>
    <row r="4" spans="2:22" x14ac:dyDescent="0.3">
      <c r="B4" t="s">
        <v>6</v>
      </c>
      <c r="C4" t="s">
        <v>15</v>
      </c>
      <c r="D4" t="s">
        <v>7</v>
      </c>
      <c r="E4" t="s">
        <v>5</v>
      </c>
      <c r="F4" t="s">
        <v>8</v>
      </c>
      <c r="J4" t="s">
        <v>6</v>
      </c>
      <c r="K4" t="s">
        <v>15</v>
      </c>
      <c r="L4" t="s">
        <v>7</v>
      </c>
      <c r="M4" t="s">
        <v>5</v>
      </c>
      <c r="N4" t="s">
        <v>8</v>
      </c>
      <c r="R4" t="s">
        <v>6</v>
      </c>
      <c r="S4" t="s">
        <v>15</v>
      </c>
      <c r="T4" t="s">
        <v>7</v>
      </c>
      <c r="U4" t="s">
        <v>5</v>
      </c>
      <c r="V4" t="s">
        <v>8</v>
      </c>
    </row>
    <row r="5" spans="2:22" x14ac:dyDescent="0.3">
      <c r="B5" s="4">
        <v>0</v>
      </c>
      <c r="C5" s="4"/>
      <c r="D5">
        <v>0.28999999999999998</v>
      </c>
      <c r="E5" s="4"/>
      <c r="F5" t="s">
        <v>14</v>
      </c>
      <c r="J5" s="4">
        <v>0</v>
      </c>
      <c r="K5" s="4"/>
      <c r="L5">
        <v>8.1000000000000003E-2</v>
      </c>
      <c r="M5" s="4"/>
      <c r="N5" t="s">
        <v>14</v>
      </c>
      <c r="R5" s="4">
        <v>0</v>
      </c>
      <c r="S5" s="4"/>
      <c r="T5">
        <v>0.151</v>
      </c>
      <c r="U5" s="4"/>
      <c r="V5" t="s">
        <v>14</v>
      </c>
    </row>
    <row r="6" spans="2:22" x14ac:dyDescent="0.3">
      <c r="B6" s="4">
        <v>0.49780000000000002</v>
      </c>
      <c r="C6" s="4">
        <f t="shared" ref="C6:C20" si="0">B6/F6</f>
        <v>0.99560000000000004</v>
      </c>
      <c r="D6">
        <v>0.46899999999999997</v>
      </c>
      <c r="E6" s="4">
        <f t="shared" ref="E6:E20" si="1">(B6)^2/F6</f>
        <v>0.49560968000000005</v>
      </c>
      <c r="F6">
        <v>0.5</v>
      </c>
      <c r="J6" s="4">
        <v>9.0219999999999995E-2</v>
      </c>
      <c r="K6" s="4">
        <f>J6/N6</f>
        <v>0.18043999999999999</v>
      </c>
      <c r="L6">
        <v>2.7E-2</v>
      </c>
      <c r="M6" s="4">
        <f t="shared" ref="M6:M20" si="2">(J6)^2/N6</f>
        <v>1.6279296799999999E-2</v>
      </c>
      <c r="N6">
        <v>0.5</v>
      </c>
      <c r="R6" s="4">
        <v>0.1434</v>
      </c>
      <c r="S6" s="4">
        <f t="shared" ref="S6:S21" si="3">R6/V6</f>
        <v>0.2868</v>
      </c>
      <c r="T6">
        <v>0.11600000000000001</v>
      </c>
      <c r="U6" s="4">
        <f t="shared" ref="U6:U21" si="4">(R6)^2/V6</f>
        <v>4.1127120000000003E-2</v>
      </c>
      <c r="V6">
        <v>0.5</v>
      </c>
    </row>
    <row r="7" spans="2:22" x14ac:dyDescent="0.3">
      <c r="B7" s="4">
        <v>1.3460000000000001</v>
      </c>
      <c r="C7" s="4">
        <f t="shared" si="0"/>
        <v>0.61181818181818182</v>
      </c>
      <c r="D7">
        <v>0.46400000000000002</v>
      </c>
      <c r="E7" s="4">
        <f t="shared" si="1"/>
        <v>0.82350727272727275</v>
      </c>
      <c r="F7">
        <v>2.2000000000000002</v>
      </c>
      <c r="J7" s="4">
        <v>0.221</v>
      </c>
      <c r="K7" s="4">
        <f t="shared" ref="K7:K9" si="5">J7/N7</f>
        <v>0.10045454545454545</v>
      </c>
      <c r="L7">
        <v>8.1000000000000003E-2</v>
      </c>
      <c r="M7" s="4">
        <f t="shared" si="2"/>
        <v>2.2200454545454544E-2</v>
      </c>
      <c r="N7">
        <v>2.2000000000000002</v>
      </c>
      <c r="R7" s="4">
        <v>0.37080000000000002</v>
      </c>
      <c r="S7" s="4">
        <f t="shared" si="3"/>
        <v>0.16854545454545455</v>
      </c>
      <c r="T7">
        <v>0.11899999999999999</v>
      </c>
      <c r="U7" s="4">
        <f t="shared" si="4"/>
        <v>6.2496654545454555E-2</v>
      </c>
      <c r="V7">
        <v>2.2000000000000002</v>
      </c>
    </row>
    <row r="8" spans="2:22" x14ac:dyDescent="0.3">
      <c r="B8" s="4">
        <v>4.6749999999999998</v>
      </c>
      <c r="C8" s="4">
        <f t="shared" si="0"/>
        <v>0.46749999999999997</v>
      </c>
      <c r="D8">
        <v>0.41799999999999998</v>
      </c>
      <c r="E8" s="4">
        <f t="shared" si="1"/>
        <v>2.1855625000000001</v>
      </c>
      <c r="F8">
        <v>10</v>
      </c>
      <c r="J8" s="4">
        <v>0.89600000000000002</v>
      </c>
      <c r="K8" s="4">
        <f t="shared" si="5"/>
        <v>8.9599999999999999E-2</v>
      </c>
      <c r="L8">
        <v>6.3E-2</v>
      </c>
      <c r="M8" s="4">
        <f t="shared" si="2"/>
        <v>8.0281600000000009E-2</v>
      </c>
      <c r="N8">
        <v>10</v>
      </c>
      <c r="R8" s="4">
        <v>1.5069999999999999</v>
      </c>
      <c r="S8" s="4">
        <f t="shared" si="3"/>
        <v>0.1507</v>
      </c>
      <c r="T8">
        <v>0.28799999999999998</v>
      </c>
      <c r="U8" s="4">
        <f t="shared" si="4"/>
        <v>0.22710489999999997</v>
      </c>
      <c r="V8">
        <v>10</v>
      </c>
    </row>
    <row r="9" spans="2:22" x14ac:dyDescent="0.3">
      <c r="B9" s="4">
        <v>5.24</v>
      </c>
      <c r="C9" s="4">
        <f t="shared" si="0"/>
        <v>0.11354279523293609</v>
      </c>
      <c r="D9">
        <v>0.18</v>
      </c>
      <c r="E9" s="4">
        <f t="shared" si="1"/>
        <v>0.59496424702058515</v>
      </c>
      <c r="F9">
        <v>46.15</v>
      </c>
      <c r="J9" s="4">
        <v>2.57</v>
      </c>
      <c r="K9" s="4">
        <f t="shared" si="5"/>
        <v>5.5687973997833151E-2</v>
      </c>
      <c r="L9">
        <v>5.5E-2</v>
      </c>
      <c r="M9" s="4">
        <f t="shared" si="2"/>
        <v>0.14311809317443119</v>
      </c>
      <c r="N9">
        <v>46.15</v>
      </c>
      <c r="R9" s="4">
        <v>5.2869999999999999</v>
      </c>
      <c r="S9" s="4">
        <f t="shared" si="3"/>
        <v>7.0493333333333338E-2</v>
      </c>
      <c r="T9">
        <v>5.3999999999999999E-2</v>
      </c>
      <c r="U9" s="4">
        <f t="shared" si="4"/>
        <v>0.37269825333333334</v>
      </c>
      <c r="V9">
        <v>75</v>
      </c>
    </row>
    <row r="10" spans="2:22" x14ac:dyDescent="0.3">
      <c r="B10" s="4">
        <v>5.49</v>
      </c>
      <c r="C10" s="4">
        <f t="shared" si="0"/>
        <v>7.3200000000000001E-2</v>
      </c>
      <c r="D10">
        <v>5.8999999999999997E-2</v>
      </c>
      <c r="E10" s="4">
        <f t="shared" si="1"/>
        <v>0.40186800000000006</v>
      </c>
      <c r="F10">
        <v>75</v>
      </c>
      <c r="J10" s="4">
        <v>5.6479999999999997</v>
      </c>
      <c r="K10" s="4">
        <f t="shared" ref="K10:K20" si="6">J10/N10</f>
        <v>7.5306666666666661E-2</v>
      </c>
      <c r="L10">
        <v>7.0000000000000007E-2</v>
      </c>
      <c r="M10" s="4">
        <f t="shared" si="2"/>
        <v>0.42533205333333329</v>
      </c>
      <c r="N10">
        <v>75</v>
      </c>
      <c r="R10" s="4">
        <v>5.3760000000000003</v>
      </c>
      <c r="S10" s="4">
        <f t="shared" si="3"/>
        <v>4.48E-2</v>
      </c>
      <c r="T10">
        <v>2.4E-2</v>
      </c>
      <c r="U10" s="4">
        <f t="shared" si="4"/>
        <v>0.24084480000000003</v>
      </c>
      <c r="V10">
        <v>120</v>
      </c>
    </row>
    <row r="11" spans="2:22" x14ac:dyDescent="0.3">
      <c r="B11" s="4">
        <v>5.5469999999999997</v>
      </c>
      <c r="C11" s="4">
        <f t="shared" si="0"/>
        <v>4.6224999999999995E-2</v>
      </c>
      <c r="D11">
        <v>2.9000000000000001E-2</v>
      </c>
      <c r="E11" s="4">
        <f t="shared" si="1"/>
        <v>0.25641007499999996</v>
      </c>
      <c r="F11">
        <v>120</v>
      </c>
      <c r="J11" s="4">
        <v>8.7530000000000001</v>
      </c>
      <c r="K11" s="4">
        <f t="shared" si="6"/>
        <v>7.2941666666666669E-2</v>
      </c>
      <c r="L11">
        <v>6.9000000000000006E-2</v>
      </c>
      <c r="M11" s="4">
        <f t="shared" si="2"/>
        <v>0.63845840833333334</v>
      </c>
      <c r="N11">
        <v>120</v>
      </c>
      <c r="R11" s="4">
        <v>5.4</v>
      </c>
      <c r="S11" s="4">
        <f t="shared" si="3"/>
        <v>1.0800000000000001E-2</v>
      </c>
      <c r="T11">
        <v>0.03</v>
      </c>
      <c r="U11" s="4">
        <f t="shared" si="4"/>
        <v>5.8320000000000011E-2</v>
      </c>
      <c r="V11">
        <v>500</v>
      </c>
    </row>
    <row r="12" spans="2:22" x14ac:dyDescent="0.3">
      <c r="B12" s="4">
        <v>5.45</v>
      </c>
      <c r="C12" s="4">
        <f t="shared" si="0"/>
        <v>1.09E-2</v>
      </c>
      <c r="D12">
        <v>1.4999999999999999E-2</v>
      </c>
      <c r="E12" s="4">
        <f t="shared" si="1"/>
        <v>5.9404999999999999E-2</v>
      </c>
      <c r="F12">
        <v>500</v>
      </c>
      <c r="J12" s="4">
        <v>20.8</v>
      </c>
      <c r="K12" s="4">
        <f t="shared" si="6"/>
        <v>4.1599999999999998E-2</v>
      </c>
      <c r="L12">
        <v>0.05</v>
      </c>
      <c r="M12" s="4">
        <f t="shared" si="2"/>
        <v>0.86528000000000005</v>
      </c>
      <c r="N12">
        <v>500</v>
      </c>
      <c r="R12" s="4">
        <v>5.5549999999999997</v>
      </c>
      <c r="S12" s="4">
        <f t="shared" si="3"/>
        <v>5.555E-3</v>
      </c>
      <c r="T12">
        <v>2E-3</v>
      </c>
      <c r="U12" s="4">
        <f t="shared" si="4"/>
        <v>3.0858024999999997E-2</v>
      </c>
      <c r="V12">
        <v>1000</v>
      </c>
    </row>
    <row r="13" spans="2:22" x14ac:dyDescent="0.3">
      <c r="B13" s="4">
        <v>5.5579999999999998</v>
      </c>
      <c r="C13" s="4">
        <f t="shared" si="0"/>
        <v>5.5579999999999996E-3</v>
      </c>
      <c r="D13">
        <v>6.0000000000000001E-3</v>
      </c>
      <c r="E13" s="4">
        <f t="shared" si="1"/>
        <v>3.0891364000000001E-2</v>
      </c>
      <c r="F13">
        <v>1000</v>
      </c>
      <c r="J13" s="4">
        <v>21.65</v>
      </c>
      <c r="K13" s="4">
        <f t="shared" si="6"/>
        <v>2.1649999999999999E-2</v>
      </c>
      <c r="L13">
        <v>0.02</v>
      </c>
      <c r="M13" s="4">
        <f t="shared" si="2"/>
        <v>0.46872249999999993</v>
      </c>
      <c r="N13">
        <v>1000</v>
      </c>
      <c r="R13" s="4">
        <v>5.6459999999999999</v>
      </c>
      <c r="S13" s="4">
        <f t="shared" si="3"/>
        <v>3.4218181818181817E-3</v>
      </c>
      <c r="U13" s="4">
        <f t="shared" si="4"/>
        <v>1.9319585454545454E-2</v>
      </c>
      <c r="V13">
        <f>3300/2</f>
        <v>1650</v>
      </c>
    </row>
    <row r="14" spans="2:22" x14ac:dyDescent="0.3">
      <c r="B14" s="4">
        <v>5.6420000000000003</v>
      </c>
      <c r="C14" s="4">
        <f t="shared" si="0"/>
        <v>3.4193939393939395E-3</v>
      </c>
      <c r="E14" s="4">
        <f t="shared" si="1"/>
        <v>1.9292220606060607E-2</v>
      </c>
      <c r="F14">
        <f>3300/2</f>
        <v>1650</v>
      </c>
      <c r="J14" s="4">
        <v>22.43</v>
      </c>
      <c r="K14" s="4">
        <f t="shared" si="6"/>
        <v>1.3593939393939394E-2</v>
      </c>
      <c r="M14" s="4">
        <f t="shared" si="2"/>
        <v>0.30491206060606058</v>
      </c>
      <c r="N14">
        <f>3300/2</f>
        <v>1650</v>
      </c>
      <c r="R14" s="4">
        <v>5.5350000000000001</v>
      </c>
      <c r="S14" s="4">
        <f t="shared" si="3"/>
        <v>1.6772727272727273E-3</v>
      </c>
      <c r="U14" s="4">
        <f t="shared" si="4"/>
        <v>9.2837045454545464E-3</v>
      </c>
      <c r="V14">
        <v>3300</v>
      </c>
    </row>
    <row r="15" spans="2:22" x14ac:dyDescent="0.3">
      <c r="B15" s="4">
        <v>5.2439999999999998</v>
      </c>
      <c r="C15" s="4">
        <f t="shared" si="0"/>
        <v>1.5890909090909089E-3</v>
      </c>
      <c r="E15" s="4">
        <f t="shared" si="1"/>
        <v>8.3331927272727278E-3</v>
      </c>
      <c r="F15">
        <v>3300</v>
      </c>
      <c r="J15" s="4">
        <v>21.86</v>
      </c>
      <c r="K15" s="4">
        <f t="shared" si="6"/>
        <v>6.624242424242424E-3</v>
      </c>
      <c r="M15" s="4">
        <f t="shared" si="2"/>
        <v>0.1448059393939394</v>
      </c>
      <c r="N15">
        <v>3300</v>
      </c>
      <c r="R15" s="4">
        <v>5.5410000000000004</v>
      </c>
      <c r="S15" s="4">
        <f t="shared" si="3"/>
        <v>5.5410000000000008E-4</v>
      </c>
      <c r="U15" s="4">
        <f t="shared" si="4"/>
        <v>3.0702681000000006E-3</v>
      </c>
      <c r="V15">
        <v>10000</v>
      </c>
    </row>
    <row r="16" spans="2:22" x14ac:dyDescent="0.3">
      <c r="B16" s="4">
        <v>5.556</v>
      </c>
      <c r="C16" s="4">
        <f t="shared" si="0"/>
        <v>5.5559999999999995E-4</v>
      </c>
      <c r="E16" s="4">
        <f t="shared" si="1"/>
        <v>3.0869135999999999E-3</v>
      </c>
      <c r="F16">
        <v>10000</v>
      </c>
      <c r="J16" s="4">
        <v>21.92</v>
      </c>
      <c r="K16" s="4">
        <f t="shared" si="6"/>
        <v>2.1920000000000004E-3</v>
      </c>
      <c r="M16" s="4">
        <f t="shared" si="2"/>
        <v>4.8048640000000004E-2</v>
      </c>
      <c r="N16">
        <v>10000</v>
      </c>
      <c r="R16" s="4">
        <v>5.5270000000000001</v>
      </c>
      <c r="S16" s="4">
        <f t="shared" si="3"/>
        <v>3.8650349650349653E-4</v>
      </c>
      <c r="U16" s="4">
        <f t="shared" si="4"/>
        <v>2.1362048251748252E-3</v>
      </c>
      <c r="V16">
        <v>14300</v>
      </c>
    </row>
    <row r="17" spans="2:22" x14ac:dyDescent="0.3">
      <c r="B17" s="4">
        <v>5.5529999999999999</v>
      </c>
      <c r="C17" s="4">
        <f t="shared" si="0"/>
        <v>1.6827272727272727E-4</v>
      </c>
      <c r="E17" s="4">
        <f t="shared" si="1"/>
        <v>9.3441845454545445E-4</v>
      </c>
      <c r="F17">
        <v>33000</v>
      </c>
      <c r="J17" s="4">
        <v>21.93</v>
      </c>
      <c r="K17" s="4">
        <f t="shared" si="6"/>
        <v>6.6454545454545455E-4</v>
      </c>
      <c r="M17" s="4">
        <f t="shared" si="2"/>
        <v>1.4573481818181818E-2</v>
      </c>
      <c r="N17">
        <v>33000</v>
      </c>
      <c r="R17" s="4">
        <v>5.5140000000000002</v>
      </c>
      <c r="S17" s="4">
        <f t="shared" si="3"/>
        <v>3.3418181818181821E-4</v>
      </c>
      <c r="U17" s="4">
        <f t="shared" si="4"/>
        <v>1.8426785454545456E-3</v>
      </c>
      <c r="V17">
        <f>33000/2</f>
        <v>16500</v>
      </c>
    </row>
    <row r="18" spans="2:22" x14ac:dyDescent="0.3">
      <c r="B18" s="4">
        <v>5.5510000000000002</v>
      </c>
      <c r="C18" s="4">
        <f t="shared" si="0"/>
        <v>5.5510000000000002E-5</v>
      </c>
      <c r="E18" s="4">
        <f t="shared" si="1"/>
        <v>3.0813601000000005E-4</v>
      </c>
      <c r="F18">
        <v>100000</v>
      </c>
      <c r="J18" s="4">
        <v>21.88</v>
      </c>
      <c r="K18" s="4">
        <f t="shared" si="6"/>
        <v>2.1879999999999998E-4</v>
      </c>
      <c r="M18" s="4">
        <f t="shared" si="2"/>
        <v>4.7873439999999998E-3</v>
      </c>
      <c r="N18">
        <v>100000</v>
      </c>
      <c r="R18" s="4">
        <v>5.5049999999999999</v>
      </c>
      <c r="S18" s="4">
        <f t="shared" si="3"/>
        <v>1.6681818181818182E-4</v>
      </c>
      <c r="U18" s="4">
        <f t="shared" si="4"/>
        <v>9.1833409090909094E-4</v>
      </c>
      <c r="V18">
        <v>33000</v>
      </c>
    </row>
    <row r="19" spans="2:22" x14ac:dyDescent="0.3">
      <c r="B19" s="4">
        <v>5.5510000000000002</v>
      </c>
      <c r="C19" s="4">
        <f t="shared" si="0"/>
        <v>1.6821212121212123E-5</v>
      </c>
      <c r="E19" s="4">
        <f t="shared" si="1"/>
        <v>9.3374548484848486E-5</v>
      </c>
      <c r="F19">
        <v>330000</v>
      </c>
      <c r="J19" s="4">
        <v>22.32</v>
      </c>
      <c r="K19" s="4">
        <f t="shared" si="6"/>
        <v>6.7636363636363643E-5</v>
      </c>
      <c r="M19" s="4">
        <f t="shared" si="2"/>
        <v>1.5096436363636364E-3</v>
      </c>
      <c r="N19">
        <v>330000</v>
      </c>
      <c r="R19" s="4">
        <v>5.5110000000000001</v>
      </c>
      <c r="S19" s="4">
        <f t="shared" si="3"/>
        <v>5.5109999999999999E-5</v>
      </c>
      <c r="U19" s="4">
        <f t="shared" si="4"/>
        <v>3.0371121000000005E-4</v>
      </c>
      <c r="V19">
        <v>100000</v>
      </c>
    </row>
    <row r="20" spans="2:22" x14ac:dyDescent="0.3">
      <c r="B20" s="4">
        <v>5.5570000000000004</v>
      </c>
      <c r="C20" s="4">
        <f t="shared" si="0"/>
        <v>5.5570000000000003E-6</v>
      </c>
      <c r="E20" s="4">
        <f t="shared" si="1"/>
        <v>3.0880249000000004E-5</v>
      </c>
      <c r="F20">
        <v>1000000</v>
      </c>
      <c r="J20" s="4">
        <v>22.28</v>
      </c>
      <c r="K20" s="4">
        <f t="shared" si="6"/>
        <v>2.228E-5</v>
      </c>
      <c r="M20" s="4">
        <f t="shared" si="2"/>
        <v>4.9639840000000003E-4</v>
      </c>
      <c r="N20">
        <v>1000000</v>
      </c>
      <c r="R20" s="4">
        <v>5.5540000000000003</v>
      </c>
      <c r="S20" s="4">
        <f t="shared" si="3"/>
        <v>1.6830303030303033E-5</v>
      </c>
      <c r="U20" s="4">
        <f t="shared" si="4"/>
        <v>9.3475503030303035E-5</v>
      </c>
      <c r="V20">
        <v>330000</v>
      </c>
    </row>
    <row r="21" spans="2:22" x14ac:dyDescent="0.3">
      <c r="B21" s="4">
        <v>5.5590000000000002</v>
      </c>
      <c r="C21" s="4"/>
      <c r="E21" s="4"/>
      <c r="F21" t="s">
        <v>11</v>
      </c>
      <c r="J21" s="4">
        <v>22.3</v>
      </c>
      <c r="K21" s="4"/>
      <c r="M21" s="4"/>
      <c r="N21" t="s">
        <v>11</v>
      </c>
      <c r="R21" s="4">
        <v>5.5549999999999997</v>
      </c>
      <c r="S21" s="4">
        <f t="shared" si="3"/>
        <v>5.5549999999999993E-6</v>
      </c>
      <c r="U21" s="4">
        <f t="shared" si="4"/>
        <v>3.0858024999999997E-5</v>
      </c>
      <c r="V21">
        <v>1000000</v>
      </c>
    </row>
    <row r="22" spans="2:22" x14ac:dyDescent="0.3">
      <c r="R22" s="4">
        <v>5.5549999999999997</v>
      </c>
      <c r="S22" s="4"/>
      <c r="U22" s="4"/>
      <c r="V22" t="s">
        <v>11</v>
      </c>
    </row>
    <row r="24" spans="2:22" x14ac:dyDescent="0.3">
      <c r="B24" s="4">
        <v>5.5570000000000004</v>
      </c>
      <c r="C24" s="4">
        <f>B24/F24</f>
        <v>3.8860139860139861E-4</v>
      </c>
      <c r="E24" s="4">
        <f>(B24)^2/F24</f>
        <v>2.159457972027972E-3</v>
      </c>
      <c r="F24">
        <v>14300</v>
      </c>
      <c r="J24" s="4">
        <v>16.510000000000002</v>
      </c>
      <c r="K24" s="4">
        <f>J24/N24</f>
        <v>1.1545454545454548E-3</v>
      </c>
      <c r="M24" s="4">
        <f>(J24)^2/N24</f>
        <v>1.9061545454545459E-2</v>
      </c>
      <c r="N24">
        <v>14300</v>
      </c>
    </row>
    <row r="25" spans="2:22" x14ac:dyDescent="0.3">
      <c r="B25" s="4">
        <v>5.55</v>
      </c>
      <c r="C25" s="4">
        <f>B25/F25</f>
        <v>3.3636363636363638E-4</v>
      </c>
      <c r="E25" s="4">
        <f>(B25)^2/F25</f>
        <v>1.8668181818181817E-3</v>
      </c>
      <c r="F25">
        <f>33000/2</f>
        <v>16500</v>
      </c>
      <c r="J25" s="4">
        <v>16.5</v>
      </c>
      <c r="K25" s="4">
        <f>J25/N25</f>
        <v>1E-3</v>
      </c>
      <c r="M25" s="4">
        <f>(J25)^2/N25</f>
        <v>1.6500000000000001E-2</v>
      </c>
      <c r="N25">
        <f>33000/2</f>
        <v>16500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Readings1</vt:lpstr>
      <vt:lpstr>Indoor</vt:lpstr>
      <vt:lpstr>Direct Sunlight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jetknight</dc:creator>
  <cp:lastModifiedBy>_ jetknight</cp:lastModifiedBy>
  <dcterms:created xsi:type="dcterms:W3CDTF">2015-06-05T18:17:20Z</dcterms:created>
  <dcterms:modified xsi:type="dcterms:W3CDTF">2022-06-11T19:59:56Z</dcterms:modified>
</cp:coreProperties>
</file>