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2\Desktop\IMS ProSchool\TERM 2\"/>
    </mc:Choice>
  </mc:AlternateContent>
  <xr:revisionPtr revIDLastSave="0" documentId="13_ncr:1_{2EC6DAF0-FA29-4A58-9B84-DD78E64951EC}" xr6:coauthVersionLast="47" xr6:coauthVersionMax="47" xr10:uidLastSave="{00000000-0000-0000-0000-000000000000}"/>
  <bookViews>
    <workbookView xWindow="-108" yWindow="-108" windowWidth="23256" windowHeight="12456" activeTab="3" xr2:uid="{4E3659EB-B8D7-4F5C-9BE4-AEB4E55D29BD}"/>
  </bookViews>
  <sheets>
    <sheet name="Sheet2" sheetId="2" r:id="rId1"/>
    <sheet name="Sheet3" sheetId="3" r:id="rId2"/>
    <sheet name="Sheet4" sheetId="4" r:id="rId3"/>
    <sheet name="Sheet6" sheetId="6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6" i="1"/>
  <c r="F27" i="1"/>
  <c r="H23" i="1"/>
  <c r="H22" i="1"/>
  <c r="F24" i="1"/>
  <c r="B16" i="1"/>
  <c r="B15" i="1"/>
  <c r="H12" i="1"/>
  <c r="N10" i="1"/>
  <c r="M10" i="1"/>
  <c r="J10" i="1"/>
  <c r="I10" i="1"/>
  <c r="H10" i="1"/>
  <c r="N4" i="1"/>
  <c r="N5" i="1"/>
  <c r="N6" i="1"/>
  <c r="N7" i="1"/>
  <c r="N8" i="1"/>
  <c r="N3" i="1"/>
  <c r="M4" i="1"/>
  <c r="M5" i="1"/>
  <c r="M6" i="1"/>
  <c r="M7" i="1"/>
  <c r="M8" i="1"/>
  <c r="M3" i="1"/>
  <c r="L4" i="1"/>
  <c r="L5" i="1"/>
  <c r="L6" i="1"/>
  <c r="L7" i="1"/>
  <c r="L8" i="1"/>
  <c r="L3" i="1"/>
  <c r="J4" i="1"/>
  <c r="J5" i="1"/>
  <c r="J6" i="1"/>
  <c r="J7" i="1"/>
  <c r="J8" i="1"/>
  <c r="J3" i="1"/>
  <c r="I4" i="1"/>
  <c r="I5" i="1"/>
  <c r="I6" i="1"/>
  <c r="I7" i="1"/>
  <c r="I8" i="1"/>
  <c r="I3" i="1"/>
  <c r="H4" i="1"/>
  <c r="H5" i="1"/>
  <c r="H6" i="1"/>
  <c r="H7" i="1"/>
  <c r="H8" i="1"/>
  <c r="H3" i="1"/>
  <c r="G4" i="1"/>
  <c r="G5" i="1"/>
  <c r="G6" i="1"/>
  <c r="G7" i="1"/>
  <c r="G8" i="1"/>
  <c r="G3" i="1"/>
  <c r="F4" i="1"/>
  <c r="F5" i="1"/>
  <c r="F6" i="1"/>
  <c r="F7" i="1"/>
  <c r="F8" i="1"/>
  <c r="F3" i="1"/>
  <c r="E4" i="1"/>
  <c r="E5" i="1"/>
  <c r="E6" i="1"/>
  <c r="E7" i="1"/>
  <c r="E8" i="1"/>
  <c r="E3" i="1"/>
  <c r="B12" i="1"/>
  <c r="B11" i="1"/>
</calcChain>
</file>

<file path=xl/sharedStrings.xml><?xml version="1.0" encoding="utf-8"?>
<sst xmlns="http://schemas.openxmlformats.org/spreadsheetml/2006/main" count="180" uniqueCount="88">
  <si>
    <t>hrs_study</t>
  </si>
  <si>
    <t>score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</si>
  <si>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</si>
  <si>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</si>
  <si>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</si>
  <si>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</si>
  <si>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</si>
  <si>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</si>
  <si>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</si>
  <si>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</si>
  <si>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</si>
  <si>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</si>
  <si>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</si>
  <si>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</si>
  <si>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</si>
  <si>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</si>
  <si>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</si>
  <si>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</si>
  <si>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</si>
  <si>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</si>
  <si>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</si>
  <si>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</si>
  <si>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</si>
  <si>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</si>
  <si>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</si>
  <si>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</si>
  <si>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</si>
  <si>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</si>
  <si>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</si>
  <si>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</si>
  <si>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</si>
  <si>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</si>
  <si>
    <t>Y-Ybar</t>
  </si>
  <si>
    <t>Mean Y</t>
  </si>
  <si>
    <t>Mean X</t>
  </si>
  <si>
    <t>Y-Ypred</t>
  </si>
  <si>
    <t>Y pred - ybar</t>
  </si>
  <si>
    <t>X</t>
  </si>
  <si>
    <t>Y</t>
  </si>
  <si>
    <t>ŷ</t>
  </si>
  <si>
    <t>E-colsq</t>
  </si>
  <si>
    <t>F-col sq</t>
  </si>
  <si>
    <t>G col sq</t>
  </si>
  <si>
    <t>X-Xbar</t>
  </si>
  <si>
    <t>DiffX*DiffY</t>
  </si>
  <si>
    <t>M-col sq</t>
  </si>
  <si>
    <t>y-ȳ</t>
  </si>
  <si>
    <t>y-ŷ</t>
  </si>
  <si>
    <t>ŷ-ȳ</t>
  </si>
  <si>
    <t>(y-ȳ)^2</t>
  </si>
  <si>
    <t>(y-ŷ)^2</t>
  </si>
  <si>
    <t>(ŷ-ȳ)^2</t>
  </si>
  <si>
    <t>x-x̄</t>
  </si>
  <si>
    <t>(x-x̄)^2</t>
  </si>
  <si>
    <t>(x-x̄)*(y-ȳ)^2</t>
  </si>
  <si>
    <t>SST (Sum of Squares Total)</t>
  </si>
  <si>
    <t>SSE(Sum of Squares Error</t>
  </si>
  <si>
    <t>SSR(Sum of Square Regression</t>
  </si>
  <si>
    <t xml:space="preserve"> it is the total of SSE + SSR</t>
  </si>
  <si>
    <t>Beta 1</t>
  </si>
  <si>
    <t>Beta 0</t>
  </si>
  <si>
    <t>Description</t>
  </si>
  <si>
    <t>error</t>
  </si>
  <si>
    <t>total</t>
  </si>
  <si>
    <t>Dof</t>
  </si>
  <si>
    <t>Sos</t>
  </si>
  <si>
    <t>mean Sos</t>
  </si>
  <si>
    <t>std.error (of estimate)</t>
  </si>
  <si>
    <t>F statistics (calculated)</t>
  </si>
  <si>
    <t>F critical (table value)</t>
  </si>
  <si>
    <t>p vslue for F statistics</t>
  </si>
  <si>
    <t>Dof for error= n - k - 1</t>
  </si>
  <si>
    <t xml:space="preserve">variance between Y pred - ybar </t>
  </si>
  <si>
    <t>variance between Y - Y pred</t>
  </si>
  <si>
    <t xml:space="preserve">*coz this value looks similar to variance formula </t>
  </si>
  <si>
    <t>MSR/MSE</t>
  </si>
  <si>
    <t>var. between the sample/ var. within the sample</t>
  </si>
  <si>
    <t>x= alpha which is 0.05 bcoz we take 95%</t>
  </si>
  <si>
    <t>HYPOTHESIS TESTING</t>
  </si>
  <si>
    <t xml:space="preserve">F statistics &gt; F crtitcal     Reject Null  </t>
  </si>
  <si>
    <t xml:space="preserve">p-value cal &lt; p (0.05)      Reject Null </t>
  </si>
  <si>
    <t>Hence Ho : Bo = B1</t>
  </si>
  <si>
    <t>Ha : Bo != B1</t>
  </si>
  <si>
    <t>There the model is usable or valid</t>
  </si>
  <si>
    <t>When x increases by 1 unit, 95% of the time Y will decrease to 2.52 AND/OR increase tp 7.63</t>
  </si>
  <si>
    <t>PROBABILITY OUTPUT</t>
  </si>
  <si>
    <t>Percentile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</si>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</sst>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Sheet6!$C$25:$C$30</c:f>
              <c:numCache>
                <c:formatCode>General</c:formatCode>
                <c:ptCount val="6"/>
                <c:pt idx="0">
                  <c:v>-3.6923076923076934</c:v>
                </c:pt>
                <c:pt idx="1">
                  <c:v>0.23076923076924061</c:v>
                </c:pt>
                <c:pt idx="2">
                  <c:v>4.2307692307692406</c:v>
                </c:pt>
                <c:pt idx="3">
                  <c:v>0.15384615384616041</c:v>
                </c:pt>
                <c:pt idx="4">
                  <c:v>1.0769230769230802</c:v>
                </c:pt>
                <c:pt idx="5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EB-42AE-B34E-D46A7599A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195760"/>
        <c:axId val="1685196720"/>
      </c:scatterChart>
      <c:valAx>
        <c:axId val="1685195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5196720"/>
        <c:crosses val="autoZero"/>
        <c:crossBetween val="midCat"/>
      </c:valAx>
      <c:valAx>
        <c:axId val="1685196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51957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Sheet1!$B$3:$B$8</c:f>
              <c:numCache>
                <c:formatCode>General</c:formatCode>
                <c:ptCount val="6"/>
                <c:pt idx="0">
                  <c:v>68</c:v>
                </c:pt>
                <c:pt idx="1">
                  <c:v>77</c:v>
                </c:pt>
                <c:pt idx="2">
                  <c:v>81</c:v>
                </c:pt>
                <c:pt idx="3">
                  <c:v>82</c:v>
                </c:pt>
                <c:pt idx="4">
                  <c:v>88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DF-4842-B4E5-8F943F46FDF5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Sheet6!$B$25:$B$30</c:f>
              <c:numCache>
                <c:formatCode>General</c:formatCode>
                <c:ptCount val="6"/>
                <c:pt idx="0">
                  <c:v>71.692307692307693</c:v>
                </c:pt>
                <c:pt idx="1">
                  <c:v>76.769230769230759</c:v>
                </c:pt>
                <c:pt idx="2">
                  <c:v>76.769230769230759</c:v>
                </c:pt>
                <c:pt idx="3">
                  <c:v>81.84615384615384</c:v>
                </c:pt>
                <c:pt idx="4">
                  <c:v>86.92307692307692</c:v>
                </c:pt>
                <c:pt idx="5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0DF-4842-B4E5-8F943F46F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175424"/>
        <c:axId val="2059181664"/>
      </c:scatterChart>
      <c:valAx>
        <c:axId val="205917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9181664"/>
        <c:crosses val="autoZero"/>
        <c:crossBetween val="midCat"/>
      </c:valAx>
      <c:valAx>
        <c:axId val="2059181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91754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Sheet6!$F$25:$F$30</c:f>
              <c:numCache>
                <c:formatCode>General</c:formatCode>
                <c:ptCount val="6"/>
                <c:pt idx="0">
                  <c:v>8.3333333333333339</c:v>
                </c:pt>
                <c:pt idx="1">
                  <c:v>25</c:v>
                </c:pt>
                <c:pt idx="2">
                  <c:v>41.666666666666671</c:v>
                </c:pt>
                <c:pt idx="3">
                  <c:v>58.333333333333336</c:v>
                </c:pt>
                <c:pt idx="4">
                  <c:v>75</c:v>
                </c:pt>
                <c:pt idx="5">
                  <c:v>91.666666666666671</c:v>
                </c:pt>
              </c:numCache>
            </c:numRef>
          </c:xVal>
          <c:yVal>
            <c:numRef>
              <c:f>Sheet6!$G$25:$G$30</c:f>
              <c:numCache>
                <c:formatCode>General</c:formatCode>
                <c:ptCount val="6"/>
                <c:pt idx="0">
                  <c:v>68</c:v>
                </c:pt>
                <c:pt idx="1">
                  <c:v>77</c:v>
                </c:pt>
                <c:pt idx="2">
                  <c:v>81</c:v>
                </c:pt>
                <c:pt idx="3">
                  <c:v>82</c:v>
                </c:pt>
                <c:pt idx="4">
                  <c:v>88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74-4961-8C2E-34B18E34A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175424"/>
        <c:axId val="1685174496"/>
      </c:scatterChart>
      <c:valAx>
        <c:axId val="205917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5174496"/>
        <c:crosses val="autoZero"/>
        <c:crossBetween val="midCat"/>
      </c:valAx>
      <c:valAx>
        <c:axId val="1685174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91754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6325459317586"/>
                  <c:y val="9.68055555555555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3.2241032370953632E-2"/>
                  <c:y val="0.332916666666666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Sheet1!$B$3:$B$8</c:f>
              <c:numCache>
                <c:formatCode>General</c:formatCode>
                <c:ptCount val="6"/>
                <c:pt idx="0">
                  <c:v>68</c:v>
                </c:pt>
                <c:pt idx="1">
                  <c:v>77</c:v>
                </c:pt>
                <c:pt idx="2">
                  <c:v>81</c:v>
                </c:pt>
                <c:pt idx="3">
                  <c:v>82</c:v>
                </c:pt>
                <c:pt idx="4">
                  <c:v>88</c:v>
                </c:pt>
                <c:pt idx="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6-406A-A9B7-CDD6DCAA0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178304"/>
        <c:axId val="2059176864"/>
      </c:scatterChart>
      <c:valAx>
        <c:axId val="205917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176864"/>
        <c:crosses val="autoZero"/>
        <c:crossBetween val="midCat"/>
      </c:valAx>
      <c:valAx>
        <c:axId val="205917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17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400327</xdr:colOff>
      <xdr:row>18</xdr:row>
      <xdr:rowOff>16564</xdr:rowOff>
    </xdr:from>
    <xdr:to>
      <xdr:col>6</xdr:col>
      <xdr:colOff>535609</xdr:colOff>
      <xdr:row>18</xdr:row>
      <xdr:rowOff>140803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6602B944-21F7-0AD4-3002-66FD777BEE36}"/>
            </a:ext>
          </a:extLst>
        </xdr:cNvPr>
        <xdr:cNvSpPr/>
      </xdr:nvSpPr>
      <xdr:spPr>
        <a:xfrm rot="16200000">
          <a:off x="4933674" y="2865782"/>
          <a:ext cx="124239" cy="1118152"/>
        </a:xfrm>
        <a:prstGeom prst="lef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6678C-12B6-9D47-9C7C-2E72A1354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160020</xdr:colOff>
      <xdr:row>1</xdr:row>
      <xdr:rowOff>30480</xdr:rowOff>
    </xdr:from>
    <xdr:to>
      <xdr:col>22</xdr:col>
      <xdr:colOff>160020</xdr:colOff>
      <xdr:row>11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96326C-017A-CC6B-FCCE-00D5D1D64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312420</xdr:colOff>
      <xdr:row>14</xdr:row>
      <xdr:rowOff>144780</xdr:rowOff>
    </xdr:from>
    <xdr:to>
      <xdr:col>18</xdr:col>
      <xdr:colOff>312420</xdr:colOff>
      <xdr:row>24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9C47CA-DCC9-3F7D-729F-5B94B9C08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1541475</xdr:colOff>
      <xdr:row>39</xdr:row>
      <xdr:rowOff>37051</xdr:rowOff>
    </xdr:from>
    <xdr:to>
      <xdr:col>12</xdr:col>
      <xdr:colOff>178264</xdr:colOff>
      <xdr:row>54</xdr:row>
      <xdr:rowOff>53829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2106B9-439D-2B2B-23AC-ACE7E44E8C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647D-8CD4-483B-A91A-80BB91B3D47B}">
  <dimension ref="A1:I18"/>
  <sheetViews>
    <sheetView workbookViewId="0">
      <selection sqref="A1:I21"/>
    </sheetView>
  </sheetViews>
  <sheetFormatPr defaultRowHeight="14.4" x14ac:dyDescent="0.3"/>
  <sheetData>
    <row r="1" spans="1:9" x14ac:dyDescent="0.3">
      <c r="A1" t="s">
        <v>2</v>
      </c>
    </row>
    <row r="2" spans="1:9" ht="15" thickBot="1" x14ac:dyDescent="0.35"/>
    <row r="3" spans="1:9" x14ac:dyDescent="0.3">
      <c r="A3" s="3" t="s">
        <v>3</v>
      </c>
      <c r="B3" s="3"/>
    </row>
    <row r="4" spans="1:9" x14ac:dyDescent="0.3">
      <c r="A4" t="s">
        <v>4</v>
      </c>
      <c r="B4">
        <v>0.94002216717528286</v>
      </c>
    </row>
    <row r="5" spans="1:9" x14ac:dyDescent="0.3">
      <c r="A5" t="s">
        <v>5</v>
      </c>
      <c r="B5">
        <v>0.88364167478091549</v>
      </c>
    </row>
    <row r="6" spans="1:9" x14ac:dyDescent="0.3">
      <c r="A6" t="s">
        <v>6</v>
      </c>
      <c r="B6">
        <v>0.85455209347614436</v>
      </c>
    </row>
    <row r="7" spans="1:9" x14ac:dyDescent="0.3">
      <c r="A7" t="s">
        <v>7</v>
      </c>
      <c r="B7">
        <v>3.0318818730794383</v>
      </c>
    </row>
    <row r="8" spans="1:9" ht="15" thickBot="1" x14ac:dyDescent="0.35">
      <c r="A8" s="1" t="s">
        <v>8</v>
      </c>
      <c r="B8" s="1">
        <v>6</v>
      </c>
    </row>
    <row r="10" spans="1:9" ht="15" thickBot="1" x14ac:dyDescent="0.35">
      <c r="A10" t="s">
        <v>9</v>
      </c>
    </row>
    <row r="11" spans="1:9" x14ac:dyDescent="0.3">
      <c r="A11" s="2"/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</row>
    <row r="12" spans="1:9" x14ac:dyDescent="0.3">
      <c r="A12" t="s">
        <v>10</v>
      </c>
      <c r="B12">
        <v>1</v>
      </c>
      <c r="C12">
        <v>279.23076923076928</v>
      </c>
      <c r="D12">
        <v>279.23076923076928</v>
      </c>
      <c r="E12">
        <v>30.376569037656935</v>
      </c>
      <c r="F12">
        <v>5.2881303040520217E-3</v>
      </c>
    </row>
    <row r="13" spans="1:9" x14ac:dyDescent="0.3">
      <c r="A13" t="s">
        <v>11</v>
      </c>
      <c r="B13">
        <v>4</v>
      </c>
      <c r="C13">
        <v>36.769230769230738</v>
      </c>
      <c r="D13">
        <v>9.1923076923076845</v>
      </c>
    </row>
    <row r="14" spans="1:9" ht="15" thickBot="1" x14ac:dyDescent="0.35">
      <c r="A14" s="1" t="s">
        <v>12</v>
      </c>
      <c r="B14" s="1">
        <v>5</v>
      </c>
      <c r="C14" s="1">
        <v>316</v>
      </c>
      <c r="D14" s="1"/>
      <c r="E14" s="1"/>
      <c r="F14" s="1"/>
    </row>
    <row r="15" spans="1:9" ht="15" thickBot="1" x14ac:dyDescent="0.35"/>
    <row r="16" spans="1:9" x14ac:dyDescent="0.3">
      <c r="A16" s="2"/>
      <c r="B16" s="2" t="s">
        <v>19</v>
      </c>
      <c r="C16" s="2" t="s">
        <v>7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25</v>
      </c>
    </row>
    <row r="17" spans="1:9" x14ac:dyDescent="0.3">
      <c r="A17" t="s">
        <v>13</v>
      </c>
      <c r="B17">
        <v>66.615384615384613</v>
      </c>
      <c r="C17">
        <v>2.8885614035793856</v>
      </c>
      <c r="D17">
        <v>23.061785888587167</v>
      </c>
      <c r="E17">
        <v>2.0948607858832357E-5</v>
      </c>
      <c r="F17">
        <v>58.595452445353359</v>
      </c>
      <c r="G17">
        <v>74.635316785415867</v>
      </c>
      <c r="H17">
        <v>58.595452445353359</v>
      </c>
      <c r="I17">
        <v>74.635316785415867</v>
      </c>
    </row>
    <row r="18" spans="1:9" ht="15" thickBot="1" x14ac:dyDescent="0.35">
      <c r="A18" s="1" t="s">
        <v>26</v>
      </c>
      <c r="B18" s="1">
        <v>5.0769230769230758</v>
      </c>
      <c r="C18" s="1">
        <v>0.92115183876447349</v>
      </c>
      <c r="D18" s="1">
        <v>5.5114942654108718</v>
      </c>
      <c r="E18" s="1">
        <v>5.2881303040520277E-3</v>
      </c>
      <c r="F18" s="1">
        <v>2.5193955630415061</v>
      </c>
      <c r="G18" s="1">
        <v>7.6344505908046454</v>
      </c>
      <c r="H18" s="1">
        <v>2.5193955630415061</v>
      </c>
      <c r="I18" s="1">
        <v>7.6344505908046454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7C09-647E-4058-BDBF-7A6037662711}">
  <dimension ref="A1:I30"/>
  <sheetViews>
    <sheetView zoomScale="138" zoomScaleNormal="172" workbookViewId="0">
      <selection activeCell="G21" sqref="G21"/>
    </sheetView>
  </sheetViews>
  <sheetFormatPr defaultRowHeight="14.4" x14ac:dyDescent="0.3"/>
  <cols>
    <col min="1" max="1" width="19.5546875" customWidth="1"/>
    <col min="2" max="4" width="9" bestFit="1" customWidth="1"/>
    <col min="5" max="5" width="12.21875" bestFit="1" customWidth="1"/>
    <col min="6" max="6" width="14.33203125" customWidth="1"/>
    <col min="7" max="7" width="15" customWidth="1"/>
    <col min="8" max="8" width="13.5546875" customWidth="1"/>
    <col min="9" max="9" width="11.44140625" customWidth="1"/>
  </cols>
  <sheetData>
    <row r="1" spans="1:9" x14ac:dyDescent="0.3">
      <c r="A1" t="s">
        <v>2</v>
      </c>
    </row>
    <row r="2" spans="1:9" ht="15" thickBot="1" x14ac:dyDescent="0.35"/>
    <row r="3" spans="1:9" x14ac:dyDescent="0.3">
      <c r="A3" s="3" t="s">
        <v>3</v>
      </c>
      <c r="B3" s="3"/>
    </row>
    <row r="4" spans="1:9" x14ac:dyDescent="0.3">
      <c r="A4" t="s">
        <v>4</v>
      </c>
      <c r="B4">
        <v>0.94002216717528286</v>
      </c>
    </row>
    <row r="5" spans="1:9" x14ac:dyDescent="0.3">
      <c r="A5" t="s">
        <v>5</v>
      </c>
      <c r="B5">
        <v>0.88364167478091549</v>
      </c>
    </row>
    <row r="6" spans="1:9" x14ac:dyDescent="0.3">
      <c r="A6" t="s">
        <v>6</v>
      </c>
      <c r="B6">
        <v>0.85455209347614436</v>
      </c>
    </row>
    <row r="7" spans="1:9" x14ac:dyDescent="0.3">
      <c r="A7" t="s">
        <v>7</v>
      </c>
      <c r="B7">
        <v>3.0318818730794383</v>
      </c>
    </row>
    <row r="8" spans="1:9" ht="15" thickBot="1" x14ac:dyDescent="0.35">
      <c r="A8" s="1" t="s">
        <v>8</v>
      </c>
      <c r="B8" s="1">
        <v>6</v>
      </c>
    </row>
    <row r="10" spans="1:9" ht="15" thickBot="1" x14ac:dyDescent="0.35">
      <c r="A10" t="s">
        <v>9</v>
      </c>
    </row>
    <row r="11" spans="1:9" x14ac:dyDescent="0.3">
      <c r="A11" s="2"/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</row>
    <row r="12" spans="1:9" x14ac:dyDescent="0.3">
      <c r="A12" t="s">
        <v>10</v>
      </c>
      <c r="B12">
        <v>1</v>
      </c>
      <c r="C12">
        <v>279.23076923076928</v>
      </c>
      <c r="D12">
        <v>279.23076923076928</v>
      </c>
      <c r="E12">
        <v>30.376569037656935</v>
      </c>
      <c r="F12">
        <v>5.2881303040520217E-3</v>
      </c>
    </row>
    <row r="13" spans="1:9" x14ac:dyDescent="0.3">
      <c r="A13" t="s">
        <v>11</v>
      </c>
      <c r="B13">
        <v>4</v>
      </c>
      <c r="C13">
        <v>36.769230769230738</v>
      </c>
      <c r="D13">
        <v>9.1923076923076845</v>
      </c>
    </row>
    <row r="14" spans="1:9" ht="15" thickBot="1" x14ac:dyDescent="0.35">
      <c r="A14" s="1" t="s">
        <v>12</v>
      </c>
      <c r="B14" s="1">
        <v>5</v>
      </c>
      <c r="C14" s="1">
        <v>316</v>
      </c>
      <c r="D14" s="1"/>
      <c r="E14" s="1"/>
      <c r="F14" s="1"/>
    </row>
    <row r="15" spans="1:9" ht="15" thickBot="1" x14ac:dyDescent="0.35"/>
    <row r="16" spans="1:9" x14ac:dyDescent="0.3">
      <c r="A16" s="2"/>
      <c r="B16" s="2" t="s">
        <v>19</v>
      </c>
      <c r="C16" s="2" t="s">
        <v>7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25</v>
      </c>
    </row>
    <row r="17" spans="1:9" x14ac:dyDescent="0.3">
      <c r="A17" t="s">
        <v>13</v>
      </c>
      <c r="B17">
        <v>66.615384615384599</v>
      </c>
      <c r="C17">
        <v>2.8885614035793856</v>
      </c>
      <c r="D17">
        <v>23.061785888587167</v>
      </c>
      <c r="E17">
        <v>2.0948607858832357E-5</v>
      </c>
      <c r="F17">
        <v>58.595452445353359</v>
      </c>
      <c r="G17">
        <v>74.635316785415867</v>
      </c>
      <c r="H17">
        <v>58.595452445353359</v>
      </c>
      <c r="I17">
        <v>74.635316785415867</v>
      </c>
    </row>
    <row r="18" spans="1:9" ht="15" thickBot="1" x14ac:dyDescent="0.35">
      <c r="A18" s="1" t="s">
        <v>26</v>
      </c>
      <c r="B18" s="1">
        <v>5.0769230769230758</v>
      </c>
      <c r="C18" s="1">
        <v>0.92115183876447349</v>
      </c>
      <c r="D18" s="1">
        <v>5.5114942654108718</v>
      </c>
      <c r="E18" s="1">
        <v>5.2881303040520277E-3</v>
      </c>
      <c r="F18" s="1">
        <v>2.5193955630415061</v>
      </c>
      <c r="G18" s="1">
        <v>7.6344505908046454</v>
      </c>
      <c r="H18" s="1">
        <v>2.5193955630415061</v>
      </c>
      <c r="I18" s="1">
        <v>7.6344505908046454</v>
      </c>
    </row>
    <row r="20" spans="1:9" x14ac:dyDescent="0.3">
      <c r="F20" s="16" t="s">
        <v>84</v>
      </c>
    </row>
    <row r="22" spans="1:9" x14ac:dyDescent="0.3">
      <c r="A22" t="s">
        <v>27</v>
      </c>
    </row>
    <row r="23" spans="1:9" ht="15" thickBot="1" x14ac:dyDescent="0.35"/>
    <row r="24" spans="1:9" x14ac:dyDescent="0.3">
      <c r="A24" s="2" t="s">
        <v>28</v>
      </c>
      <c r="B24" s="2" t="s">
        <v>29</v>
      </c>
      <c r="C24" s="2" t="s">
        <v>30</v>
      </c>
      <c r="D24" s="2" t="s">
        <v>31</v>
      </c>
    </row>
    <row r="25" spans="1:9" x14ac:dyDescent="0.3">
      <c r="A25">
        <v>1</v>
      </c>
      <c r="B25">
        <v>71.692307692307693</v>
      </c>
      <c r="C25">
        <v>-3.6923076923076934</v>
      </c>
      <c r="D25">
        <v>-1.3615720103005875</v>
      </c>
    </row>
    <row r="26" spans="1:9" x14ac:dyDescent="0.3">
      <c r="A26">
        <v>2</v>
      </c>
      <c r="B26">
        <v>76.769230769230759</v>
      </c>
      <c r="C26">
        <v>0.23076923076924061</v>
      </c>
      <c r="D26">
        <v>8.5098250643790327E-2</v>
      </c>
    </row>
    <row r="27" spans="1:9" x14ac:dyDescent="0.3">
      <c r="A27">
        <v>3</v>
      </c>
      <c r="B27">
        <v>76.769230769230759</v>
      </c>
      <c r="C27">
        <v>4.2307692307692406</v>
      </c>
      <c r="D27">
        <v>1.5601345951360932</v>
      </c>
    </row>
    <row r="28" spans="1:9" x14ac:dyDescent="0.3">
      <c r="A28">
        <v>4</v>
      </c>
      <c r="B28">
        <v>81.84615384615384</v>
      </c>
      <c r="C28">
        <v>0.15384615384616041</v>
      </c>
      <c r="D28">
        <v>5.6732167095860216E-2</v>
      </c>
    </row>
    <row r="29" spans="1:9" x14ac:dyDescent="0.3">
      <c r="A29">
        <v>5</v>
      </c>
      <c r="B29">
        <v>86.92307692307692</v>
      </c>
      <c r="C29">
        <v>1.0769230769230802</v>
      </c>
      <c r="D29">
        <v>0.39712516967100581</v>
      </c>
    </row>
    <row r="30" spans="1:9" ht="15" thickBot="1" x14ac:dyDescent="0.35">
      <c r="A30" s="1">
        <v>6</v>
      </c>
      <c r="B30" s="1">
        <v>92</v>
      </c>
      <c r="C30" s="1">
        <v>-2</v>
      </c>
      <c r="D30" s="1">
        <v>-0.73751817224615135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1491-9DDF-4507-91EF-8A63CBCE8135}">
  <dimension ref="A1:I30"/>
  <sheetViews>
    <sheetView topLeftCell="A4" workbookViewId="0">
      <selection sqref="A1:I30"/>
    </sheetView>
  </sheetViews>
  <sheetFormatPr defaultRowHeight="14.4" x14ac:dyDescent="0.3"/>
  <sheetData>
    <row r="1" spans="1:9" x14ac:dyDescent="0.3">
      <c r="A1" t="s">
        <v>2</v>
      </c>
    </row>
    <row r="2" spans="1:9" ht="15" thickBot="1" x14ac:dyDescent="0.35"/>
    <row r="3" spans="1:9" x14ac:dyDescent="0.3">
      <c r="A3" s="20" t="s">
        <v>3</v>
      </c>
      <c r="B3" s="20"/>
    </row>
    <row r="4" spans="1:9" x14ac:dyDescent="0.3">
      <c r="A4" s="17" t="s">
        <v>4</v>
      </c>
      <c r="B4" s="17">
        <v>0.94002216717528286</v>
      </c>
    </row>
    <row r="5" spans="1:9" x14ac:dyDescent="0.3">
      <c r="A5" s="17" t="s">
        <v>5</v>
      </c>
      <c r="B5" s="17">
        <v>0.88364167478091549</v>
      </c>
    </row>
    <row r="6" spans="1:9" x14ac:dyDescent="0.3">
      <c r="A6" s="17" t="s">
        <v>6</v>
      </c>
      <c r="B6" s="17">
        <v>0.85455209347614436</v>
      </c>
    </row>
    <row r="7" spans="1:9" x14ac:dyDescent="0.3">
      <c r="A7" s="17" t="s">
        <v>7</v>
      </c>
      <c r="B7" s="17">
        <v>3.0318818730794383</v>
      </c>
    </row>
    <row r="8" spans="1:9" ht="15" thickBot="1" x14ac:dyDescent="0.35">
      <c r="A8" s="18" t="s">
        <v>8</v>
      </c>
      <c r="B8" s="18">
        <v>6</v>
      </c>
    </row>
    <row r="10" spans="1:9" ht="15" thickBot="1" x14ac:dyDescent="0.35">
      <c r="A10" t="s">
        <v>9</v>
      </c>
    </row>
    <row r="11" spans="1:9" x14ac:dyDescent="0.3">
      <c r="A11" s="19"/>
      <c r="B11" s="19" t="s">
        <v>14</v>
      </c>
      <c r="C11" s="19" t="s">
        <v>15</v>
      </c>
      <c r="D11" s="19" t="s">
        <v>16</v>
      </c>
      <c r="E11" s="19" t="s">
        <v>17</v>
      </c>
      <c r="F11" s="19" t="s">
        <v>18</v>
      </c>
    </row>
    <row r="12" spans="1:9" x14ac:dyDescent="0.3">
      <c r="A12" s="17" t="s">
        <v>10</v>
      </c>
      <c r="B12" s="17">
        <v>1</v>
      </c>
      <c r="C12" s="17">
        <v>279.23076923076928</v>
      </c>
      <c r="D12" s="17">
        <v>279.23076923076928</v>
      </c>
      <c r="E12" s="17">
        <v>30.376569037656935</v>
      </c>
      <c r="F12" s="17">
        <v>5.2881303040520217E-3</v>
      </c>
    </row>
    <row r="13" spans="1:9" x14ac:dyDescent="0.3">
      <c r="A13" s="17" t="s">
        <v>11</v>
      </c>
      <c r="B13" s="17">
        <v>4</v>
      </c>
      <c r="C13" s="17">
        <v>36.769230769230738</v>
      </c>
      <c r="D13" s="17">
        <v>9.1923076923076845</v>
      </c>
      <c r="E13" s="17"/>
      <c r="F13" s="17"/>
    </row>
    <row r="14" spans="1:9" ht="15" thickBot="1" x14ac:dyDescent="0.35">
      <c r="A14" s="18" t="s">
        <v>12</v>
      </c>
      <c r="B14" s="18">
        <v>5</v>
      </c>
      <c r="C14" s="18">
        <v>316</v>
      </c>
      <c r="D14" s="18"/>
      <c r="E14" s="18"/>
      <c r="F14" s="18"/>
    </row>
    <row r="15" spans="1:9" ht="15" thickBot="1" x14ac:dyDescent="0.35"/>
    <row r="16" spans="1:9" x14ac:dyDescent="0.3">
      <c r="A16" s="19"/>
      <c r="B16" s="19" t="s">
        <v>19</v>
      </c>
      <c r="C16" s="19" t="s">
        <v>7</v>
      </c>
      <c r="D16" s="19" t="s">
        <v>20</v>
      </c>
      <c r="E16" s="19" t="s">
        <v>21</v>
      </c>
      <c r="F16" s="19" t="s">
        <v>22</v>
      </c>
      <c r="G16" s="19" t="s">
        <v>23</v>
      </c>
      <c r="H16" s="19" t="s">
        <v>24</v>
      </c>
      <c r="I16" s="19" t="s">
        <v>25</v>
      </c>
    </row>
    <row r="17" spans="1:9" x14ac:dyDescent="0.3">
      <c r="A17" s="17" t="s">
        <v>13</v>
      </c>
      <c r="B17" s="17">
        <v>66.615384615384613</v>
      </c>
      <c r="C17" s="17">
        <v>2.8885614035793856</v>
      </c>
      <c r="D17" s="17">
        <v>23.061785888587167</v>
      </c>
      <c r="E17" s="17">
        <v>2.0948607858832357E-5</v>
      </c>
      <c r="F17" s="17">
        <v>58.595452445353359</v>
      </c>
      <c r="G17" s="17">
        <v>74.635316785415867</v>
      </c>
      <c r="H17" s="17">
        <v>58.595452445353359</v>
      </c>
      <c r="I17" s="17">
        <v>74.635316785415867</v>
      </c>
    </row>
    <row r="18" spans="1:9" ht="15" thickBot="1" x14ac:dyDescent="0.35">
      <c r="A18" s="18" t="s">
        <v>26</v>
      </c>
      <c r="B18" s="18">
        <v>5.0769230769230758</v>
      </c>
      <c r="C18" s="18">
        <v>0.92115183876447349</v>
      </c>
      <c r="D18" s="18">
        <v>5.5114942654108718</v>
      </c>
      <c r="E18" s="18">
        <v>5.2881303040520277E-3</v>
      </c>
      <c r="F18" s="18">
        <v>2.5193955630415061</v>
      </c>
      <c r="G18" s="18">
        <v>7.6344505908046454</v>
      </c>
      <c r="H18" s="18">
        <v>2.5193955630415061</v>
      </c>
      <c r="I18" s="18">
        <v>7.6344505908046454</v>
      </c>
    </row>
    <row r="22" spans="1:9" x14ac:dyDescent="0.3">
      <c r="A22" t="s">
        <v>27</v>
      </c>
    </row>
    <row r="23" spans="1:9" ht="15" thickBot="1" x14ac:dyDescent="0.35"/>
    <row r="24" spans="1:9" x14ac:dyDescent="0.3">
      <c r="A24" s="19" t="s">
        <v>28</v>
      </c>
      <c r="B24" s="19" t="s">
        <v>29</v>
      </c>
      <c r="C24" s="19" t="s">
        <v>30</v>
      </c>
      <c r="D24" s="19" t="s">
        <v>31</v>
      </c>
    </row>
    <row r="25" spans="1:9" x14ac:dyDescent="0.3">
      <c r="A25" s="17">
        <v>1</v>
      </c>
      <c r="B25" s="17">
        <v>71.692307692307693</v>
      </c>
      <c r="C25" s="17">
        <v>-3.6923076923076934</v>
      </c>
      <c r="D25" s="17">
        <v>-1.3615720103005875</v>
      </c>
    </row>
    <row r="26" spans="1:9" x14ac:dyDescent="0.3">
      <c r="A26" s="17">
        <v>2</v>
      </c>
      <c r="B26" s="17">
        <v>76.769230769230759</v>
      </c>
      <c r="C26" s="17">
        <v>0.23076923076924061</v>
      </c>
      <c r="D26" s="17">
        <v>8.5098250643790327E-2</v>
      </c>
    </row>
    <row r="27" spans="1:9" x14ac:dyDescent="0.3">
      <c r="A27" s="17">
        <v>3</v>
      </c>
      <c r="B27" s="17">
        <v>76.769230769230759</v>
      </c>
      <c r="C27" s="17">
        <v>4.2307692307692406</v>
      </c>
      <c r="D27" s="17">
        <v>1.5601345951360932</v>
      </c>
    </row>
    <row r="28" spans="1:9" x14ac:dyDescent="0.3">
      <c r="A28" s="17">
        <v>4</v>
      </c>
      <c r="B28" s="17">
        <v>81.84615384615384</v>
      </c>
      <c r="C28" s="17">
        <v>0.15384615384616041</v>
      </c>
      <c r="D28" s="17">
        <v>5.6732167095860216E-2</v>
      </c>
    </row>
    <row r="29" spans="1:9" x14ac:dyDescent="0.3">
      <c r="A29" s="17">
        <v>5</v>
      </c>
      <c r="B29" s="17">
        <v>86.92307692307692</v>
      </c>
      <c r="C29" s="17">
        <v>1.0769230769230802</v>
      </c>
      <c r="D29" s="17">
        <v>0.39712516967100581</v>
      </c>
    </row>
    <row r="30" spans="1:9" ht="15" thickBot="1" x14ac:dyDescent="0.35">
      <c r="A30" s="18">
        <v>6</v>
      </c>
      <c r="B30" s="18">
        <v>92</v>
      </c>
      <c r="C30" s="18">
        <v>-2</v>
      </c>
      <c r="D30" s="18">
        <v>-0.73751817224615135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D6D6-FD59-40BA-B178-B4B4FB2CD063}">
  <dimension ref="A1:I30"/>
  <sheetViews>
    <sheetView tabSelected="1" workbookViewId="0">
      <selection activeCell="G7" sqref="G7"/>
    </sheetView>
  </sheetViews>
  <sheetFormatPr defaultRowHeight="14.4" x14ac:dyDescent="0.3"/>
  <sheetData>
    <row r="1" spans="1:9" x14ac:dyDescent="0.3">
      <c r="A1" t="s">
        <v>2</v>
      </c>
    </row>
    <row r="2" spans="1:9" ht="15" thickBot="1" x14ac:dyDescent="0.35"/>
    <row r="3" spans="1:9" x14ac:dyDescent="0.3">
      <c r="A3" s="20" t="s">
        <v>3</v>
      </c>
      <c r="B3" s="20"/>
    </row>
    <row r="4" spans="1:9" x14ac:dyDescent="0.3">
      <c r="A4" s="17" t="s">
        <v>4</v>
      </c>
      <c r="B4" s="17">
        <v>0.94002216717528286</v>
      </c>
    </row>
    <row r="5" spans="1:9" x14ac:dyDescent="0.3">
      <c r="A5" s="17" t="s">
        <v>5</v>
      </c>
      <c r="B5" s="17">
        <v>0.88364167478091549</v>
      </c>
    </row>
    <row r="6" spans="1:9" x14ac:dyDescent="0.3">
      <c r="A6" s="17" t="s">
        <v>6</v>
      </c>
      <c r="B6" s="17">
        <v>0.85455209347614436</v>
      </c>
    </row>
    <row r="7" spans="1:9" x14ac:dyDescent="0.3">
      <c r="A7" s="17" t="s">
        <v>7</v>
      </c>
      <c r="B7" s="17">
        <v>3.0318818730794383</v>
      </c>
      <c r="G7" t="s">
        <v>87</v>
      </c>
    </row>
    <row r="8" spans="1:9" ht="15" thickBot="1" x14ac:dyDescent="0.35">
      <c r="A8" s="18" t="s">
        <v>8</v>
      </c>
      <c r="B8" s="18">
        <v>6</v>
      </c>
    </row>
    <row r="10" spans="1:9" ht="15" thickBot="1" x14ac:dyDescent="0.35">
      <c r="A10" t="s">
        <v>9</v>
      </c>
    </row>
    <row r="11" spans="1:9" x14ac:dyDescent="0.3">
      <c r="A11" s="19"/>
      <c r="B11" s="19" t="s">
        <v>14</v>
      </c>
      <c r="C11" s="19" t="s">
        <v>15</v>
      </c>
      <c r="D11" s="19" t="s">
        <v>16</v>
      </c>
      <c r="E11" s="19" t="s">
        <v>17</v>
      </c>
      <c r="F11" s="19" t="s">
        <v>18</v>
      </c>
    </row>
    <row r="12" spans="1:9" x14ac:dyDescent="0.3">
      <c r="A12" s="17" t="s">
        <v>10</v>
      </c>
      <c r="B12" s="17">
        <v>1</v>
      </c>
      <c r="C12" s="17">
        <v>279.23076923076928</v>
      </c>
      <c r="D12" s="17">
        <v>279.23076923076928</v>
      </c>
      <c r="E12" s="17">
        <v>30.376569037656935</v>
      </c>
      <c r="F12" s="17">
        <v>5.2881303040520217E-3</v>
      </c>
    </row>
    <row r="13" spans="1:9" x14ac:dyDescent="0.3">
      <c r="A13" s="17" t="s">
        <v>11</v>
      </c>
      <c r="B13" s="17">
        <v>4</v>
      </c>
      <c r="C13" s="17">
        <v>36.769230769230738</v>
      </c>
      <c r="D13" s="17">
        <v>9.1923076923076845</v>
      </c>
      <c r="E13" s="17"/>
      <c r="F13" s="17"/>
    </row>
    <row r="14" spans="1:9" ht="15" thickBot="1" x14ac:dyDescent="0.35">
      <c r="A14" s="18" t="s">
        <v>12</v>
      </c>
      <c r="B14" s="18">
        <v>5</v>
      </c>
      <c r="C14" s="18">
        <v>316</v>
      </c>
      <c r="D14" s="18"/>
      <c r="E14" s="18"/>
      <c r="F14" s="18"/>
    </row>
    <row r="15" spans="1:9" ht="15" thickBot="1" x14ac:dyDescent="0.35"/>
    <row r="16" spans="1:9" x14ac:dyDescent="0.3">
      <c r="A16" s="19"/>
      <c r="B16" s="19" t="s">
        <v>19</v>
      </c>
      <c r="C16" s="19" t="s">
        <v>7</v>
      </c>
      <c r="D16" s="19" t="s">
        <v>20</v>
      </c>
      <c r="E16" s="19" t="s">
        <v>21</v>
      </c>
      <c r="F16" s="19" t="s">
        <v>22</v>
      </c>
      <c r="G16" s="19" t="s">
        <v>23</v>
      </c>
      <c r="H16" s="19" t="s">
        <v>24</v>
      </c>
      <c r="I16" s="19" t="s">
        <v>25</v>
      </c>
    </row>
    <row r="17" spans="1:9" x14ac:dyDescent="0.3">
      <c r="A17" s="17" t="s">
        <v>13</v>
      </c>
      <c r="B17" s="17">
        <v>66.615384615384613</v>
      </c>
      <c r="C17" s="17">
        <v>2.8885614035793856</v>
      </c>
      <c r="D17" s="17">
        <v>23.061785888587167</v>
      </c>
      <c r="E17" s="17">
        <v>2.0948607858832357E-5</v>
      </c>
      <c r="F17" s="17">
        <v>58.595452445353359</v>
      </c>
      <c r="G17" s="17">
        <v>74.635316785415867</v>
      </c>
      <c r="H17" s="17">
        <v>58.595452445353359</v>
      </c>
      <c r="I17" s="17">
        <v>74.635316785415867</v>
      </c>
    </row>
    <row r="18" spans="1:9" ht="15" thickBot="1" x14ac:dyDescent="0.35">
      <c r="A18" s="18" t="s">
        <v>26</v>
      </c>
      <c r="B18" s="18">
        <v>5.0769230769230758</v>
      </c>
      <c r="C18" s="18">
        <v>0.92115183876447349</v>
      </c>
      <c r="D18" s="18">
        <v>5.5114942654108718</v>
      </c>
      <c r="E18" s="18">
        <v>5.2881303040520277E-3</v>
      </c>
      <c r="F18" s="18">
        <v>2.5193955630415061</v>
      </c>
      <c r="G18" s="18">
        <v>7.6344505908046454</v>
      </c>
      <c r="H18" s="18">
        <v>2.5193955630415061</v>
      </c>
      <c r="I18" s="18">
        <v>7.6344505908046454</v>
      </c>
    </row>
    <row r="22" spans="1:9" x14ac:dyDescent="0.3">
      <c r="A22" t="s">
        <v>27</v>
      </c>
      <c r="F22" t="s">
        <v>85</v>
      </c>
    </row>
    <row r="23" spans="1:9" ht="15" thickBot="1" x14ac:dyDescent="0.35"/>
    <row r="24" spans="1:9" x14ac:dyDescent="0.3">
      <c r="A24" s="19" t="s">
        <v>28</v>
      </c>
      <c r="B24" s="19" t="s">
        <v>29</v>
      </c>
      <c r="C24" s="19" t="s">
        <v>30</v>
      </c>
      <c r="D24" s="19" t="s">
        <v>31</v>
      </c>
      <c r="F24" s="19" t="s">
        <v>86</v>
      </c>
      <c r="G24" s="19" t="s">
        <v>38</v>
      </c>
    </row>
    <row r="25" spans="1:9" x14ac:dyDescent="0.3">
      <c r="A25" s="17">
        <v>1</v>
      </c>
      <c r="B25" s="17">
        <v>71.692307692307693</v>
      </c>
      <c r="C25" s="17">
        <v>-3.6923076923076934</v>
      </c>
      <c r="D25" s="17">
        <v>-1.3615720103005875</v>
      </c>
      <c r="F25" s="17">
        <v>8.3333333333333339</v>
      </c>
      <c r="G25" s="17">
        <v>68</v>
      </c>
    </row>
    <row r="26" spans="1:9" x14ac:dyDescent="0.3">
      <c r="A26" s="17">
        <v>2</v>
      </c>
      <c r="B26" s="17">
        <v>76.769230769230759</v>
      </c>
      <c r="C26" s="17">
        <v>0.23076923076924061</v>
      </c>
      <c r="D26" s="17">
        <v>8.5098250643790327E-2</v>
      </c>
      <c r="F26" s="17">
        <v>25</v>
      </c>
      <c r="G26" s="17">
        <v>77</v>
      </c>
    </row>
    <row r="27" spans="1:9" x14ac:dyDescent="0.3">
      <c r="A27" s="17">
        <v>3</v>
      </c>
      <c r="B27" s="17">
        <v>76.769230769230759</v>
      </c>
      <c r="C27" s="17">
        <v>4.2307692307692406</v>
      </c>
      <c r="D27" s="17">
        <v>1.5601345951360932</v>
      </c>
      <c r="F27" s="17">
        <v>41.666666666666671</v>
      </c>
      <c r="G27" s="17">
        <v>81</v>
      </c>
    </row>
    <row r="28" spans="1:9" x14ac:dyDescent="0.3">
      <c r="A28" s="17">
        <v>4</v>
      </c>
      <c r="B28" s="17">
        <v>81.84615384615384</v>
      </c>
      <c r="C28" s="17">
        <v>0.15384615384616041</v>
      </c>
      <c r="D28" s="17">
        <v>5.6732167095860216E-2</v>
      </c>
      <c r="F28" s="17">
        <v>58.333333333333336</v>
      </c>
      <c r="G28" s="17">
        <v>82</v>
      </c>
    </row>
    <row r="29" spans="1:9" x14ac:dyDescent="0.3">
      <c r="A29" s="17">
        <v>5</v>
      </c>
      <c r="B29" s="17">
        <v>86.92307692307692</v>
      </c>
      <c r="C29" s="17">
        <v>1.0769230769230802</v>
      </c>
      <c r="D29" s="17">
        <v>0.39712516967100581</v>
      </c>
      <c r="F29" s="17">
        <v>75</v>
      </c>
      <c r="G29" s="17">
        <v>88</v>
      </c>
    </row>
    <row r="30" spans="1:9" ht="15" thickBot="1" x14ac:dyDescent="0.35">
      <c r="A30" s="18">
        <v>6</v>
      </c>
      <c r="B30" s="18">
        <v>92</v>
      </c>
      <c r="C30" s="18">
        <v>-2</v>
      </c>
      <c r="D30" s="18">
        <v>-0.73751817224615135</v>
      </c>
      <c r="F30" s="18">
        <v>91.666666666666671</v>
      </c>
      <c r="G30" s="18">
        <v>90</v>
      </c>
    </row>
  </sheetData>
  <sortState xmlns:xlrd2="http://schemas.microsoft.com/office/spreadsheetml/2017/richdata2" ref="G25:G30">
    <sortCondition ref="G2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ED57-5C44-4580-BFAD-1CBEDA3EA293}">
  <dimension ref="A1:N37"/>
  <sheetViews>
    <sheetView topLeftCell="A4" zoomScale="109" zoomScaleNormal="175" workbookViewId="0">
      <selection activeCell="A3" sqref="A3:A8"/>
    </sheetView>
  </sheetViews>
  <sheetFormatPr defaultRowHeight="14.4" x14ac:dyDescent="0.3"/>
  <cols>
    <col min="4" max="4" width="11.109375" customWidth="1"/>
    <col min="5" max="5" width="22.6640625" customWidth="1"/>
    <col min="8" max="8" width="10.6640625" customWidth="1"/>
    <col min="13" max="13" width="14.44140625" customWidth="1"/>
  </cols>
  <sheetData>
    <row r="1" spans="1:14" ht="15" thickBot="1" x14ac:dyDescent="0.35">
      <c r="A1" t="s">
        <v>37</v>
      </c>
      <c r="B1" t="s">
        <v>38</v>
      </c>
      <c r="D1" t="s">
        <v>39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L1" t="s">
        <v>52</v>
      </c>
      <c r="M1" t="s">
        <v>54</v>
      </c>
      <c r="N1" t="s">
        <v>53</v>
      </c>
    </row>
    <row r="2" spans="1:14" x14ac:dyDescent="0.3">
      <c r="A2" t="s">
        <v>0</v>
      </c>
      <c r="B2" t="s">
        <v>1</v>
      </c>
      <c r="D2" s="2" t="s">
        <v>29</v>
      </c>
      <c r="E2" t="s">
        <v>32</v>
      </c>
      <c r="F2" t="s">
        <v>35</v>
      </c>
      <c r="G2" t="s">
        <v>36</v>
      </c>
      <c r="H2" t="s">
        <v>40</v>
      </c>
      <c r="I2" t="s">
        <v>41</v>
      </c>
      <c r="J2" t="s">
        <v>42</v>
      </c>
      <c r="L2" t="s">
        <v>43</v>
      </c>
      <c r="M2" t="s">
        <v>44</v>
      </c>
      <c r="N2" t="s">
        <v>45</v>
      </c>
    </row>
    <row r="3" spans="1:14" x14ac:dyDescent="0.3">
      <c r="A3">
        <v>1</v>
      </c>
      <c r="B3">
        <v>68</v>
      </c>
      <c r="D3">
        <v>71.692307692307693</v>
      </c>
      <c r="E3">
        <f>B3-$B$11</f>
        <v>-13</v>
      </c>
      <c r="F3">
        <f>B3-D3</f>
        <v>-3.6923076923076934</v>
      </c>
      <c r="G3">
        <f>F3-E3</f>
        <v>9.3076923076923066</v>
      </c>
      <c r="H3">
        <f>E3*E3</f>
        <v>169</v>
      </c>
      <c r="I3">
        <f>F3*F3</f>
        <v>13.633136094674564</v>
      </c>
      <c r="J3">
        <f>G3*G3</f>
        <v>86.633136094674541</v>
      </c>
      <c r="L3">
        <f>A3-$B$12</f>
        <v>-1.8333333333333335</v>
      </c>
      <c r="M3">
        <f>L3*E3</f>
        <v>23.833333333333336</v>
      </c>
      <c r="N3">
        <f>L3*L3</f>
        <v>3.3611111111111116</v>
      </c>
    </row>
    <row r="4" spans="1:14" x14ac:dyDescent="0.3">
      <c r="A4">
        <v>2</v>
      </c>
      <c r="B4">
        <v>77</v>
      </c>
      <c r="D4">
        <v>76.769230769230759</v>
      </c>
      <c r="E4">
        <f t="shared" ref="E4:E8" si="0">B4-$B$11</f>
        <v>-4</v>
      </c>
      <c r="F4">
        <f t="shared" ref="F4:F8" si="1">B4-D4</f>
        <v>0.23076923076924061</v>
      </c>
      <c r="G4">
        <f t="shared" ref="G4:G8" si="2">F4-E4</f>
        <v>4.2307692307692406</v>
      </c>
      <c r="H4">
        <f t="shared" ref="H4:H8" si="3">E4*E4</f>
        <v>16</v>
      </c>
      <c r="I4">
        <f t="shared" ref="I4:I8" si="4">F4*F4</f>
        <v>5.3254437869827025E-2</v>
      </c>
      <c r="J4">
        <f t="shared" ref="J4:J8" si="5">G4*G4</f>
        <v>17.899408284023753</v>
      </c>
      <c r="L4">
        <f t="shared" ref="L4:L8" si="6">A4-$B$12</f>
        <v>-0.83333333333333348</v>
      </c>
      <c r="M4">
        <f t="shared" ref="M4:M8" si="7">L4*E4</f>
        <v>3.3333333333333339</v>
      </c>
      <c r="N4">
        <f t="shared" ref="N4:N8" si="8">L4*L4</f>
        <v>0.69444444444444464</v>
      </c>
    </row>
    <row r="5" spans="1:14" x14ac:dyDescent="0.3">
      <c r="A5">
        <v>2</v>
      </c>
      <c r="B5">
        <v>81</v>
      </c>
      <c r="D5">
        <v>76.769230769230759</v>
      </c>
      <c r="E5">
        <f t="shared" si="0"/>
        <v>0</v>
      </c>
      <c r="F5">
        <f t="shared" si="1"/>
        <v>4.2307692307692406</v>
      </c>
      <c r="G5">
        <f t="shared" si="2"/>
        <v>4.2307692307692406</v>
      </c>
      <c r="H5">
        <f t="shared" si="3"/>
        <v>0</v>
      </c>
      <c r="I5">
        <f t="shared" si="4"/>
        <v>17.899408284023753</v>
      </c>
      <c r="J5">
        <f t="shared" si="5"/>
        <v>17.899408284023753</v>
      </c>
      <c r="L5">
        <f t="shared" si="6"/>
        <v>-0.83333333333333348</v>
      </c>
      <c r="M5">
        <f t="shared" si="7"/>
        <v>0</v>
      </c>
      <c r="N5">
        <f t="shared" si="8"/>
        <v>0.69444444444444464</v>
      </c>
    </row>
    <row r="6" spans="1:14" x14ac:dyDescent="0.3">
      <c r="A6">
        <v>3</v>
      </c>
      <c r="B6">
        <v>82</v>
      </c>
      <c r="D6">
        <v>81.84615384615384</v>
      </c>
      <c r="E6">
        <f t="shared" si="0"/>
        <v>1</v>
      </c>
      <c r="F6">
        <f t="shared" si="1"/>
        <v>0.15384615384616041</v>
      </c>
      <c r="G6">
        <f t="shared" si="2"/>
        <v>-0.84615384615383959</v>
      </c>
      <c r="H6">
        <f t="shared" si="3"/>
        <v>1</v>
      </c>
      <c r="I6">
        <f t="shared" si="4"/>
        <v>2.3668639053256457E-2</v>
      </c>
      <c r="J6">
        <f t="shared" si="5"/>
        <v>0.71597633136093564</v>
      </c>
      <c r="L6">
        <f t="shared" si="6"/>
        <v>0.16666666666666652</v>
      </c>
      <c r="M6">
        <f t="shared" si="7"/>
        <v>0.16666666666666652</v>
      </c>
      <c r="N6">
        <f t="shared" si="8"/>
        <v>2.7777777777777728E-2</v>
      </c>
    </row>
    <row r="7" spans="1:14" x14ac:dyDescent="0.3">
      <c r="A7">
        <v>4</v>
      </c>
      <c r="B7">
        <v>88</v>
      </c>
      <c r="D7">
        <v>86.92307692307692</v>
      </c>
      <c r="E7">
        <f t="shared" si="0"/>
        <v>7</v>
      </c>
      <c r="F7">
        <f t="shared" si="1"/>
        <v>1.0769230769230802</v>
      </c>
      <c r="G7">
        <f t="shared" si="2"/>
        <v>-5.9230769230769198</v>
      </c>
      <c r="H7">
        <f t="shared" si="3"/>
        <v>49</v>
      </c>
      <c r="I7">
        <f t="shared" si="4"/>
        <v>1.1597633136094745</v>
      </c>
      <c r="J7">
        <f t="shared" si="5"/>
        <v>35.082840236686351</v>
      </c>
      <c r="L7">
        <f t="shared" si="6"/>
        <v>1.1666666666666665</v>
      </c>
      <c r="M7">
        <f t="shared" si="7"/>
        <v>8.1666666666666661</v>
      </c>
      <c r="N7">
        <f t="shared" si="8"/>
        <v>1.3611111111111107</v>
      </c>
    </row>
    <row r="8" spans="1:14" ht="15" thickBot="1" x14ac:dyDescent="0.35">
      <c r="A8">
        <v>5</v>
      </c>
      <c r="B8">
        <v>90</v>
      </c>
      <c r="D8" s="1">
        <v>92</v>
      </c>
      <c r="E8">
        <f t="shared" si="0"/>
        <v>9</v>
      </c>
      <c r="F8">
        <f t="shared" si="1"/>
        <v>-2</v>
      </c>
      <c r="G8">
        <f t="shared" si="2"/>
        <v>-11</v>
      </c>
      <c r="H8">
        <f t="shared" si="3"/>
        <v>81</v>
      </c>
      <c r="I8">
        <f t="shared" si="4"/>
        <v>4</v>
      </c>
      <c r="J8">
        <f t="shared" si="5"/>
        <v>121</v>
      </c>
      <c r="L8">
        <f t="shared" si="6"/>
        <v>2.1666666666666665</v>
      </c>
      <c r="M8">
        <f t="shared" si="7"/>
        <v>19.5</v>
      </c>
      <c r="N8">
        <f t="shared" si="8"/>
        <v>4.6944444444444438</v>
      </c>
    </row>
    <row r="10" spans="1:14" x14ac:dyDescent="0.3">
      <c r="H10">
        <f>SUM(H3:H8)</f>
        <v>316</v>
      </c>
      <c r="I10">
        <f>SUM(I3:I8)</f>
        <v>36.769230769230873</v>
      </c>
      <c r="J10">
        <f>SUM(J3:J8)</f>
        <v>279.23076923076934</v>
      </c>
      <c r="M10">
        <f>SUM(M3:M8)</f>
        <v>55.000000000000007</v>
      </c>
      <c r="N10">
        <f>SUM(N3:N8)</f>
        <v>10.833333333333332</v>
      </c>
    </row>
    <row r="11" spans="1:14" x14ac:dyDescent="0.3">
      <c r="A11" t="s">
        <v>33</v>
      </c>
      <c r="B11">
        <f>AVERAGE(B3:B8)</f>
        <v>81</v>
      </c>
      <c r="H11" t="s">
        <v>55</v>
      </c>
      <c r="I11" t="s">
        <v>56</v>
      </c>
      <c r="J11" t="s">
        <v>57</v>
      </c>
    </row>
    <row r="12" spans="1:14" x14ac:dyDescent="0.3">
      <c r="A12" t="s">
        <v>34</v>
      </c>
      <c r="B12">
        <f>AVERAGE(A3:A8)</f>
        <v>2.8333333333333335</v>
      </c>
      <c r="H12">
        <f>I10+J10</f>
        <v>316.00000000000023</v>
      </c>
      <c r="I12" t="s">
        <v>58</v>
      </c>
    </row>
    <row r="15" spans="1:14" x14ac:dyDescent="0.3">
      <c r="A15" t="s">
        <v>59</v>
      </c>
      <c r="B15">
        <f>M10/N10</f>
        <v>5.0769230769230784</v>
      </c>
    </row>
    <row r="16" spans="1:14" x14ac:dyDescent="0.3">
      <c r="A16" t="s">
        <v>60</v>
      </c>
      <c r="B16">
        <f>B11-B15*B12</f>
        <v>66.615384615384613</v>
      </c>
    </row>
    <row r="20" spans="5:10" ht="15" thickBot="1" x14ac:dyDescent="0.35">
      <c r="F20" t="s">
        <v>71</v>
      </c>
    </row>
    <row r="21" spans="5:10" ht="15" thickBot="1" x14ac:dyDescent="0.35">
      <c r="E21" s="11" t="s">
        <v>61</v>
      </c>
      <c r="F21" s="8" t="s">
        <v>64</v>
      </c>
      <c r="G21" s="6" t="s">
        <v>65</v>
      </c>
      <c r="H21" s="7" t="s">
        <v>66</v>
      </c>
    </row>
    <row r="22" spans="5:10" x14ac:dyDescent="0.3">
      <c r="E22" s="12" t="s">
        <v>10</v>
      </c>
      <c r="F22" s="9">
        <v>1</v>
      </c>
      <c r="G22" s="5">
        <v>279.23099999999999</v>
      </c>
      <c r="H22" s="5">
        <f>G22/F22</f>
        <v>279.23099999999999</v>
      </c>
      <c r="I22" t="s">
        <v>72</v>
      </c>
    </row>
    <row r="23" spans="5:10" x14ac:dyDescent="0.3">
      <c r="E23" s="13" t="s">
        <v>62</v>
      </c>
      <c r="F23" s="10">
        <v>4</v>
      </c>
      <c r="G23" s="4">
        <v>36.769199999999998</v>
      </c>
      <c r="H23" s="4">
        <f>G23/F23</f>
        <v>9.1922999999999995</v>
      </c>
      <c r="I23" t="s">
        <v>73</v>
      </c>
    </row>
    <row r="24" spans="5:10" ht="15" thickBot="1" x14ac:dyDescent="0.35">
      <c r="E24" s="14" t="s">
        <v>63</v>
      </c>
      <c r="F24" s="10">
        <f>SUM(F22:F23)</f>
        <v>5</v>
      </c>
      <c r="G24" s="4">
        <v>316</v>
      </c>
      <c r="H24" s="4"/>
      <c r="J24" s="15" t="s">
        <v>74</v>
      </c>
    </row>
    <row r="26" spans="5:10" x14ac:dyDescent="0.3">
      <c r="E26" s="4" t="s">
        <v>67</v>
      </c>
      <c r="F26" s="4">
        <f>SQRT(H23)</f>
        <v>3.0318806045093529</v>
      </c>
      <c r="G26" t="s">
        <v>76</v>
      </c>
    </row>
    <row r="27" spans="5:10" x14ac:dyDescent="0.3">
      <c r="E27" s="4" t="s">
        <v>68</v>
      </c>
      <c r="F27" s="4">
        <f>H22/H23</f>
        <v>30.376619562024739</v>
      </c>
      <c r="G27" t="s">
        <v>75</v>
      </c>
    </row>
    <row r="28" spans="5:10" x14ac:dyDescent="0.3">
      <c r="E28" s="4" t="s">
        <v>69</v>
      </c>
      <c r="F28" s="4">
        <f>FINV(0.05,1,4)</f>
        <v>7.708647422176786</v>
      </c>
    </row>
    <row r="29" spans="5:10" x14ac:dyDescent="0.3">
      <c r="E29" s="4" t="s">
        <v>70</v>
      </c>
      <c r="F29" s="4">
        <f>FDIST(F27,1,4)</f>
        <v>5.2881144275262939E-3</v>
      </c>
      <c r="G29" t="s">
        <v>77</v>
      </c>
    </row>
    <row r="31" spans="5:10" x14ac:dyDescent="0.3">
      <c r="F31" t="s">
        <v>78</v>
      </c>
    </row>
    <row r="32" spans="5:10" x14ac:dyDescent="0.3">
      <c r="F32" t="s">
        <v>79</v>
      </c>
    </row>
    <row r="33" spans="6:6" x14ac:dyDescent="0.3">
      <c r="F33" t="s">
        <v>80</v>
      </c>
    </row>
    <row r="35" spans="6:6" x14ac:dyDescent="0.3">
      <c r="F35" t="s">
        <v>81</v>
      </c>
    </row>
    <row r="36" spans="6:6" x14ac:dyDescent="0.3">
      <c r="F36" t="s">
        <v>82</v>
      </c>
    </row>
    <row r="37" spans="6:6" x14ac:dyDescent="0.3">
      <c r="F37" t="s">
        <v>83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91882</dc:creator>
  <cp:lastModifiedBy>91882</cp:lastModifiedBy>
  <dcterms:created xsi:type="dcterms:W3CDTF">2023-04-17T10:19:07Z</dcterms:created>
  <dcterms:modified xsi:type="dcterms:W3CDTF">2023-04-24T07:44:08Z</dcterms:modified>
</cp:coreProperties>
</file>