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EM\Documents\GitHub\TVHENZ\e61 Projects\Fiscal sustainability\PBO26\"/>
    </mc:Choice>
  </mc:AlternateContent>
  <xr:revisionPtr revIDLastSave="0" documentId="13_ncr:1_{D5A7E154-FA63-4823-B5AF-F63DE7B6FF4E}" xr6:coauthVersionLast="47" xr6:coauthVersionMax="47" xr10:uidLastSave="{00000000-0000-0000-0000-000000000000}"/>
  <bookViews>
    <workbookView xWindow="-110" yWindow="-110" windowWidth="38620" windowHeight="21220" activeTab="8" xr2:uid="{1F52CE11-7DBA-4EED-A5A2-35B963D87F1A}"/>
  </bookViews>
  <sheets>
    <sheet name="Scen assumptions" sheetId="1" r:id="rId1"/>
    <sheet name="Baseline" sheetId="3" r:id="rId2"/>
    <sheet name="Defence" sheetId="2" r:id="rId3"/>
    <sheet name="Defence_NDIS" sheetId="6" r:id="rId4"/>
    <sheet name="Def_NDIS_Int" sheetId="7" r:id="rId5"/>
    <sheet name="NetMig" sheetId="8" r:id="rId6"/>
    <sheet name="NetMig_prod" sheetId="9" r:id="rId7"/>
    <sheet name="NetMig_prod_TOT" sheetId="10" r:id="rId8"/>
    <sheet name="For_plot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1" l="1"/>
  <c r="D3" i="11"/>
  <c r="E3" i="11"/>
  <c r="F3" i="11"/>
  <c r="G3" i="11"/>
  <c r="H3" i="11"/>
  <c r="C4" i="11"/>
  <c r="D4" i="11"/>
  <c r="E4" i="11"/>
  <c r="F4" i="11"/>
  <c r="G4" i="11"/>
  <c r="H4" i="11"/>
  <c r="C5" i="11"/>
  <c r="D5" i="11"/>
  <c r="E5" i="11"/>
  <c r="F5" i="11"/>
  <c r="G5" i="11"/>
  <c r="H5" i="11"/>
  <c r="C6" i="11"/>
  <c r="D6" i="11"/>
  <c r="E6" i="11"/>
  <c r="F6" i="11"/>
  <c r="G6" i="11"/>
  <c r="H6" i="11"/>
  <c r="C7" i="11"/>
  <c r="D7" i="11"/>
  <c r="E7" i="11"/>
  <c r="F7" i="11"/>
  <c r="G7" i="11"/>
  <c r="H7" i="11"/>
  <c r="C8" i="11"/>
  <c r="D8" i="11"/>
  <c r="E8" i="11"/>
  <c r="F8" i="11"/>
  <c r="G8" i="11"/>
  <c r="H8" i="11"/>
  <c r="C9" i="11"/>
  <c r="D9" i="11"/>
  <c r="E9" i="11"/>
  <c r="F9" i="11"/>
  <c r="G9" i="11"/>
  <c r="H9" i="11"/>
  <c r="C10" i="11"/>
  <c r="D10" i="11"/>
  <c r="E10" i="11"/>
  <c r="F10" i="11"/>
  <c r="G10" i="11"/>
  <c r="H10" i="11"/>
  <c r="C11" i="11"/>
  <c r="D11" i="11"/>
  <c r="E11" i="11"/>
  <c r="F11" i="11"/>
  <c r="G11" i="11"/>
  <c r="H11" i="11"/>
  <c r="C12" i="11"/>
  <c r="D12" i="11"/>
  <c r="E12" i="11"/>
  <c r="F12" i="11"/>
  <c r="G12" i="11"/>
  <c r="H12" i="11"/>
  <c r="C13" i="11"/>
  <c r="D13" i="11"/>
  <c r="E13" i="11"/>
  <c r="F13" i="11"/>
  <c r="G13" i="11"/>
  <c r="H13" i="11"/>
  <c r="C14" i="11"/>
  <c r="D14" i="11"/>
  <c r="E14" i="11"/>
  <c r="F14" i="11"/>
  <c r="G14" i="11"/>
  <c r="H14" i="11"/>
  <c r="H2" i="11"/>
  <c r="G2" i="11"/>
  <c r="F2" i="11"/>
  <c r="E2" i="11"/>
  <c r="D2" i="11"/>
  <c r="C2" i="11"/>
  <c r="B3" i="11"/>
  <c r="B4" i="11"/>
  <c r="B5" i="11"/>
  <c r="B6" i="11"/>
  <c r="B7" i="11"/>
  <c r="B8" i="11"/>
  <c r="B9" i="11"/>
  <c r="B10" i="11"/>
  <c r="B11" i="11"/>
  <c r="B12" i="11"/>
  <c r="B13" i="11"/>
  <c r="B14" i="11"/>
  <c r="B2" i="11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N16" i="10"/>
  <c r="M16" i="10"/>
  <c r="L16" i="10"/>
  <c r="K16" i="10"/>
  <c r="J16" i="10"/>
  <c r="I16" i="10"/>
  <c r="H16" i="10"/>
  <c r="G16" i="10"/>
  <c r="F16" i="10"/>
  <c r="E16" i="10"/>
  <c r="D16" i="10"/>
  <c r="C16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9" i="10"/>
  <c r="B11" i="10" s="1"/>
  <c r="B7" i="10"/>
  <c r="B6" i="10"/>
  <c r="B5" i="10"/>
  <c r="B14" i="10" s="1"/>
  <c r="B4" i="10"/>
  <c r="B13" i="10" s="1"/>
  <c r="B3" i="10"/>
  <c r="B12" i="10" s="1"/>
  <c r="B2" i="10"/>
  <c r="N16" i="9"/>
  <c r="M16" i="9"/>
  <c r="L16" i="9"/>
  <c r="K16" i="9"/>
  <c r="J16" i="9"/>
  <c r="I16" i="9"/>
  <c r="H16" i="9"/>
  <c r="G16" i="9"/>
  <c r="F16" i="9"/>
  <c r="E16" i="9"/>
  <c r="D16" i="9"/>
  <c r="C16" i="9"/>
  <c r="N15" i="9"/>
  <c r="M15" i="9"/>
  <c r="L15" i="9"/>
  <c r="K15" i="9"/>
  <c r="J15" i="9"/>
  <c r="I15" i="9"/>
  <c r="H15" i="9"/>
  <c r="G15" i="9"/>
  <c r="F15" i="9"/>
  <c r="E15" i="9"/>
  <c r="D15" i="9"/>
  <c r="C15" i="9"/>
  <c r="N14" i="9"/>
  <c r="M14" i="9"/>
  <c r="L14" i="9"/>
  <c r="K14" i="9"/>
  <c r="J14" i="9"/>
  <c r="I14" i="9"/>
  <c r="H14" i="9"/>
  <c r="G14" i="9"/>
  <c r="F14" i="9"/>
  <c r="E14" i="9"/>
  <c r="D14" i="9"/>
  <c r="C14" i="9"/>
  <c r="N13" i="9"/>
  <c r="M13" i="9"/>
  <c r="L13" i="9"/>
  <c r="K13" i="9"/>
  <c r="J13" i="9"/>
  <c r="I13" i="9"/>
  <c r="H13" i="9"/>
  <c r="G13" i="9"/>
  <c r="F13" i="9"/>
  <c r="E13" i="9"/>
  <c r="D13" i="9"/>
  <c r="C13" i="9"/>
  <c r="N12" i="9"/>
  <c r="M12" i="9"/>
  <c r="L12" i="9"/>
  <c r="K12" i="9"/>
  <c r="J12" i="9"/>
  <c r="I12" i="9"/>
  <c r="H12" i="9"/>
  <c r="G12" i="9"/>
  <c r="F12" i="9"/>
  <c r="E12" i="9"/>
  <c r="D12" i="9"/>
  <c r="C12" i="9"/>
  <c r="N11" i="9"/>
  <c r="M11" i="9"/>
  <c r="L11" i="9"/>
  <c r="K11" i="9"/>
  <c r="J11" i="9"/>
  <c r="I11" i="9"/>
  <c r="H11" i="9"/>
  <c r="G11" i="9"/>
  <c r="F11" i="9"/>
  <c r="E11" i="9"/>
  <c r="D11" i="9"/>
  <c r="C11" i="9"/>
  <c r="B9" i="9"/>
  <c r="B13" i="9" s="1"/>
  <c r="B7" i="9"/>
  <c r="B16" i="9" s="1"/>
  <c r="B6" i="9"/>
  <c r="B5" i="9"/>
  <c r="B14" i="9" s="1"/>
  <c r="B4" i="9"/>
  <c r="B3" i="9"/>
  <c r="B12" i="9" s="1"/>
  <c r="B2" i="9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N15" i="8"/>
  <c r="M15" i="8"/>
  <c r="L15" i="8"/>
  <c r="K15" i="8"/>
  <c r="J15" i="8"/>
  <c r="I15" i="8"/>
  <c r="H15" i="8"/>
  <c r="G15" i="8"/>
  <c r="F15" i="8"/>
  <c r="E15" i="8"/>
  <c r="D15" i="8"/>
  <c r="C15" i="8"/>
  <c r="N14" i="8"/>
  <c r="M14" i="8"/>
  <c r="L14" i="8"/>
  <c r="K14" i="8"/>
  <c r="J14" i="8"/>
  <c r="I14" i="8"/>
  <c r="H14" i="8"/>
  <c r="G14" i="8"/>
  <c r="F14" i="8"/>
  <c r="E14" i="8"/>
  <c r="D14" i="8"/>
  <c r="C14" i="8"/>
  <c r="N13" i="8"/>
  <c r="M13" i="8"/>
  <c r="L13" i="8"/>
  <c r="K13" i="8"/>
  <c r="J13" i="8"/>
  <c r="I13" i="8"/>
  <c r="H13" i="8"/>
  <c r="G13" i="8"/>
  <c r="F13" i="8"/>
  <c r="E13" i="8"/>
  <c r="D13" i="8"/>
  <c r="C13" i="8"/>
  <c r="N12" i="8"/>
  <c r="M12" i="8"/>
  <c r="L12" i="8"/>
  <c r="K12" i="8"/>
  <c r="J12" i="8"/>
  <c r="I12" i="8"/>
  <c r="H12" i="8"/>
  <c r="G12" i="8"/>
  <c r="F12" i="8"/>
  <c r="E12" i="8"/>
  <c r="D12" i="8"/>
  <c r="C12" i="8"/>
  <c r="N11" i="8"/>
  <c r="M11" i="8"/>
  <c r="L11" i="8"/>
  <c r="K11" i="8"/>
  <c r="J11" i="8"/>
  <c r="I11" i="8"/>
  <c r="H11" i="8"/>
  <c r="G11" i="8"/>
  <c r="F11" i="8"/>
  <c r="E11" i="8"/>
  <c r="D11" i="8"/>
  <c r="C11" i="8"/>
  <c r="B9" i="8"/>
  <c r="B11" i="8" s="1"/>
  <c r="B7" i="8"/>
  <c r="B6" i="8"/>
  <c r="B5" i="8"/>
  <c r="B14" i="8" s="1"/>
  <c r="B4" i="8"/>
  <c r="B13" i="8" s="1"/>
  <c r="B3" i="8"/>
  <c r="B12" i="8" s="1"/>
  <c r="B2" i="8"/>
  <c r="N16" i="7"/>
  <c r="M16" i="7"/>
  <c r="L16" i="7"/>
  <c r="K16" i="7"/>
  <c r="J16" i="7"/>
  <c r="I16" i="7"/>
  <c r="H16" i="7"/>
  <c r="G16" i="7"/>
  <c r="F16" i="7"/>
  <c r="E16" i="7"/>
  <c r="D16" i="7"/>
  <c r="C16" i="7"/>
  <c r="N15" i="7"/>
  <c r="M15" i="7"/>
  <c r="L15" i="7"/>
  <c r="K15" i="7"/>
  <c r="J15" i="7"/>
  <c r="I15" i="7"/>
  <c r="H15" i="7"/>
  <c r="G15" i="7"/>
  <c r="F15" i="7"/>
  <c r="E15" i="7"/>
  <c r="D15" i="7"/>
  <c r="C15" i="7"/>
  <c r="N14" i="7"/>
  <c r="M14" i="7"/>
  <c r="L14" i="7"/>
  <c r="K14" i="7"/>
  <c r="J14" i="7"/>
  <c r="I14" i="7"/>
  <c r="H14" i="7"/>
  <c r="G14" i="7"/>
  <c r="F14" i="7"/>
  <c r="E14" i="7"/>
  <c r="D14" i="7"/>
  <c r="C14" i="7"/>
  <c r="N13" i="7"/>
  <c r="M13" i="7"/>
  <c r="L13" i="7"/>
  <c r="K13" i="7"/>
  <c r="J13" i="7"/>
  <c r="I13" i="7"/>
  <c r="H13" i="7"/>
  <c r="G13" i="7"/>
  <c r="F13" i="7"/>
  <c r="E13" i="7"/>
  <c r="D13" i="7"/>
  <c r="C13" i="7"/>
  <c r="N12" i="7"/>
  <c r="M12" i="7"/>
  <c r="L12" i="7"/>
  <c r="K12" i="7"/>
  <c r="J12" i="7"/>
  <c r="I12" i="7"/>
  <c r="H12" i="7"/>
  <c r="G12" i="7"/>
  <c r="F12" i="7"/>
  <c r="E12" i="7"/>
  <c r="D12" i="7"/>
  <c r="C12" i="7"/>
  <c r="N11" i="7"/>
  <c r="M11" i="7"/>
  <c r="L11" i="7"/>
  <c r="K11" i="7"/>
  <c r="J11" i="7"/>
  <c r="I11" i="7"/>
  <c r="H11" i="7"/>
  <c r="G11" i="7"/>
  <c r="F11" i="7"/>
  <c r="E11" i="7"/>
  <c r="D11" i="7"/>
  <c r="C11" i="7"/>
  <c r="B9" i="7"/>
  <c r="B11" i="7" s="1"/>
  <c r="B7" i="7"/>
  <c r="B16" i="7" s="1"/>
  <c r="B6" i="7"/>
  <c r="B5" i="7"/>
  <c r="B14" i="7" s="1"/>
  <c r="B4" i="7"/>
  <c r="B13" i="7" s="1"/>
  <c r="B3" i="7"/>
  <c r="B12" i="7" s="1"/>
  <c r="B2" i="7"/>
  <c r="N16" i="6"/>
  <c r="M16" i="6"/>
  <c r="L16" i="6"/>
  <c r="K16" i="6"/>
  <c r="J16" i="6"/>
  <c r="I16" i="6"/>
  <c r="H16" i="6"/>
  <c r="G16" i="6"/>
  <c r="F16" i="6"/>
  <c r="E16" i="6"/>
  <c r="D16" i="6"/>
  <c r="C16" i="6"/>
  <c r="N15" i="6"/>
  <c r="M15" i="6"/>
  <c r="L15" i="6"/>
  <c r="K15" i="6"/>
  <c r="J15" i="6"/>
  <c r="I15" i="6"/>
  <c r="H15" i="6"/>
  <c r="G15" i="6"/>
  <c r="F15" i="6"/>
  <c r="E15" i="6"/>
  <c r="D15" i="6"/>
  <c r="C15" i="6"/>
  <c r="N14" i="6"/>
  <c r="M14" i="6"/>
  <c r="L14" i="6"/>
  <c r="K14" i="6"/>
  <c r="J14" i="6"/>
  <c r="I14" i="6"/>
  <c r="H14" i="6"/>
  <c r="G14" i="6"/>
  <c r="F14" i="6"/>
  <c r="E14" i="6"/>
  <c r="D14" i="6"/>
  <c r="C14" i="6"/>
  <c r="N13" i="6"/>
  <c r="M13" i="6"/>
  <c r="L13" i="6"/>
  <c r="K13" i="6"/>
  <c r="J13" i="6"/>
  <c r="I13" i="6"/>
  <c r="H13" i="6"/>
  <c r="G13" i="6"/>
  <c r="F13" i="6"/>
  <c r="E13" i="6"/>
  <c r="D13" i="6"/>
  <c r="C13" i="6"/>
  <c r="N12" i="6"/>
  <c r="M12" i="6"/>
  <c r="L12" i="6"/>
  <c r="K12" i="6"/>
  <c r="J12" i="6"/>
  <c r="I12" i="6"/>
  <c r="H12" i="6"/>
  <c r="G12" i="6"/>
  <c r="F12" i="6"/>
  <c r="E12" i="6"/>
  <c r="D12" i="6"/>
  <c r="C12" i="6"/>
  <c r="N11" i="6"/>
  <c r="M11" i="6"/>
  <c r="L11" i="6"/>
  <c r="K11" i="6"/>
  <c r="J11" i="6"/>
  <c r="I11" i="6"/>
  <c r="H11" i="6"/>
  <c r="G11" i="6"/>
  <c r="F11" i="6"/>
  <c r="E11" i="6"/>
  <c r="D11" i="6"/>
  <c r="C11" i="6"/>
  <c r="B9" i="6"/>
  <c r="B11" i="6" s="1"/>
  <c r="B7" i="6"/>
  <c r="B16" i="6" s="1"/>
  <c r="B6" i="6"/>
  <c r="B15" i="6" s="1"/>
  <c r="B5" i="6"/>
  <c r="B4" i="6"/>
  <c r="B13" i="6" s="1"/>
  <c r="B3" i="6"/>
  <c r="B12" i="6" s="1"/>
  <c r="B2" i="6"/>
  <c r="C11" i="2"/>
  <c r="D11" i="2"/>
  <c r="E11" i="2"/>
  <c r="F11" i="2"/>
  <c r="G11" i="2"/>
  <c r="H11" i="2"/>
  <c r="I11" i="2"/>
  <c r="J11" i="2"/>
  <c r="K11" i="2"/>
  <c r="L11" i="2"/>
  <c r="M11" i="2"/>
  <c r="N11" i="2"/>
  <c r="C12" i="2"/>
  <c r="D12" i="2"/>
  <c r="E12" i="2"/>
  <c r="F12" i="2"/>
  <c r="G12" i="2"/>
  <c r="H12" i="2"/>
  <c r="I12" i="2"/>
  <c r="J12" i="2"/>
  <c r="K12" i="2"/>
  <c r="L12" i="2"/>
  <c r="M12" i="2"/>
  <c r="N12" i="2"/>
  <c r="C13" i="2"/>
  <c r="D13" i="2"/>
  <c r="E13" i="2"/>
  <c r="F13" i="2"/>
  <c r="G13" i="2"/>
  <c r="H13" i="2"/>
  <c r="I13" i="2"/>
  <c r="J13" i="2"/>
  <c r="K13" i="2"/>
  <c r="L13" i="2"/>
  <c r="M13" i="2"/>
  <c r="N13" i="2"/>
  <c r="C14" i="2"/>
  <c r="D14" i="2"/>
  <c r="E14" i="2"/>
  <c r="F14" i="2"/>
  <c r="G14" i="2"/>
  <c r="H14" i="2"/>
  <c r="I14" i="2"/>
  <c r="J14" i="2"/>
  <c r="K14" i="2"/>
  <c r="L14" i="2"/>
  <c r="M14" i="2"/>
  <c r="N14" i="2"/>
  <c r="C15" i="2"/>
  <c r="D15" i="2"/>
  <c r="E15" i="2"/>
  <c r="F15" i="2"/>
  <c r="G15" i="2"/>
  <c r="H15" i="2"/>
  <c r="I15" i="2"/>
  <c r="J15" i="2"/>
  <c r="K15" i="2"/>
  <c r="L15" i="2"/>
  <c r="M15" i="2"/>
  <c r="N15" i="2"/>
  <c r="C16" i="2"/>
  <c r="D16" i="2"/>
  <c r="E16" i="2"/>
  <c r="F16" i="2"/>
  <c r="G16" i="2"/>
  <c r="H16" i="2"/>
  <c r="I16" i="2"/>
  <c r="J16" i="2"/>
  <c r="K16" i="2"/>
  <c r="L16" i="2"/>
  <c r="M16" i="2"/>
  <c r="N16" i="2"/>
  <c r="B12" i="2"/>
  <c r="B13" i="2"/>
  <c r="B14" i="2"/>
  <c r="B15" i="2"/>
  <c r="B16" i="2"/>
  <c r="B11" i="2"/>
  <c r="B9" i="2"/>
  <c r="B3" i="2"/>
  <c r="B4" i="2"/>
  <c r="B5" i="2"/>
  <c r="B6" i="2"/>
  <c r="B7" i="2"/>
  <c r="B2" i="2"/>
  <c r="K14" i="1"/>
  <c r="J14" i="1"/>
  <c r="I14" i="1"/>
  <c r="H14" i="1"/>
  <c r="C14" i="1"/>
  <c r="D14" i="1"/>
  <c r="E14" i="1"/>
  <c r="F14" i="1"/>
  <c r="G14" i="1"/>
  <c r="B14" i="1"/>
  <c r="L14" i="1"/>
  <c r="B16" i="10" l="1"/>
  <c r="B15" i="10"/>
  <c r="B11" i="9"/>
  <c r="B15" i="9"/>
  <c r="B15" i="8"/>
  <c r="B15" i="7"/>
  <c r="B14" i="6"/>
</calcChain>
</file>

<file path=xl/sharedStrings.xml><?xml version="1.0" encoding="utf-8"?>
<sst xmlns="http://schemas.openxmlformats.org/spreadsheetml/2006/main" count="227" uniqueCount="49">
  <si>
    <t>Defence</t>
  </si>
  <si>
    <t>Baseline</t>
  </si>
  <si>
    <t>Scenario</t>
  </si>
  <si>
    <t>2025-26</t>
  </si>
  <si>
    <t>2026-27</t>
  </si>
  <si>
    <t>2027-28</t>
  </si>
  <si>
    <t>2028-29</t>
  </si>
  <si>
    <t>2029-30</t>
  </si>
  <si>
    <t>2030-31</t>
  </si>
  <si>
    <t>2031-32</t>
  </si>
  <si>
    <t>2032-33</t>
  </si>
  <si>
    <t>2033-34</t>
  </si>
  <si>
    <t>2034-35</t>
  </si>
  <si>
    <t>2035-36</t>
  </si>
  <si>
    <t>Results</t>
  </si>
  <si>
    <t>NOB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</si>
  <si>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</si>
  <si>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</si>
  <si>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</si>
  <si>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</si>
  <si>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</si>
  <si>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</si>
  <si>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</si>
  <si>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</si>
  <si>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</si>
  <si>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</si>
  <si>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</si>
  <si>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</si>
  <si>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</si>
  <si>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Fiscal Balance</t>
  </si>
  <si>
    <t>Net financial worth</t>
  </si>
  <si>
    <t>Net debt</t>
  </si>
  <si>
    <t>Gross debt</t>
  </si>
  <si>
    <t>Net worth</t>
  </si>
  <si>
    <t>NGDP</t>
  </si>
  <si>
    <t>D + NDIS</t>
  </si>
  <si>
    <t>D + N + Interest</t>
  </si>
  <si>
    <t>NetM</t>
  </si>
  <si>
    <t>NetM + prod (prod)</t>
  </si>
  <si>
    <t>NetM + prod (nom wage)</t>
  </si>
  <si>
    <t>Note: NGDP and inflation automatically change</t>
  </si>
  <si>
    <t>NetM + p + Commodity</t>
  </si>
  <si>
    <t>Much lower commodity prices scenario - looks like it is the 2016 spot prices</t>
  </si>
  <si>
    <t>Def_NDIS</t>
  </si>
  <si>
    <t>Def_NDIS_Inter</t>
  </si>
  <si>
    <t>NetMig</t>
  </si>
  <si>
    <t>NetMig_prod</t>
  </si>
  <si>
    <t>NetMig_prod_TOT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</si>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</sst>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0" fillId="0" borderId="0" xfId="0" quotePrefix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Defence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 assumptions'!$A$2</c:f>
              <c:strCache>
                <c:ptCount val="1"/>
                <c:pt idx="0">
                  <c:v>Defence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'Scen assumptions'!$B$2:$L$2</c:f>
              <c:numCache>
                <c:formatCode>General</c:formatCode>
                <c:ptCount val="11"/>
                <c:pt idx="0">
                  <c:v>2.192333890781001</c:v>
                </c:pt>
                <c:pt idx="1">
                  <c:v>2.203230545919189</c:v>
                </c:pt>
                <c:pt idx="2">
                  <c:v>2.3059641077592929</c:v>
                </c:pt>
                <c:pt idx="3">
                  <c:v>2.3706137951807231</c:v>
                </c:pt>
                <c:pt idx="4">
                  <c:v>2.3896289506420856</c:v>
                </c:pt>
                <c:pt idx="5">
                  <c:v>2.4169990304504028</c:v>
                </c:pt>
                <c:pt idx="6">
                  <c:v>2.4128797042127044</c:v>
                </c:pt>
                <c:pt idx="7">
                  <c:v>2.4850957668256473</c:v>
                </c:pt>
                <c:pt idx="8">
                  <c:v>2.4830233939148374</c:v>
                </c:pt>
                <c:pt idx="9">
                  <c:v>2.507600513463867</c:v>
                </c:pt>
                <c:pt idx="10">
                  <c:v>2.5331923243911971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A7-40DA-9EC3-5526BFBEE7CD}"/>
            </c:ext>
          </c:extLst>
        </c:ser>
        <c:ser>
          <c:idx val="1"/>
          <c:order val="1"/>
          <c:tx>
            <c:strRef>
              <c:f>'Scen assumptions'!$A$14</c:f>
              <c:strCache>
                <c:ptCount val="1"/>
                <c:pt idx="0">
                  <c:v>Defence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'Scen assumptions'!$B$14:$L$14</c:f>
              <c:numCache>
                <c:formatCode>General</c:formatCode>
                <c:ptCount val="11"/>
                <c:pt idx="0">
                  <c:v>2.192333890781001</c:v>
                </c:pt>
                <c:pt idx="1">
                  <c:v>2.3232305459191891</c:v>
                </c:pt>
                <c:pt idx="2">
                  <c:v>2.5459641077592927</c:v>
                </c:pt>
                <c:pt idx="3">
                  <c:v>2.730613795180723</c:v>
                </c:pt>
                <c:pt idx="4">
                  <c:v>2.8696289506420856</c:v>
                </c:pt>
                <c:pt idx="5">
                  <c:v>3.0169990304504029</c:v>
                </c:pt>
                <c:pt idx="6">
                  <c:v>3.0128797042127045</c:v>
                </c:pt>
                <c:pt idx="7">
                  <c:v>3.0350957668256475</c:v>
                </c:pt>
                <c:pt idx="8">
                  <c:v>3.0330233939148377</c:v>
                </c:pt>
                <c:pt idx="9">
                  <c:v>3.0376005134638673</c:v>
                </c:pt>
                <c:pt idx="10">
                  <c:v>3.0331923243911971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A7-40DA-9EC3-5526BFBEE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41920"/>
        <c:axId val="208439040"/>
      </c:lineChart>
      <c:catAx>
        <c:axId val="208441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39040"/>
        <c:crosses val="autoZero"/>
        <c:auto val="1"/>
        <c:lblAlgn val="ctr"/>
        <c:lblOffset val="100"/>
        <c:noMultiLvlLbl val="0"/>
      </c:catAx>
      <c:valAx>
        <c:axId val="2084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320675</xdr:colOff>
      <xdr:row>28</xdr:row>
      <xdr:rowOff>82550</xdr:rowOff>
    </xdr:from>
    <xdr:to>
      <xdr:col>26</xdr:col>
      <xdr:colOff>15875</xdr:colOff>
      <xdr:row>43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DCBB23-23AC-17E4-B44F-949BCAE80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207F9-FB4F-47F2-9D90-59356E97D57D}">
  <dimension ref="A1:N20"/>
  <sheetViews>
    <sheetView workbookViewId="0">
      <selection activeCell="C23" sqref="C23"/>
    </sheetView>
  </sheetViews>
  <sheetFormatPr defaultRowHeight="14.5" x14ac:dyDescent="0.35"/>
  <cols>
    <col min="1" max="1" width="24.90625" customWidth="1"/>
  </cols>
  <sheetData>
    <row r="1" spans="1:12" x14ac:dyDescent="0.35">
      <c r="A1" s="1" t="s">
        <v>1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 x14ac:dyDescent="0.35">
      <c r="A2" t="s">
        <v>0</v>
      </c>
      <c r="B2">
        <v>2.192333890781001</v>
      </c>
      <c r="C2">
        <v>2.203230545919189</v>
      </c>
      <c r="D2">
        <v>2.3059641077592929</v>
      </c>
      <c r="E2">
        <v>2.3706137951807231</v>
      </c>
      <c r="F2">
        <v>2.3896289506420856</v>
      </c>
      <c r="G2">
        <v>2.4169990304504028</v>
      </c>
      <c r="H2">
        <v>2.4128797042127044</v>
      </c>
      <c r="I2">
        <v>2.4850957668256473</v>
      </c>
      <c r="J2">
        <v>2.4830233939148374</v>
      </c>
      <c r="K2">
        <v>2.507600513463867</v>
      </c>
      <c r="L2">
        <v>2.5331923243911971</v>
      </c>
    </row>
    <row r="3" spans="1:12" x14ac:dyDescent="0.35">
      <c r="A3" t="s">
        <v>35</v>
      </c>
      <c r="B3">
        <v>7.9000000000000001E-2</v>
      </c>
      <c r="C3">
        <v>0.08</v>
      </c>
      <c r="D3">
        <v>0.08</v>
      </c>
      <c r="E3">
        <v>0.08</v>
      </c>
      <c r="F3">
        <v>0.08</v>
      </c>
      <c r="G3">
        <v>0.08</v>
      </c>
      <c r="H3">
        <v>0.08</v>
      </c>
      <c r="I3">
        <v>0.08</v>
      </c>
      <c r="J3">
        <v>0.08</v>
      </c>
      <c r="K3">
        <v>0.08</v>
      </c>
      <c r="L3">
        <v>0.08</v>
      </c>
    </row>
    <row r="4" spans="1:12" x14ac:dyDescent="0.35">
      <c r="A4" t="s">
        <v>36</v>
      </c>
      <c r="B4">
        <v>4.4000000000000004E-2</v>
      </c>
      <c r="C4">
        <v>4.4000000000000004E-2</v>
      </c>
      <c r="D4">
        <v>4.4000000000000004E-2</v>
      </c>
      <c r="E4">
        <v>4.4000000000000004E-2</v>
      </c>
      <c r="F4">
        <v>4.4000000000000004E-2</v>
      </c>
      <c r="G4">
        <v>4.4999999999999998E-2</v>
      </c>
      <c r="H4">
        <v>4.4999999999999998E-2</v>
      </c>
      <c r="I4">
        <v>4.4999999999999998E-2</v>
      </c>
      <c r="J4">
        <v>4.4999999999999998E-2</v>
      </c>
      <c r="K4">
        <v>4.5999999999999999E-2</v>
      </c>
      <c r="L4">
        <v>4.5999999999999999E-2</v>
      </c>
    </row>
    <row r="5" spans="1:12" x14ac:dyDescent="0.35">
      <c r="A5" t="s">
        <v>37</v>
      </c>
      <c r="B5">
        <v>262300</v>
      </c>
      <c r="C5">
        <v>223400</v>
      </c>
      <c r="D5">
        <v>226000</v>
      </c>
      <c r="E5">
        <v>227200</v>
      </c>
      <c r="F5">
        <v>228300</v>
      </c>
      <c r="G5">
        <v>229400</v>
      </c>
      <c r="H5">
        <v>230600</v>
      </c>
      <c r="I5">
        <v>231700</v>
      </c>
      <c r="J5">
        <v>232800</v>
      </c>
      <c r="K5">
        <v>233900</v>
      </c>
      <c r="L5">
        <v>235000</v>
      </c>
    </row>
    <row r="6" spans="1:12" x14ac:dyDescent="0.35">
      <c r="A6" t="s">
        <v>38</v>
      </c>
      <c r="B6">
        <v>3.7979203737998546E-3</v>
      </c>
      <c r="C6">
        <v>1.3590800073796743E-2</v>
      </c>
      <c r="D6">
        <v>1.355573936219031E-2</v>
      </c>
      <c r="E6">
        <v>1.2315270935960854E-2</v>
      </c>
      <c r="F6">
        <v>1.2E-2</v>
      </c>
      <c r="G6">
        <v>1.2E-2</v>
      </c>
      <c r="H6">
        <v>1.2E-2</v>
      </c>
      <c r="I6">
        <v>1.2E-2</v>
      </c>
      <c r="J6">
        <v>1.2E-2</v>
      </c>
      <c r="K6">
        <v>1.2E-2</v>
      </c>
      <c r="L6">
        <v>1.2E-2</v>
      </c>
    </row>
    <row r="7" spans="1:12" x14ac:dyDescent="0.35">
      <c r="A7" t="s">
        <v>39</v>
      </c>
      <c r="B7">
        <v>3.2500000000000001E-2</v>
      </c>
      <c r="C7">
        <v>3.2500000000000001E-2</v>
      </c>
      <c r="D7">
        <v>3.5000000000000003E-2</v>
      </c>
      <c r="E7">
        <v>3.7499999999999999E-2</v>
      </c>
      <c r="F7">
        <v>3.7499999999999999E-2</v>
      </c>
      <c r="G7">
        <v>3.7499999999999999E-2</v>
      </c>
      <c r="H7">
        <v>3.7499999999999999E-2</v>
      </c>
      <c r="I7">
        <v>3.7499999999999999E-2</v>
      </c>
      <c r="J7">
        <v>3.7499999999999999E-2</v>
      </c>
      <c r="K7">
        <v>3.7499999999999999E-2</v>
      </c>
      <c r="L7">
        <v>3.7499999999999999E-2</v>
      </c>
    </row>
    <row r="8" spans="1:12" x14ac:dyDescent="0.35">
      <c r="A8" t="s">
        <v>41</v>
      </c>
      <c r="C8" t="s">
        <v>42</v>
      </c>
    </row>
    <row r="13" spans="1:12" x14ac:dyDescent="0.35">
      <c r="A13" s="1" t="s">
        <v>2</v>
      </c>
    </row>
    <row r="14" spans="1:12" x14ac:dyDescent="0.35">
      <c r="A14" t="s">
        <v>0</v>
      </c>
      <c r="B14">
        <f>B2+0.6*MIN((COLUMN(A1)-1)/COLUMN($E1),1)</f>
        <v>2.192333890781001</v>
      </c>
      <c r="C14">
        <f t="shared" ref="C14:G14" si="0">C2+0.6*MIN((COLUMN(B1)-1)/COLUMN($E1),1)</f>
        <v>2.3232305459191891</v>
      </c>
      <c r="D14">
        <f t="shared" si="0"/>
        <v>2.5459641077592927</v>
      </c>
      <c r="E14">
        <f t="shared" si="0"/>
        <v>2.730613795180723</v>
      </c>
      <c r="F14">
        <f t="shared" si="0"/>
        <v>2.8696289506420856</v>
      </c>
      <c r="G14">
        <f t="shared" si="0"/>
        <v>3.0169990304504029</v>
      </c>
      <c r="H14">
        <f>H2+0.6*MIN((COLUMN(G1)-1)/COLUMN($E1),1)</f>
        <v>3.0128797042127045</v>
      </c>
      <c r="I14">
        <f>I2+0.55*MIN((COLUMN(H1)-1)/COLUMN($E1),1)</f>
        <v>3.0350957668256475</v>
      </c>
      <c r="J14">
        <f>J2+0.55*MIN((COLUMN(I1)-1)/COLUMN($E1),1)</f>
        <v>3.0330233939148377</v>
      </c>
      <c r="K14">
        <f>K2+0.53*MIN((COLUMN(J1)-1)/COLUMN($E1),1)</f>
        <v>3.0376005134638673</v>
      </c>
      <c r="L14">
        <f t="shared" ref="C14:L14" si="1">L2+0.5*MIN((COLUMN(K1)-1)/COLUMN($E1),1)</f>
        <v>3.0331923243911971</v>
      </c>
    </row>
    <row r="15" spans="1:12" x14ac:dyDescent="0.35">
      <c r="A15" t="s">
        <v>35</v>
      </c>
      <c r="B15">
        <v>7.9000000000000001E-2</v>
      </c>
      <c r="C15">
        <v>0.1</v>
      </c>
      <c r="D15">
        <v>0.1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0.1</v>
      </c>
      <c r="L15">
        <v>0.1</v>
      </c>
    </row>
    <row r="16" spans="1:12" x14ac:dyDescent="0.35">
      <c r="A16" t="s">
        <v>36</v>
      </c>
      <c r="B16">
        <v>4.4000000000000004E-2</v>
      </c>
      <c r="C16">
        <v>5.3999999999999999E-2</v>
      </c>
      <c r="D16">
        <v>5.3999999999999999E-2</v>
      </c>
      <c r="E16">
        <v>5.3999999999999999E-2</v>
      </c>
      <c r="F16">
        <v>5.3999999999999999E-2</v>
      </c>
      <c r="G16">
        <v>5.5E-2</v>
      </c>
      <c r="H16">
        <v>5.5E-2</v>
      </c>
      <c r="I16">
        <v>5.5E-2</v>
      </c>
      <c r="J16">
        <v>5.5E-2</v>
      </c>
      <c r="K16">
        <v>5.6000000000000001E-2</v>
      </c>
      <c r="L16">
        <v>5.6000000000000001E-2</v>
      </c>
    </row>
    <row r="17" spans="1:14" x14ac:dyDescent="0.35">
      <c r="A17" t="s">
        <v>37</v>
      </c>
      <c r="B17">
        <v>182300</v>
      </c>
      <c r="C17">
        <v>143400</v>
      </c>
      <c r="D17">
        <v>146000</v>
      </c>
      <c r="E17">
        <v>147200</v>
      </c>
      <c r="F17">
        <v>148300</v>
      </c>
      <c r="G17">
        <v>149400</v>
      </c>
      <c r="H17">
        <v>150600</v>
      </c>
      <c r="I17">
        <v>151700</v>
      </c>
      <c r="J17">
        <v>152800</v>
      </c>
      <c r="K17">
        <v>153900</v>
      </c>
      <c r="L17">
        <v>155000</v>
      </c>
    </row>
    <row r="18" spans="1:14" x14ac:dyDescent="0.35">
      <c r="A18" t="s">
        <v>38</v>
      </c>
      <c r="B18">
        <v>3.7979203737998546E-3</v>
      </c>
      <c r="C18">
        <v>6.0000000000000001E-3</v>
      </c>
      <c r="D18">
        <v>6.0000000000000001E-3</v>
      </c>
      <c r="E18">
        <v>6.0000000000000001E-3</v>
      </c>
      <c r="F18">
        <v>6.0000000000000001E-3</v>
      </c>
      <c r="G18">
        <v>6.0000000000000001E-3</v>
      </c>
      <c r="H18">
        <v>6.0000000000000001E-3</v>
      </c>
      <c r="I18">
        <v>6.0000000000000001E-3</v>
      </c>
      <c r="J18">
        <v>6.0000000000000001E-3</v>
      </c>
      <c r="K18">
        <v>6.0000000000000001E-3</v>
      </c>
      <c r="L18">
        <v>6.0000000000000001E-3</v>
      </c>
    </row>
    <row r="19" spans="1:14" x14ac:dyDescent="0.35">
      <c r="A19" t="s">
        <v>39</v>
      </c>
      <c r="B19">
        <v>3.2500000000000001E-2</v>
      </c>
      <c r="C19">
        <v>2.5499999999999998E-2</v>
      </c>
      <c r="D19">
        <v>2.5000000000000001E-2</v>
      </c>
      <c r="E19">
        <v>3.15E-2</v>
      </c>
      <c r="F19">
        <v>3.15E-2</v>
      </c>
      <c r="G19">
        <v>3.15E-2</v>
      </c>
      <c r="H19">
        <v>3.15E-2</v>
      </c>
      <c r="I19">
        <v>3.15E-2</v>
      </c>
      <c r="J19">
        <v>3.15E-2</v>
      </c>
      <c r="K19">
        <v>3.15E-2</v>
      </c>
      <c r="L19">
        <v>3.15E-2</v>
      </c>
      <c r="N19" t="s">
        <v>40</v>
      </c>
    </row>
    <row r="20" spans="1:14" x14ac:dyDescent="0.35">
      <c r="A20" t="s">
        <v>41</v>
      </c>
      <c r="C20" t="s">
        <v>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CB81A-DAAD-4D82-B442-04F6878139AF}">
  <dimension ref="A1:N16"/>
  <sheetViews>
    <sheetView workbookViewId="0">
      <selection activeCell="S14" sqref="S14"/>
    </sheetView>
  </sheetViews>
  <sheetFormatPr defaultRowHeight="14.5" x14ac:dyDescent="0.35"/>
  <cols>
    <col min="1" max="1" width="18.54296875" customWidth="1"/>
  </cols>
  <sheetData>
    <row r="1" spans="1:14" x14ac:dyDescent="0.35">
      <c r="A1" s="1" t="s">
        <v>14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</row>
    <row r="2" spans="1:14" x14ac:dyDescent="0.35">
      <c r="A2" t="s">
        <v>15</v>
      </c>
      <c r="B2">
        <v>18646.63866873004</v>
      </c>
      <c r="C2">
        <v>-45188</v>
      </c>
      <c r="D2">
        <v>-35408</v>
      </c>
      <c r="E2">
        <v>-23035</v>
      </c>
      <c r="F2">
        <v>-27521</v>
      </c>
      <c r="G2">
        <v>-26890</v>
      </c>
      <c r="H2">
        <v>-27575.464977756841</v>
      </c>
      <c r="I2">
        <v>-21066.044781072531</v>
      </c>
      <c r="J2">
        <v>-14633.168080920354</v>
      </c>
      <c r="K2">
        <v>-8495.1362921460532</v>
      </c>
      <c r="L2">
        <v>4964.1134677303489</v>
      </c>
      <c r="M2">
        <v>16536.389928262448</v>
      </c>
      <c r="N2">
        <v>24113.767583337147</v>
      </c>
    </row>
    <row r="3" spans="1:14" x14ac:dyDescent="0.35">
      <c r="A3" t="s">
        <v>29</v>
      </c>
      <c r="B3">
        <v>11996.63866873004</v>
      </c>
      <c r="C3">
        <v>-50647</v>
      </c>
      <c r="D3">
        <v>-44179</v>
      </c>
      <c r="E3">
        <v>-32175</v>
      </c>
      <c r="F3">
        <v>-39546</v>
      </c>
      <c r="G3">
        <v>-37086</v>
      </c>
      <c r="H3">
        <v>-41407.967496928439</v>
      </c>
      <c r="I3">
        <v>-35848.096804323424</v>
      </c>
      <c r="J3">
        <v>-30206.196475587964</v>
      </c>
      <c r="K3">
        <v>-25395.258602668324</v>
      </c>
      <c r="L3">
        <v>-12810.592725519353</v>
      </c>
      <c r="M3">
        <v>-2340.8517313128723</v>
      </c>
      <c r="N3">
        <v>4075.1846283956547</v>
      </c>
    </row>
    <row r="4" spans="1:14" x14ac:dyDescent="0.35">
      <c r="A4" t="s">
        <v>33</v>
      </c>
      <c r="B4">
        <v>-531634</v>
      </c>
      <c r="C4">
        <v>-570519</v>
      </c>
      <c r="D4">
        <v>-621794</v>
      </c>
      <c r="E4">
        <v>-659224</v>
      </c>
      <c r="F4">
        <v>-700708</v>
      </c>
      <c r="G4">
        <v>-740063</v>
      </c>
      <c r="H4">
        <v>-763685.25301038311</v>
      </c>
      <c r="I4">
        <v>-770374.15366721503</v>
      </c>
      <c r="J4">
        <v>-773528.62761169276</v>
      </c>
      <c r="K4">
        <v>-769579.71026390302</v>
      </c>
      <c r="L4">
        <v>-749889.87892659078</v>
      </c>
      <c r="M4">
        <v>-708781.878271261</v>
      </c>
      <c r="N4">
        <v>-663225.49794635223</v>
      </c>
    </row>
    <row r="5" spans="1:14" x14ac:dyDescent="0.35">
      <c r="A5" t="s">
        <v>30</v>
      </c>
      <c r="B5">
        <v>-746314</v>
      </c>
      <c r="C5">
        <v>-791091</v>
      </c>
      <c r="D5">
        <v>-850077</v>
      </c>
      <c r="E5">
        <v>-895613</v>
      </c>
      <c r="F5">
        <v>-948261</v>
      </c>
      <c r="G5">
        <v>-997382</v>
      </c>
      <c r="H5">
        <v>-1034836.7555295548</v>
      </c>
      <c r="I5">
        <v>-1056307.7082096376</v>
      </c>
      <c r="J5">
        <v>-1075035.210548783</v>
      </c>
      <c r="K5">
        <v>-1087986.4155115155</v>
      </c>
      <c r="L5">
        <v>-1086071.2903674529</v>
      </c>
      <c r="M5">
        <v>-1063840.5313716985</v>
      </c>
      <c r="N5">
        <v>-1038322.7340017313</v>
      </c>
    </row>
    <row r="6" spans="1:14" x14ac:dyDescent="0.35">
      <c r="A6" t="s">
        <v>31</v>
      </c>
      <c r="B6">
        <v>491468</v>
      </c>
      <c r="C6">
        <v>555978</v>
      </c>
      <c r="D6">
        <v>620347</v>
      </c>
      <c r="E6">
        <v>676279</v>
      </c>
      <c r="F6">
        <v>714076</v>
      </c>
      <c r="G6">
        <v>768237</v>
      </c>
      <c r="H6">
        <v>808211.88526177651</v>
      </c>
      <c r="I6">
        <v>838657.14971250645</v>
      </c>
      <c r="J6">
        <v>865899.23698476795</v>
      </c>
      <c r="K6">
        <v>888843.28276489093</v>
      </c>
      <c r="L6">
        <v>900332.6004779432</v>
      </c>
      <c r="M6">
        <v>895574.44349894882</v>
      </c>
      <c r="N6">
        <v>892627.78796827886</v>
      </c>
    </row>
    <row r="7" spans="1:14" x14ac:dyDescent="0.35">
      <c r="A7" t="s">
        <v>32</v>
      </c>
      <c r="B7">
        <v>906939</v>
      </c>
      <c r="C7">
        <v>940000</v>
      </c>
      <c r="D7">
        <v>1022000</v>
      </c>
      <c r="E7">
        <v>1092000</v>
      </c>
      <c r="F7">
        <v>1161000</v>
      </c>
      <c r="G7">
        <v>1223000</v>
      </c>
      <c r="H7">
        <v>1281569.6137483246</v>
      </c>
      <c r="I7">
        <v>1335151.6027871114</v>
      </c>
      <c r="J7">
        <v>1378733.2238661316</v>
      </c>
      <c r="K7">
        <v>1418774.6135308219</v>
      </c>
      <c r="L7">
        <v>1449321.2941415976</v>
      </c>
      <c r="M7">
        <v>1472747.3169763051</v>
      </c>
      <c r="N7">
        <v>1492560.4362160331</v>
      </c>
    </row>
    <row r="9" spans="1:14" x14ac:dyDescent="0.35">
      <c r="A9" t="s">
        <v>34</v>
      </c>
      <c r="B9">
        <v>2673247</v>
      </c>
      <c r="C9">
        <v>2787609</v>
      </c>
      <c r="D9">
        <v>2879792</v>
      </c>
      <c r="E9">
        <v>2992714</v>
      </c>
      <c r="F9">
        <v>3148870</v>
      </c>
      <c r="G9">
        <v>3320000</v>
      </c>
      <c r="H9">
        <v>3493461.5670311796</v>
      </c>
      <c r="I9">
        <v>3673615.2825595643</v>
      </c>
      <c r="J9">
        <v>3861638.5459672539</v>
      </c>
      <c r="K9">
        <v>4057116.9742989885</v>
      </c>
      <c r="L9">
        <v>4260825.6152166696</v>
      </c>
      <c r="M9">
        <v>4473040.5794795947</v>
      </c>
      <c r="N9">
        <v>4694478.2424177732</v>
      </c>
    </row>
    <row r="11" spans="1:14" x14ac:dyDescent="0.35">
      <c r="A11" t="s">
        <v>15</v>
      </c>
      <c r="B11" s="3">
        <f>B2/B$9</f>
        <v>6.975277132539582E-3</v>
      </c>
      <c r="C11" s="3">
        <f t="shared" ref="C11:N11" si="0">C2/C$9</f>
        <v>-1.6210307830115341E-2</v>
      </c>
      <c r="D11" s="3">
        <f t="shared" si="0"/>
        <v>-1.2295332440676271E-2</v>
      </c>
      <c r="E11" s="3">
        <f t="shared" si="0"/>
        <v>-7.6970268458663275E-3</v>
      </c>
      <c r="F11" s="3">
        <f t="shared" si="0"/>
        <v>-8.7399606843089738E-3</v>
      </c>
      <c r="G11" s="3">
        <f t="shared" si="0"/>
        <v>-8.099397590361445E-3</v>
      </c>
      <c r="H11" s="3">
        <f t="shared" si="0"/>
        <v>-7.8934502208338527E-3</v>
      </c>
      <c r="I11" s="3">
        <f t="shared" si="0"/>
        <v>-5.7344177767016799E-3</v>
      </c>
      <c r="J11" s="3">
        <f t="shared" si="0"/>
        <v>-3.7893676238036082E-3</v>
      </c>
      <c r="K11" s="3">
        <f t="shared" si="0"/>
        <v>-2.0938849793981822E-3</v>
      </c>
      <c r="L11" s="3">
        <f t="shared" si="0"/>
        <v>1.1650590556914675E-3</v>
      </c>
      <c r="M11" s="3">
        <f t="shared" si="0"/>
        <v>3.6969013883138826E-3</v>
      </c>
      <c r="N11" s="3">
        <f t="shared" si="0"/>
        <v>5.136623568824542E-3</v>
      </c>
    </row>
    <row r="12" spans="1:14" x14ac:dyDescent="0.35">
      <c r="A12" t="s">
        <v>29</v>
      </c>
      <c r="B12" s="3">
        <f t="shared" ref="B12:N16" si="1">B3/B$9</f>
        <v>4.487665624886155E-3</v>
      </c>
      <c r="C12" s="3">
        <f t="shared" si="1"/>
        <v>-1.81686169043076E-2</v>
      </c>
      <c r="D12" s="3">
        <f t="shared" si="1"/>
        <v>-1.5341038519448626E-2</v>
      </c>
      <c r="E12" s="3">
        <f t="shared" si="1"/>
        <v>-1.0751110864586459E-2</v>
      </c>
      <c r="F12" s="3">
        <f t="shared" si="1"/>
        <v>-1.2558790931349977E-2</v>
      </c>
      <c r="G12" s="3">
        <f t="shared" si="1"/>
        <v>-1.1170481927710843E-2</v>
      </c>
      <c r="H12" s="3">
        <f t="shared" si="1"/>
        <v>-1.1852990709188721E-2</v>
      </c>
      <c r="I12" s="3">
        <f t="shared" si="1"/>
        <v>-9.7582610172904458E-3</v>
      </c>
      <c r="J12" s="3">
        <f t="shared" si="1"/>
        <v>-7.8221190606077261E-3</v>
      </c>
      <c r="K12" s="3">
        <f t="shared" si="1"/>
        <v>-6.2594346585376085E-3</v>
      </c>
      <c r="L12" s="3">
        <f t="shared" si="1"/>
        <v>-3.0065986929314671E-3</v>
      </c>
      <c r="M12" s="3">
        <f t="shared" si="1"/>
        <v>-5.2332450147036516E-4</v>
      </c>
      <c r="N12" s="3">
        <f t="shared" si="1"/>
        <v>8.6808041659957366E-4</v>
      </c>
    </row>
    <row r="13" spans="1:14" x14ac:dyDescent="0.35">
      <c r="A13" t="s">
        <v>33</v>
      </c>
      <c r="B13" s="3">
        <f t="shared" si="1"/>
        <v>-0.19887200846012359</v>
      </c>
      <c r="C13" s="3">
        <f t="shared" si="1"/>
        <v>-0.20466249032773248</v>
      </c>
      <c r="D13" s="3">
        <f t="shared" si="1"/>
        <v>-0.21591628839860658</v>
      </c>
      <c r="E13" s="3">
        <f t="shared" si="1"/>
        <v>-0.22027631106747922</v>
      </c>
      <c r="F13" s="3">
        <f t="shared" si="1"/>
        <v>-0.22252681120528953</v>
      </c>
      <c r="G13" s="3">
        <f t="shared" si="1"/>
        <v>-0.2229105421686747</v>
      </c>
      <c r="H13" s="3">
        <f t="shared" si="1"/>
        <v>-0.21860416619936646</v>
      </c>
      <c r="I13" s="3">
        <f t="shared" si="1"/>
        <v>-0.20970463546483903</v>
      </c>
      <c r="J13" s="3">
        <f t="shared" si="1"/>
        <v>-0.20031098674926376</v>
      </c>
      <c r="K13" s="3">
        <f t="shared" si="1"/>
        <v>-0.18968634997192196</v>
      </c>
      <c r="L13" s="3">
        <f t="shared" si="1"/>
        <v>-0.17599637878830621</v>
      </c>
      <c r="M13" s="3">
        <f t="shared" si="1"/>
        <v>-0.15845639351515173</v>
      </c>
      <c r="N13" s="3">
        <f t="shared" si="1"/>
        <v>-0.14127778715718886</v>
      </c>
    </row>
    <row r="14" spans="1:14" x14ac:dyDescent="0.35">
      <c r="A14" t="s">
        <v>30</v>
      </c>
      <c r="B14" s="3">
        <f t="shared" si="1"/>
        <v>-0.27917884131170817</v>
      </c>
      <c r="C14" s="3">
        <f t="shared" si="1"/>
        <v>-0.28378836486752623</v>
      </c>
      <c r="D14" s="3">
        <f t="shared" si="1"/>
        <v>-0.2951869440570708</v>
      </c>
      <c r="E14" s="3">
        <f t="shared" si="1"/>
        <v>-0.29926448033457259</v>
      </c>
      <c r="F14" s="3">
        <f t="shared" si="1"/>
        <v>-0.30114326726730539</v>
      </c>
      <c r="G14" s="3">
        <f t="shared" si="1"/>
        <v>-0.30041626506024094</v>
      </c>
      <c r="H14" s="3">
        <f t="shared" si="1"/>
        <v>-0.29622102195015182</v>
      </c>
      <c r="I14" s="3">
        <f t="shared" si="1"/>
        <v>-0.28753901183513775</v>
      </c>
      <c r="J14" s="3">
        <f t="shared" si="1"/>
        <v>-0.27838835710593696</v>
      </c>
      <c r="K14" s="3">
        <f t="shared" si="1"/>
        <v>-0.26816737658876694</v>
      </c>
      <c r="L14" s="3">
        <f t="shared" si="1"/>
        <v>-0.25489691164284473</v>
      </c>
      <c r="M14" s="3">
        <f t="shared" si="1"/>
        <v>-0.23783386545879906</v>
      </c>
      <c r="N14" s="3">
        <f t="shared" si="1"/>
        <v>-0.22117958170937632</v>
      </c>
    </row>
    <row r="15" spans="1:14" x14ac:dyDescent="0.35">
      <c r="A15" t="s">
        <v>31</v>
      </c>
      <c r="B15" s="3">
        <f t="shared" si="1"/>
        <v>0.18384683495389689</v>
      </c>
      <c r="C15" s="3">
        <f t="shared" si="1"/>
        <v>0.19944619205921635</v>
      </c>
      <c r="D15" s="3">
        <f t="shared" si="1"/>
        <v>0.21541382155377889</v>
      </c>
      <c r="E15" s="3">
        <f t="shared" si="1"/>
        <v>0.22597515165164464</v>
      </c>
      <c r="F15" s="3">
        <f t="shared" si="1"/>
        <v>0.22677214365788362</v>
      </c>
      <c r="G15" s="3">
        <f t="shared" si="1"/>
        <v>0.23139668674698796</v>
      </c>
      <c r="H15" s="3">
        <f t="shared" si="1"/>
        <v>0.23134987168289151</v>
      </c>
      <c r="I15" s="3">
        <f t="shared" si="1"/>
        <v>0.22829204617424673</v>
      </c>
      <c r="J15" s="3">
        <f t="shared" si="1"/>
        <v>0.22423104251666298</v>
      </c>
      <c r="K15" s="3">
        <f t="shared" si="1"/>
        <v>0.21908248847532188</v>
      </c>
      <c r="L15" s="3">
        <f t="shared" si="1"/>
        <v>0.21130472865695066</v>
      </c>
      <c r="M15" s="3">
        <f t="shared" si="1"/>
        <v>0.20021603372155017</v>
      </c>
      <c r="N15" s="3">
        <f t="shared" si="1"/>
        <v>0.19014419534481714</v>
      </c>
    </row>
    <row r="16" spans="1:14" x14ac:dyDescent="0.35">
      <c r="A16" t="s">
        <v>32</v>
      </c>
      <c r="B16" s="3">
        <f t="shared" si="1"/>
        <v>0.33926494633679566</v>
      </c>
      <c r="C16" s="3">
        <f t="shared" si="1"/>
        <v>0.33720654510729448</v>
      </c>
      <c r="D16" s="3">
        <f t="shared" si="1"/>
        <v>0.35488674182024255</v>
      </c>
      <c r="E16" s="3">
        <f t="shared" si="1"/>
        <v>0.36488618691929803</v>
      </c>
      <c r="F16" s="3">
        <f t="shared" si="1"/>
        <v>0.36870369370599609</v>
      </c>
      <c r="G16" s="3">
        <f t="shared" si="1"/>
        <v>0.36837349397590363</v>
      </c>
      <c r="H16" s="3">
        <f t="shared" si="1"/>
        <v>0.36684806435052059</v>
      </c>
      <c r="I16" s="3">
        <f t="shared" si="1"/>
        <v>0.36344350186197355</v>
      </c>
      <c r="J16" s="3">
        <f t="shared" si="1"/>
        <v>0.35703321464562132</v>
      </c>
      <c r="K16" s="3">
        <f t="shared" si="1"/>
        <v>0.34970019906215932</v>
      </c>
      <c r="L16" s="3">
        <f t="shared" si="1"/>
        <v>0.34015034292078095</v>
      </c>
      <c r="M16" s="3">
        <f t="shared" si="1"/>
        <v>0.32924971075215426</v>
      </c>
      <c r="N16" s="3">
        <f t="shared" si="1"/>
        <v>0.31793957904197834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29392-4E32-49A5-B5ED-E91BE17422E0}">
  <dimension ref="A1:N16"/>
  <sheetViews>
    <sheetView workbookViewId="0">
      <selection activeCell="A11" sqref="A11:N16"/>
    </sheetView>
  </sheetViews>
  <sheetFormatPr defaultRowHeight="14.5" x14ac:dyDescent="0.35"/>
  <cols>
    <col min="1" max="1" width="16" bestFit="1" customWidth="1"/>
  </cols>
  <sheetData>
    <row r="1" spans="1:14" x14ac:dyDescent="0.35">
      <c r="A1" s="1" t="s">
        <v>14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</row>
    <row r="2" spans="1:14" x14ac:dyDescent="0.35">
      <c r="A2" t="s">
        <v>15</v>
      </c>
      <c r="B2">
        <f>Baseline!B2</f>
        <v>18646.63866873004</v>
      </c>
      <c r="C2">
        <v>-45188</v>
      </c>
      <c r="D2">
        <v>-35408</v>
      </c>
      <c r="E2">
        <v>-25955.676221163478</v>
      </c>
      <c r="F2">
        <v>-33739.832588184974</v>
      </c>
      <c r="G2">
        <v>-37200.911420381977</v>
      </c>
      <c r="H2">
        <v>-42784.1280952323</v>
      </c>
      <c r="I2">
        <v>-41413.439703012118</v>
      </c>
      <c r="J2">
        <v>-37035.275952681433</v>
      </c>
      <c r="K2">
        <v>-31433.790968538029</v>
      </c>
      <c r="L2">
        <v>-20116.41678153933</v>
      </c>
      <c r="M2">
        <v>-10125.42773519177</v>
      </c>
      <c r="N2">
        <v>-3821.4932039021514</v>
      </c>
    </row>
    <row r="3" spans="1:14" x14ac:dyDescent="0.35">
      <c r="A3" t="s">
        <v>29</v>
      </c>
      <c r="B3">
        <f>Baseline!B3</f>
        <v>11996.63866873004</v>
      </c>
      <c r="C3">
        <v>-50647</v>
      </c>
      <c r="D3">
        <v>-44179</v>
      </c>
      <c r="E3">
        <v>-35600.028705772114</v>
      </c>
      <c r="F3">
        <v>-46999.305261006804</v>
      </c>
      <c r="G3">
        <v>-49366.994174419597</v>
      </c>
      <c r="H3">
        <v>-59401.049431863401</v>
      </c>
      <c r="I3">
        <v>-59837.632961124036</v>
      </c>
      <c r="J3">
        <v>-56388.330939509549</v>
      </c>
      <c r="K3">
        <v>-51909.713727631788</v>
      </c>
      <c r="L3">
        <v>-41607.670401921605</v>
      </c>
      <c r="M3">
        <v>-32714.127261233578</v>
      </c>
      <c r="N3">
        <v>-27482.195795234416</v>
      </c>
    </row>
    <row r="4" spans="1:14" x14ac:dyDescent="0.35">
      <c r="A4" t="s">
        <v>33</v>
      </c>
      <c r="B4">
        <f>Baseline!B4</f>
        <v>-531634</v>
      </c>
      <c r="C4">
        <v>-570519</v>
      </c>
      <c r="D4">
        <v>-621794</v>
      </c>
      <c r="E4">
        <v>-662055.37487064651</v>
      </c>
      <c r="F4">
        <v>-709449.32289357227</v>
      </c>
      <c r="G4">
        <v>-758866.14482737985</v>
      </c>
      <c r="H4">
        <v>-797272.03854507138</v>
      </c>
      <c r="I4">
        <v>-823572.87993782549</v>
      </c>
      <c r="J4">
        <v>-848560.27297780057</v>
      </c>
      <c r="K4">
        <v>-866986.67006862676</v>
      </c>
      <c r="L4">
        <v>-871798.18092515692</v>
      </c>
      <c r="M4">
        <v>-856039.16557851923</v>
      </c>
      <c r="N4">
        <v>-837846.31560246437</v>
      </c>
    </row>
    <row r="5" spans="1:14" x14ac:dyDescent="0.35">
      <c r="A5" t="s">
        <v>30</v>
      </c>
      <c r="B5">
        <f>Baseline!B5</f>
        <v>-746314</v>
      </c>
      <c r="C5">
        <v>-791091</v>
      </c>
      <c r="D5">
        <v>-850077</v>
      </c>
      <c r="E5">
        <v>-898948.72735525516</v>
      </c>
      <c r="F5">
        <v>-958739.31104721141</v>
      </c>
      <c r="G5">
        <v>-1019889.1985835534</v>
      </c>
      <c r="H5">
        <v>-1074912.0136378759</v>
      </c>
      <c r="I5">
        <v>-1119637.0482887421</v>
      </c>
      <c r="J5">
        <v>-1163977.4963155452</v>
      </c>
      <c r="K5">
        <v>-1202879.8161654654</v>
      </c>
      <c r="L5">
        <v>-1229182.5806423775</v>
      </c>
      <c r="M5">
        <v>-1236012.2648217818</v>
      </c>
      <c r="N5">
        <v>-1241480.1174370591</v>
      </c>
    </row>
    <row r="6" spans="1:14" x14ac:dyDescent="0.35">
      <c r="A6" t="s">
        <v>31</v>
      </c>
      <c r="B6">
        <f>Baseline!B6</f>
        <v>491468</v>
      </c>
      <c r="C6">
        <v>555978</v>
      </c>
      <c r="D6">
        <v>620346.99999999988</v>
      </c>
      <c r="E6">
        <v>679519.94919433631</v>
      </c>
      <c r="F6">
        <v>724361.69559977262</v>
      </c>
      <c r="G6">
        <v>790431.85899084085</v>
      </c>
      <c r="H6">
        <v>847811.90069315943</v>
      </c>
      <c r="I6">
        <v>901325.38711771066</v>
      </c>
      <c r="J6">
        <v>954055.73302764969</v>
      </c>
      <c r="K6">
        <v>1002872.7301900699</v>
      </c>
      <c r="L6">
        <v>1042464.3230285506</v>
      </c>
      <c r="M6">
        <v>1066656.8029717947</v>
      </c>
      <c r="N6">
        <v>1094595.745348071</v>
      </c>
    </row>
    <row r="7" spans="1:14" x14ac:dyDescent="0.35">
      <c r="A7" t="s">
        <v>32</v>
      </c>
      <c r="B7">
        <f>Baseline!B7</f>
        <v>906939</v>
      </c>
      <c r="C7">
        <v>940000</v>
      </c>
      <c r="D7">
        <v>1021999.9999999999</v>
      </c>
      <c r="E7">
        <v>1095240.9491943363</v>
      </c>
      <c r="F7">
        <v>1171244.7629214535</v>
      </c>
      <c r="G7">
        <v>1245014.3046908609</v>
      </c>
      <c r="H7">
        <v>1320916.8141650874</v>
      </c>
      <c r="I7">
        <v>1397642.5169685029</v>
      </c>
      <c r="J7">
        <v>1466508.3651289735</v>
      </c>
      <c r="K7">
        <v>1532135.6914485022</v>
      </c>
      <c r="L7">
        <v>1590413.3968260367</v>
      </c>
      <c r="M7">
        <v>1643061.0104740111</v>
      </c>
      <c r="N7">
        <v>1693202.7277513479</v>
      </c>
    </row>
    <row r="9" spans="1:14" x14ac:dyDescent="0.35">
      <c r="A9" t="s">
        <v>34</v>
      </c>
      <c r="B9">
        <f>Baseline!B9</f>
        <v>2673247</v>
      </c>
      <c r="C9">
        <v>2787609</v>
      </c>
      <c r="D9">
        <v>2879791.9999999995</v>
      </c>
      <c r="E9">
        <v>2992714</v>
      </c>
      <c r="F9">
        <v>3148869.9999999986</v>
      </c>
      <c r="G9">
        <v>3319999.9999999995</v>
      </c>
      <c r="H9">
        <v>3493461.5670311796</v>
      </c>
      <c r="I9">
        <v>3673615.2825595653</v>
      </c>
      <c r="J9">
        <v>3861638.5459672525</v>
      </c>
      <c r="K9">
        <v>4057116.9742989875</v>
      </c>
      <c r="L9">
        <v>4260825.6152166687</v>
      </c>
      <c r="M9">
        <v>4473040.5794795938</v>
      </c>
      <c r="N9">
        <v>4694478.2424177695</v>
      </c>
    </row>
    <row r="11" spans="1:14" x14ac:dyDescent="0.35">
      <c r="A11" t="s">
        <v>15</v>
      </c>
      <c r="B11" s="3">
        <f>B2/B$9</f>
        <v>6.975277132539582E-3</v>
      </c>
      <c r="C11" s="3">
        <f t="shared" ref="C11:N11" si="0">C2/C$9</f>
        <v>-1.6210307830115341E-2</v>
      </c>
      <c r="D11" s="3">
        <f t="shared" si="0"/>
        <v>-1.2295332440676272E-2</v>
      </c>
      <c r="E11" s="3">
        <f t="shared" si="0"/>
        <v>-8.6729557923555262E-3</v>
      </c>
      <c r="F11" s="3">
        <f t="shared" si="0"/>
        <v>-1.0714901722899005E-2</v>
      </c>
      <c r="G11" s="3">
        <f t="shared" si="0"/>
        <v>-1.1205093801319874E-2</v>
      </c>
      <c r="H11" s="3">
        <f t="shared" si="0"/>
        <v>-1.2246915351523731E-2</v>
      </c>
      <c r="I11" s="3">
        <f t="shared" si="0"/>
        <v>-1.1273210861143195E-2</v>
      </c>
      <c r="J11" s="3">
        <f t="shared" si="0"/>
        <v>-9.5905599428402592E-3</v>
      </c>
      <c r="K11" s="3">
        <f t="shared" si="0"/>
        <v>-7.7478148073286315E-3</v>
      </c>
      <c r="L11" s="3">
        <f t="shared" si="0"/>
        <v>-4.7212485556080153E-3</v>
      </c>
      <c r="M11" s="3">
        <f t="shared" si="0"/>
        <v>-2.2636565788477134E-3</v>
      </c>
      <c r="N11" s="3">
        <f t="shared" si="0"/>
        <v>-8.1404002885185171E-4</v>
      </c>
    </row>
    <row r="12" spans="1:14" x14ac:dyDescent="0.35">
      <c r="A12" t="s">
        <v>29</v>
      </c>
      <c r="B12" s="3">
        <f t="shared" ref="B12:N16" si="1">B3/B$9</f>
        <v>4.487665624886155E-3</v>
      </c>
      <c r="C12" s="3">
        <f t="shared" si="1"/>
        <v>-1.81686169043076E-2</v>
      </c>
      <c r="D12" s="3">
        <f t="shared" si="1"/>
        <v>-1.5341038519448629E-2</v>
      </c>
      <c r="E12" s="3">
        <f t="shared" si="1"/>
        <v>-1.1895566601343168E-2</v>
      </c>
      <c r="F12" s="3">
        <f t="shared" si="1"/>
        <v>-1.4925768691945627E-2</v>
      </c>
      <c r="G12" s="3">
        <f t="shared" si="1"/>
        <v>-1.4869576558560121E-2</v>
      </c>
      <c r="H12" s="3">
        <f t="shared" si="1"/>
        <v>-1.7003493037521439E-2</v>
      </c>
      <c r="I12" s="3">
        <f t="shared" si="1"/>
        <v>-1.6288486506794091E-2</v>
      </c>
      <c r="J12" s="3">
        <f t="shared" si="1"/>
        <v>-1.4602177357690933E-2</v>
      </c>
      <c r="K12" s="3">
        <f t="shared" si="1"/>
        <v>-1.2794729374693727E-2</v>
      </c>
      <c r="L12" s="3">
        <f t="shared" si="1"/>
        <v>-9.7651662281902137E-3</v>
      </c>
      <c r="M12" s="3">
        <f t="shared" si="1"/>
        <v>-7.3136218373050467E-3</v>
      </c>
      <c r="N12" s="3">
        <f t="shared" si="1"/>
        <v>-5.8541534066372464E-3</v>
      </c>
    </row>
    <row r="13" spans="1:14" x14ac:dyDescent="0.35">
      <c r="A13" t="s">
        <v>33</v>
      </c>
      <c r="B13" s="3">
        <f t="shared" si="1"/>
        <v>-0.19887200846012359</v>
      </c>
      <c r="C13" s="3">
        <f t="shared" si="1"/>
        <v>-0.20466249032773248</v>
      </c>
      <c r="D13" s="3">
        <f t="shared" si="1"/>
        <v>-0.2159162883986066</v>
      </c>
      <c r="E13" s="3">
        <f t="shared" si="1"/>
        <v>-0.22122240042671854</v>
      </c>
      <c r="F13" s="3">
        <f t="shared" si="1"/>
        <v>-0.22530283018783645</v>
      </c>
      <c r="G13" s="3">
        <f t="shared" si="1"/>
        <v>-0.22857414000824697</v>
      </c>
      <c r="H13" s="3">
        <f t="shared" si="1"/>
        <v>-0.22821835112461555</v>
      </c>
      <c r="I13" s="3">
        <f t="shared" si="1"/>
        <v>-0.22418593581307375</v>
      </c>
      <c r="J13" s="3">
        <f t="shared" si="1"/>
        <v>-0.21974098892915819</v>
      </c>
      <c r="K13" s="3">
        <f t="shared" si="1"/>
        <v>-0.21369526083689755</v>
      </c>
      <c r="L13" s="3">
        <f t="shared" si="1"/>
        <v>-0.20460780601104811</v>
      </c>
      <c r="M13" s="3">
        <f t="shared" si="1"/>
        <v>-0.19137746469496891</v>
      </c>
      <c r="N13" s="3">
        <f t="shared" si="1"/>
        <v>-0.17847485329295154</v>
      </c>
    </row>
    <row r="14" spans="1:14" x14ac:dyDescent="0.35">
      <c r="A14" t="s">
        <v>30</v>
      </c>
      <c r="B14" s="3">
        <f t="shared" si="1"/>
        <v>-0.27917884131170817</v>
      </c>
      <c r="C14" s="3">
        <f t="shared" si="1"/>
        <v>-0.28378836486752623</v>
      </c>
      <c r="D14" s="3">
        <f t="shared" si="1"/>
        <v>-0.29518694405707085</v>
      </c>
      <c r="E14" s="3">
        <f t="shared" si="1"/>
        <v>-0.3003790964840794</v>
      </c>
      <c r="F14" s="3">
        <f t="shared" si="1"/>
        <v>-0.30447090894422818</v>
      </c>
      <c r="G14" s="3">
        <f t="shared" si="1"/>
        <v>-0.30719554174203423</v>
      </c>
      <c r="H14" s="3">
        <f t="shared" si="1"/>
        <v>-0.30769252588382123</v>
      </c>
      <c r="I14" s="3">
        <f t="shared" si="1"/>
        <v>-0.30477798086375635</v>
      </c>
      <c r="J14" s="3">
        <f t="shared" si="1"/>
        <v>-0.30142062299722444</v>
      </c>
      <c r="K14" s="3">
        <f t="shared" si="1"/>
        <v>-0.29648635318761202</v>
      </c>
      <c r="L14" s="3">
        <f t="shared" si="1"/>
        <v>-0.28848460172897078</v>
      </c>
      <c r="M14" s="3">
        <f t="shared" si="1"/>
        <v>-0.27632484947533897</v>
      </c>
      <c r="N14" s="3">
        <f t="shared" si="1"/>
        <v>-0.26445539915798327</v>
      </c>
    </row>
    <row r="15" spans="1:14" x14ac:dyDescent="0.35">
      <c r="A15" t="s">
        <v>31</v>
      </c>
      <c r="B15" s="3">
        <f t="shared" si="1"/>
        <v>0.18384683495389689</v>
      </c>
      <c r="C15" s="3">
        <f t="shared" si="1"/>
        <v>0.19944619205921635</v>
      </c>
      <c r="D15" s="3">
        <f t="shared" si="1"/>
        <v>0.21541382155377889</v>
      </c>
      <c r="E15" s="3">
        <f t="shared" si="1"/>
        <v>0.22705809816585759</v>
      </c>
      <c r="F15" s="3">
        <f t="shared" si="1"/>
        <v>0.23003861563029687</v>
      </c>
      <c r="G15" s="3">
        <f t="shared" si="1"/>
        <v>0.23808188523820512</v>
      </c>
      <c r="H15" s="3">
        <f t="shared" si="1"/>
        <v>0.24268533785921928</v>
      </c>
      <c r="I15" s="3">
        <f t="shared" si="1"/>
        <v>0.24535105551110367</v>
      </c>
      <c r="J15" s="3">
        <f t="shared" si="1"/>
        <v>0.24705982231920168</v>
      </c>
      <c r="K15" s="3">
        <f t="shared" si="1"/>
        <v>0.24718851749729304</v>
      </c>
      <c r="L15" s="3">
        <f t="shared" si="1"/>
        <v>0.24466251782415177</v>
      </c>
      <c r="M15" s="3">
        <f t="shared" si="1"/>
        <v>0.23846347557524117</v>
      </c>
      <c r="N15" s="3">
        <f t="shared" si="1"/>
        <v>0.23316664575365628</v>
      </c>
    </row>
    <row r="16" spans="1:14" x14ac:dyDescent="0.35">
      <c r="A16" t="s">
        <v>32</v>
      </c>
      <c r="B16" s="3">
        <f t="shared" si="1"/>
        <v>0.33926494633679566</v>
      </c>
      <c r="C16" s="3">
        <f t="shared" si="1"/>
        <v>0.33720654510729448</v>
      </c>
      <c r="D16" s="3">
        <f t="shared" si="1"/>
        <v>0.3548867418202426</v>
      </c>
      <c r="E16" s="3">
        <f t="shared" si="1"/>
        <v>0.36596913343351095</v>
      </c>
      <c r="F16" s="3">
        <f t="shared" si="1"/>
        <v>0.3719571665141635</v>
      </c>
      <c r="G16" s="3">
        <f t="shared" si="1"/>
        <v>0.3750043086418256</v>
      </c>
      <c r="H16" s="3">
        <f t="shared" si="1"/>
        <v>0.37811116247305149</v>
      </c>
      <c r="I16" s="3">
        <f t="shared" si="1"/>
        <v>0.38045424179385096</v>
      </c>
      <c r="J16" s="3">
        <f t="shared" si="1"/>
        <v>0.37976323979375615</v>
      </c>
      <c r="K16" s="3">
        <f t="shared" si="1"/>
        <v>0.37764148807004355</v>
      </c>
      <c r="L16" s="3">
        <f t="shared" si="1"/>
        <v>0.37326413715365397</v>
      </c>
      <c r="M16" s="3">
        <f t="shared" si="1"/>
        <v>0.36732530842927641</v>
      </c>
      <c r="N16" s="3">
        <f t="shared" si="1"/>
        <v>0.36067964112648815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349FE-0211-48BD-92DF-D5B9325A6EA5}">
  <dimension ref="A1:N16"/>
  <sheetViews>
    <sheetView workbookViewId="0">
      <selection activeCell="J46" sqref="J46"/>
    </sheetView>
  </sheetViews>
  <sheetFormatPr defaultRowHeight="14.5" x14ac:dyDescent="0.35"/>
  <cols>
    <col min="1" max="1" width="16" bestFit="1" customWidth="1"/>
  </cols>
  <sheetData>
    <row r="1" spans="1:14" x14ac:dyDescent="0.35">
      <c r="A1" s="1" t="s">
        <v>14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</row>
    <row r="2" spans="1:14" x14ac:dyDescent="0.35">
      <c r="A2" t="s">
        <v>15</v>
      </c>
      <c r="B2">
        <f>Baseline!B2</f>
        <v>18646.63866873004</v>
      </c>
      <c r="C2">
        <v>-45188</v>
      </c>
      <c r="D2">
        <v>-35408</v>
      </c>
      <c r="E2">
        <v>-27188.720906596398</v>
      </c>
      <c r="F2">
        <v>-36638.900641561137</v>
      </c>
      <c r="G2">
        <v>-41825.154855081928</v>
      </c>
      <c r="H2">
        <v>-49570.413864959381</v>
      </c>
      <c r="I2">
        <v>-50584.547595831682</v>
      </c>
      <c r="J2">
        <v>-49020.327030944638</v>
      </c>
      <c r="K2">
        <v>-46724.821417858358</v>
      </c>
      <c r="L2">
        <v>-39279.765796960331</v>
      </c>
      <c r="M2">
        <v>-33815.167183498386</v>
      </c>
      <c r="N2">
        <v>-32787.256889109965</v>
      </c>
    </row>
    <row r="3" spans="1:14" x14ac:dyDescent="0.35">
      <c r="A3" t="s">
        <v>29</v>
      </c>
      <c r="B3">
        <f>Baseline!B3</f>
        <v>11996.63866873004</v>
      </c>
      <c r="C3">
        <v>-50647</v>
      </c>
      <c r="D3">
        <v>-44179</v>
      </c>
      <c r="E3">
        <v>-36833.073391205035</v>
      </c>
      <c r="F3">
        <v>-49898.373314382967</v>
      </c>
      <c r="G3">
        <v>-53991.237609119547</v>
      </c>
      <c r="H3">
        <v>-66187.335201590482</v>
      </c>
      <c r="I3">
        <v>-69008.7408539436</v>
      </c>
      <c r="J3">
        <v>-68373.382017772761</v>
      </c>
      <c r="K3">
        <v>-67200.74417695211</v>
      </c>
      <c r="L3">
        <v>-60771.019417342606</v>
      </c>
      <c r="M3">
        <v>-56403.866709540191</v>
      </c>
      <c r="N3">
        <v>-56447.95948044223</v>
      </c>
    </row>
    <row r="4" spans="1:14" x14ac:dyDescent="0.35">
      <c r="A4" t="s">
        <v>33</v>
      </c>
      <c r="B4">
        <f>Baseline!B4</f>
        <v>-531634</v>
      </c>
      <c r="C4">
        <v>-570519</v>
      </c>
      <c r="D4">
        <v>-621794</v>
      </c>
      <c r="E4">
        <v>-663145.77875939256</v>
      </c>
      <c r="F4">
        <v>-713239.06454927824</v>
      </c>
      <c r="G4">
        <v>-767065.38498184667</v>
      </c>
      <c r="H4">
        <v>-811977.80101621873</v>
      </c>
      <c r="I4">
        <v>-847044.54500296665</v>
      </c>
      <c r="J4">
        <v>-883640.42742436496</v>
      </c>
      <c r="K4">
        <v>-916926.789601292</v>
      </c>
      <c r="L4">
        <v>-940410.61281647068</v>
      </c>
      <c r="M4">
        <v>-947422.56518728822</v>
      </c>
      <c r="N4">
        <v>-957562.69498658297</v>
      </c>
    </row>
    <row r="5" spans="1:14" x14ac:dyDescent="0.35">
      <c r="A5" t="s">
        <v>30</v>
      </c>
      <c r="B5">
        <f>Baseline!B5</f>
        <v>-746314</v>
      </c>
      <c r="C5">
        <v>-791091</v>
      </c>
      <c r="D5">
        <v>-850077</v>
      </c>
      <c r="E5">
        <v>-900039.13124400121</v>
      </c>
      <c r="F5">
        <v>-962529.05270291737</v>
      </c>
      <c r="G5">
        <v>-1028088.4387380203</v>
      </c>
      <c r="H5">
        <v>-1089617.7761090233</v>
      </c>
      <c r="I5">
        <v>-1143108.7133538832</v>
      </c>
      <c r="J5">
        <v>-1199057.6507621096</v>
      </c>
      <c r="K5">
        <v>-1252819.9356981306</v>
      </c>
      <c r="L5">
        <v>-1297795.0125336915</v>
      </c>
      <c r="M5">
        <v>-1327395.6644305508</v>
      </c>
      <c r="N5">
        <v>-1361196.4968211777</v>
      </c>
    </row>
    <row r="6" spans="1:14" x14ac:dyDescent="0.35">
      <c r="A6" t="s">
        <v>31</v>
      </c>
      <c r="B6">
        <f>Baseline!B6</f>
        <v>491468</v>
      </c>
      <c r="C6">
        <v>555978</v>
      </c>
      <c r="D6">
        <v>620346.99999999988</v>
      </c>
      <c r="E6">
        <v>680595.57535820152</v>
      </c>
      <c r="F6">
        <v>728110.32655403914</v>
      </c>
      <c r="G6">
        <v>798558.62305606529</v>
      </c>
      <c r="H6">
        <v>862387.20885030332</v>
      </c>
      <c r="I6">
        <v>924596.98384369933</v>
      </c>
      <c r="J6">
        <v>988839.34147729457</v>
      </c>
      <c r="K6">
        <v>1052399.0647767049</v>
      </c>
      <c r="L6">
        <v>1110518.5011274731</v>
      </c>
      <c r="M6">
        <v>1157298.8111778765</v>
      </c>
      <c r="N6">
        <v>1213351.4380154517</v>
      </c>
    </row>
    <row r="7" spans="1:14" x14ac:dyDescent="0.35">
      <c r="A7" t="s">
        <v>32</v>
      </c>
      <c r="B7">
        <f>Baseline!B7</f>
        <v>906939</v>
      </c>
      <c r="C7">
        <v>940000</v>
      </c>
      <c r="D7">
        <v>1021999.9999999999</v>
      </c>
      <c r="E7">
        <v>1096457.2737931625</v>
      </c>
      <c r="F7">
        <v>1175305.2821501195</v>
      </c>
      <c r="G7">
        <v>1253576.8380923737</v>
      </c>
      <c r="H7">
        <v>1336104.1033481727</v>
      </c>
      <c r="I7">
        <v>1421793.3548897547</v>
      </c>
      <c r="J7">
        <v>1502367.6650064359</v>
      </c>
      <c r="K7">
        <v>1582937.7552388224</v>
      </c>
      <c r="L7">
        <v>1659941.625411225</v>
      </c>
      <c r="M7">
        <v>1735728.3167245325</v>
      </c>
      <c r="N7">
        <v>1814158.8933811116</v>
      </c>
    </row>
    <row r="9" spans="1:14" x14ac:dyDescent="0.35">
      <c r="A9" t="s">
        <v>34</v>
      </c>
      <c r="B9">
        <f>Baseline!B9</f>
        <v>2673247</v>
      </c>
      <c r="C9">
        <v>2787609</v>
      </c>
      <c r="D9">
        <v>2879791.9999999995</v>
      </c>
      <c r="E9">
        <v>2992714</v>
      </c>
      <c r="F9">
        <v>3148869.9999999986</v>
      </c>
      <c r="G9">
        <v>3319999.9999999995</v>
      </c>
      <c r="H9">
        <v>3493461.5670311796</v>
      </c>
      <c r="I9">
        <v>3673615.2825595653</v>
      </c>
      <c r="J9">
        <v>3861638.5459672525</v>
      </c>
      <c r="K9">
        <v>4057116.9742989875</v>
      </c>
      <c r="L9">
        <v>4260825.6152166687</v>
      </c>
      <c r="M9">
        <v>4473040.5794795938</v>
      </c>
      <c r="N9">
        <v>4694478.2424177695</v>
      </c>
    </row>
    <row r="11" spans="1:14" x14ac:dyDescent="0.35">
      <c r="A11" t="s">
        <v>15</v>
      </c>
      <c r="B11" s="3">
        <f>B2/B$9</f>
        <v>6.975277132539582E-3</v>
      </c>
      <c r="C11" s="3">
        <f t="shared" ref="C11:N11" si="0">C2/C$9</f>
        <v>-1.6210307830115341E-2</v>
      </c>
      <c r="D11" s="3">
        <f t="shared" si="0"/>
        <v>-1.2295332440676272E-2</v>
      </c>
      <c r="E11" s="3">
        <f t="shared" si="0"/>
        <v>-9.0849713359166286E-3</v>
      </c>
      <c r="F11" s="3">
        <f t="shared" si="0"/>
        <v>-1.1635571059320058E-2</v>
      </c>
      <c r="G11" s="3">
        <f t="shared" si="0"/>
        <v>-1.2597938209362029E-2</v>
      </c>
      <c r="H11" s="3">
        <f t="shared" si="0"/>
        <v>-1.4189483099734057E-2</v>
      </c>
      <c r="I11" s="3">
        <f t="shared" si="0"/>
        <v>-1.3769691082237457E-2</v>
      </c>
      <c r="J11" s="3">
        <f t="shared" si="0"/>
        <v>-1.2694177988806605E-2</v>
      </c>
      <c r="K11" s="3">
        <f t="shared" si="0"/>
        <v>-1.1516754807379383E-2</v>
      </c>
      <c r="L11" s="3">
        <f t="shared" si="0"/>
        <v>-9.2188156343880091E-3</v>
      </c>
      <c r="M11" s="3">
        <f t="shared" si="0"/>
        <v>-7.559772057206004E-3</v>
      </c>
      <c r="N11" s="3">
        <f t="shared" si="0"/>
        <v>-6.9842174563415887E-3</v>
      </c>
    </row>
    <row r="12" spans="1:14" x14ac:dyDescent="0.35">
      <c r="A12" t="s">
        <v>29</v>
      </c>
      <c r="B12" s="3">
        <f t="shared" ref="B12:N16" si="1">B3/B$9</f>
        <v>4.487665624886155E-3</v>
      </c>
      <c r="C12" s="3">
        <f t="shared" si="1"/>
        <v>-1.81686169043076E-2</v>
      </c>
      <c r="D12" s="3">
        <f t="shared" si="1"/>
        <v>-1.5341038519448629E-2</v>
      </c>
      <c r="E12" s="3">
        <f t="shared" si="1"/>
        <v>-1.2307582144904268E-2</v>
      </c>
      <c r="F12" s="3">
        <f t="shared" si="1"/>
        <v>-1.5846438028366681E-2</v>
      </c>
      <c r="G12" s="3">
        <f t="shared" si="1"/>
        <v>-1.6262420966602277E-2</v>
      </c>
      <c r="H12" s="3">
        <f t="shared" si="1"/>
        <v>-1.8946060785731769E-2</v>
      </c>
      <c r="I12" s="3">
        <f t="shared" si="1"/>
        <v>-1.878496672788835E-2</v>
      </c>
      <c r="J12" s="3">
        <f t="shared" si="1"/>
        <v>-1.7705795403657281E-2</v>
      </c>
      <c r="K12" s="3">
        <f t="shared" si="1"/>
        <v>-1.6563669374744475E-2</v>
      </c>
      <c r="L12" s="3">
        <f t="shared" si="1"/>
        <v>-1.4262733306970208E-2</v>
      </c>
      <c r="M12" s="3">
        <f t="shared" si="1"/>
        <v>-1.2609737315663337E-2</v>
      </c>
      <c r="N12" s="3">
        <f t="shared" si="1"/>
        <v>-1.2024330834126983E-2</v>
      </c>
    </row>
    <row r="13" spans="1:14" x14ac:dyDescent="0.35">
      <c r="A13" t="s">
        <v>33</v>
      </c>
      <c r="B13" s="3">
        <f t="shared" si="1"/>
        <v>-0.19887200846012359</v>
      </c>
      <c r="C13" s="3">
        <f t="shared" si="1"/>
        <v>-0.20466249032773248</v>
      </c>
      <c r="D13" s="3">
        <f t="shared" si="1"/>
        <v>-0.2159162883986066</v>
      </c>
      <c r="E13" s="3">
        <f t="shared" si="1"/>
        <v>-0.22158675328126662</v>
      </c>
      <c r="F13" s="3">
        <f t="shared" si="1"/>
        <v>-0.22650635451742326</v>
      </c>
      <c r="G13" s="3">
        <f t="shared" si="1"/>
        <v>-0.23104379065718275</v>
      </c>
      <c r="H13" s="3">
        <f t="shared" si="1"/>
        <v>-0.23242786143093463</v>
      </c>
      <c r="I13" s="3">
        <f t="shared" si="1"/>
        <v>-0.23057519088193534</v>
      </c>
      <c r="J13" s="3">
        <f t="shared" si="1"/>
        <v>-0.22882525562812175</v>
      </c>
      <c r="K13" s="3">
        <f t="shared" si="1"/>
        <v>-0.22600452375660773</v>
      </c>
      <c r="L13" s="3">
        <f t="shared" si="1"/>
        <v>-0.22071088979985151</v>
      </c>
      <c r="M13" s="3">
        <f t="shared" si="1"/>
        <v>-0.21180728150190714</v>
      </c>
      <c r="N13" s="3">
        <f t="shared" si="1"/>
        <v>-0.20397638364458903</v>
      </c>
    </row>
    <row r="14" spans="1:14" x14ac:dyDescent="0.35">
      <c r="A14" t="s">
        <v>30</v>
      </c>
      <c r="B14" s="3">
        <f t="shared" si="1"/>
        <v>-0.27917884131170817</v>
      </c>
      <c r="C14" s="3">
        <f t="shared" si="1"/>
        <v>-0.28378836486752623</v>
      </c>
      <c r="D14" s="3">
        <f t="shared" si="1"/>
        <v>-0.29518694405707085</v>
      </c>
      <c r="E14" s="3">
        <f t="shared" si="1"/>
        <v>-0.30074344933862751</v>
      </c>
      <c r="F14" s="3">
        <f t="shared" si="1"/>
        <v>-0.30567443327381499</v>
      </c>
      <c r="G14" s="3">
        <f t="shared" si="1"/>
        <v>-0.30966519239097001</v>
      </c>
      <c r="H14" s="3">
        <f t="shared" si="1"/>
        <v>-0.31190203619014029</v>
      </c>
      <c r="I14" s="3">
        <f t="shared" si="1"/>
        <v>-0.31116723593261797</v>
      </c>
      <c r="J14" s="3">
        <f t="shared" si="1"/>
        <v>-0.310504889696188</v>
      </c>
      <c r="K14" s="3">
        <f t="shared" si="1"/>
        <v>-0.30879561610732215</v>
      </c>
      <c r="L14" s="3">
        <f t="shared" si="1"/>
        <v>-0.30458768551777421</v>
      </c>
      <c r="M14" s="3">
        <f t="shared" si="1"/>
        <v>-0.2967546662822772</v>
      </c>
      <c r="N14" s="3">
        <f t="shared" si="1"/>
        <v>-0.28995692950962076</v>
      </c>
    </row>
    <row r="15" spans="1:14" x14ac:dyDescent="0.35">
      <c r="A15" t="s">
        <v>31</v>
      </c>
      <c r="B15" s="3">
        <f t="shared" si="1"/>
        <v>0.18384683495389689</v>
      </c>
      <c r="C15" s="3">
        <f t="shared" si="1"/>
        <v>0.19944619205921635</v>
      </c>
      <c r="D15" s="3">
        <f t="shared" si="1"/>
        <v>0.21541382155377889</v>
      </c>
      <c r="E15" s="3">
        <f t="shared" si="1"/>
        <v>0.22741751311959696</v>
      </c>
      <c r="F15" s="3">
        <f t="shared" si="1"/>
        <v>0.23122908426008043</v>
      </c>
      <c r="G15" s="3">
        <f t="shared" si="1"/>
        <v>0.24052970573977875</v>
      </c>
      <c r="H15" s="3">
        <f t="shared" si="1"/>
        <v>0.24685750574413187</v>
      </c>
      <c r="I15" s="3">
        <f t="shared" si="1"/>
        <v>0.25168584969504293</v>
      </c>
      <c r="J15" s="3">
        <f t="shared" si="1"/>
        <v>0.25606729622842339</v>
      </c>
      <c r="K15" s="3">
        <f t="shared" si="1"/>
        <v>0.25939579051909012</v>
      </c>
      <c r="L15" s="3">
        <f t="shared" si="1"/>
        <v>0.26063458151431568</v>
      </c>
      <c r="M15" s="3">
        <f t="shared" si="1"/>
        <v>0.25872754575200391</v>
      </c>
      <c r="N15" s="3">
        <f t="shared" si="1"/>
        <v>0.2584635342543512</v>
      </c>
    </row>
    <row r="16" spans="1:14" x14ac:dyDescent="0.35">
      <c r="A16" t="s">
        <v>32</v>
      </c>
      <c r="B16" s="3">
        <f t="shared" si="1"/>
        <v>0.33926494633679566</v>
      </c>
      <c r="C16" s="3">
        <f t="shared" si="1"/>
        <v>0.33720654510729448</v>
      </c>
      <c r="D16" s="3">
        <f t="shared" si="1"/>
        <v>0.3548867418202426</v>
      </c>
      <c r="E16" s="3">
        <f t="shared" si="1"/>
        <v>0.36637556204607674</v>
      </c>
      <c r="F16" s="3">
        <f t="shared" si="1"/>
        <v>0.37324668282594076</v>
      </c>
      <c r="G16" s="3">
        <f t="shared" si="1"/>
        <v>0.37758338496758248</v>
      </c>
      <c r="H16" s="3">
        <f t="shared" si="1"/>
        <v>0.38245850933566256</v>
      </c>
      <c r="I16" s="3">
        <f t="shared" si="1"/>
        <v>0.38702837546427299</v>
      </c>
      <c r="J16" s="3">
        <f t="shared" si="1"/>
        <v>0.38904927199242234</v>
      </c>
      <c r="K16" s="3">
        <f t="shared" si="1"/>
        <v>0.39016320339453159</v>
      </c>
      <c r="L16" s="3">
        <f t="shared" si="1"/>
        <v>0.38958215503659255</v>
      </c>
      <c r="M16" s="3">
        <f t="shared" si="1"/>
        <v>0.38804215742806253</v>
      </c>
      <c r="N16" s="3">
        <f t="shared" si="1"/>
        <v>0.38644526605512097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F6EFE-EAB0-48C1-AD61-69FCC4B983C3}">
  <dimension ref="A1:N16"/>
  <sheetViews>
    <sheetView workbookViewId="0">
      <selection activeCell="J49" sqref="J49"/>
    </sheetView>
  </sheetViews>
  <sheetFormatPr defaultRowHeight="14.5" x14ac:dyDescent="0.35"/>
  <cols>
    <col min="1" max="1" width="16" bestFit="1" customWidth="1"/>
  </cols>
  <sheetData>
    <row r="1" spans="1:14" x14ac:dyDescent="0.35">
      <c r="A1" s="1" t="s">
        <v>14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</row>
    <row r="2" spans="1:14" x14ac:dyDescent="0.35">
      <c r="A2" t="s">
        <v>15</v>
      </c>
      <c r="B2">
        <f>Baseline!B2</f>
        <v>18646.63866873004</v>
      </c>
      <c r="C2">
        <v>-45188</v>
      </c>
      <c r="D2">
        <v>-35408</v>
      </c>
      <c r="E2">
        <v>-28301.57018562709</v>
      </c>
      <c r="F2">
        <v>-40039.425994000747</v>
      </c>
      <c r="G2">
        <v>-47641.244437994203</v>
      </c>
      <c r="H2">
        <v>-58713.511451201048</v>
      </c>
      <c r="I2">
        <v>-62190.786256177118</v>
      </c>
      <c r="J2">
        <v>-63079.017933083465</v>
      </c>
      <c r="K2">
        <v>-63058.411357668694</v>
      </c>
      <c r="L2">
        <v>-57822.284339074278</v>
      </c>
      <c r="M2">
        <v>-54675.243892073166</v>
      </c>
      <c r="N2">
        <v>-56127.25608014036</v>
      </c>
    </row>
    <row r="3" spans="1:14" x14ac:dyDescent="0.35">
      <c r="A3" t="s">
        <v>29</v>
      </c>
      <c r="B3">
        <f>Baseline!B3</f>
        <v>11996.63866873004</v>
      </c>
      <c r="C3">
        <v>-50647</v>
      </c>
      <c r="D3">
        <v>-44179</v>
      </c>
      <c r="E3">
        <v>-37945.922670235726</v>
      </c>
      <c r="F3">
        <v>-53298.898666822577</v>
      </c>
      <c r="G3">
        <v>-59807.327192031822</v>
      </c>
      <c r="H3">
        <v>-75330.432787832149</v>
      </c>
      <c r="I3">
        <v>-80614.979514289036</v>
      </c>
      <c r="J3">
        <v>-82432.072919911589</v>
      </c>
      <c r="K3">
        <v>-83534.334116762446</v>
      </c>
      <c r="L3">
        <v>-79313.53795945656</v>
      </c>
      <c r="M3">
        <v>-77263.94341811497</v>
      </c>
      <c r="N3">
        <v>-79787.958671472617</v>
      </c>
    </row>
    <row r="4" spans="1:14" x14ac:dyDescent="0.35">
      <c r="A4" t="s">
        <v>33</v>
      </c>
      <c r="B4">
        <f>Baseline!B4</f>
        <v>-531634</v>
      </c>
      <c r="C4">
        <v>-570519</v>
      </c>
      <c r="D4">
        <v>-621794</v>
      </c>
      <c r="E4">
        <v>-664149.79748994845</v>
      </c>
      <c r="F4">
        <v>-716720.85063278885</v>
      </c>
      <c r="G4">
        <v>-774654.26049909578</v>
      </c>
      <c r="H4">
        <v>-827346.02373424708</v>
      </c>
      <c r="I4">
        <v>-872403.99277156102</v>
      </c>
      <c r="J4">
        <v>-921394.1427565075</v>
      </c>
      <c r="K4">
        <v>-969275.86011478724</v>
      </c>
      <c r="L4">
        <v>-1009515.942008506</v>
      </c>
      <c r="M4">
        <v>-1035202.977034512</v>
      </c>
      <c r="N4">
        <v>-1066803.3081698923</v>
      </c>
    </row>
    <row r="5" spans="1:14" x14ac:dyDescent="0.35">
      <c r="A5" t="s">
        <v>30</v>
      </c>
      <c r="B5">
        <f>Baseline!B5</f>
        <v>-746314</v>
      </c>
      <c r="C5">
        <v>-791091</v>
      </c>
      <c r="D5">
        <v>-850077</v>
      </c>
      <c r="E5">
        <v>-901043.14997455711</v>
      </c>
      <c r="F5">
        <v>-966010.83878642786</v>
      </c>
      <c r="G5">
        <v>-1035677.3142552694</v>
      </c>
      <c r="H5">
        <v>-1104985.9988270518</v>
      </c>
      <c r="I5">
        <v>-1168468.1611224776</v>
      </c>
      <c r="J5">
        <v>-1236811.3660942521</v>
      </c>
      <c r="K5">
        <v>-1305169.0062116259</v>
      </c>
      <c r="L5">
        <v>-1366900.3417257268</v>
      </c>
      <c r="M5">
        <v>-1415176.0762777745</v>
      </c>
      <c r="N5">
        <v>-1470437.110004487</v>
      </c>
    </row>
    <row r="6" spans="1:14" x14ac:dyDescent="0.35">
      <c r="A6" t="s">
        <v>31</v>
      </c>
      <c r="B6">
        <f>Baseline!B6</f>
        <v>491468</v>
      </c>
      <c r="C6">
        <v>555978</v>
      </c>
      <c r="D6">
        <v>620346.99999999988</v>
      </c>
      <c r="E6">
        <v>681554.34438991116</v>
      </c>
      <c r="F6">
        <v>731482.4431445474</v>
      </c>
      <c r="G6">
        <v>805963.05216505798</v>
      </c>
      <c r="H6">
        <v>877481.91146774741</v>
      </c>
      <c r="I6">
        <v>949578.01004391117</v>
      </c>
      <c r="J6">
        <v>1026090.1532529072</v>
      </c>
      <c r="K6">
        <v>1104097.9577268714</v>
      </c>
      <c r="L6">
        <v>1178799.8605724345</v>
      </c>
      <c r="M6">
        <v>1244051.9199074041</v>
      </c>
      <c r="N6">
        <v>1321325.7496044026</v>
      </c>
    </row>
    <row r="7" spans="1:14" x14ac:dyDescent="0.35">
      <c r="A7" t="s">
        <v>32</v>
      </c>
      <c r="B7">
        <f>Baseline!B7</f>
        <v>906939</v>
      </c>
      <c r="C7">
        <v>940000</v>
      </c>
      <c r="D7">
        <v>1021999.9999999999</v>
      </c>
      <c r="E7">
        <v>1097432.7787243079</v>
      </c>
      <c r="F7">
        <v>1178700.8395814402</v>
      </c>
      <c r="G7">
        <v>1260976.7569957497</v>
      </c>
      <c r="H7">
        <v>1351187.0733159997</v>
      </c>
      <c r="I7">
        <v>1446808.0361784794</v>
      </c>
      <c r="J7">
        <v>1539586.4036607603</v>
      </c>
      <c r="K7">
        <v>1634498.3463579265</v>
      </c>
      <c r="L7">
        <v>1727930.9439897814</v>
      </c>
      <c r="M7">
        <v>1822334.4283415992</v>
      </c>
      <c r="N7">
        <v>1921717.6218396958</v>
      </c>
    </row>
    <row r="9" spans="1:14" x14ac:dyDescent="0.35">
      <c r="A9" t="s">
        <v>34</v>
      </c>
      <c r="B9">
        <f>Baseline!B9</f>
        <v>2673247</v>
      </c>
      <c r="C9">
        <v>2787609</v>
      </c>
      <c r="D9">
        <v>2879791.9999999995</v>
      </c>
      <c r="E9">
        <v>2992714</v>
      </c>
      <c r="F9">
        <v>3148869.9999999986</v>
      </c>
      <c r="G9">
        <v>3319999.9999999995</v>
      </c>
      <c r="H9">
        <v>3493461.5670311796</v>
      </c>
      <c r="I9">
        <v>3673615.2825595653</v>
      </c>
      <c r="J9">
        <v>3861638.5459672525</v>
      </c>
      <c r="K9">
        <v>4057116.9742989875</v>
      </c>
      <c r="L9">
        <v>4260825.6152166687</v>
      </c>
      <c r="M9">
        <v>4473040.5794795938</v>
      </c>
      <c r="N9">
        <v>4694478.2424177695</v>
      </c>
    </row>
    <row r="11" spans="1:14" x14ac:dyDescent="0.35">
      <c r="A11" t="s">
        <v>15</v>
      </c>
      <c r="B11" s="3">
        <f>B2/B$9</f>
        <v>6.975277132539582E-3</v>
      </c>
      <c r="C11" s="3">
        <f t="shared" ref="C11:N11" si="0">C2/C$9</f>
        <v>-1.6210307830115341E-2</v>
      </c>
      <c r="D11" s="3">
        <f t="shared" si="0"/>
        <v>-1.2295332440676272E-2</v>
      </c>
      <c r="E11" s="3">
        <f t="shared" si="0"/>
        <v>-9.4568242022549064E-3</v>
      </c>
      <c r="F11" s="3">
        <f t="shared" si="0"/>
        <v>-1.2715490316844063E-2</v>
      </c>
      <c r="G11" s="3">
        <f t="shared" si="0"/>
        <v>-1.4349772421082593E-2</v>
      </c>
      <c r="H11" s="3">
        <f t="shared" si="0"/>
        <v>-1.6806685954497871E-2</v>
      </c>
      <c r="I11" s="3">
        <f t="shared" si="0"/>
        <v>-1.6929041685836557E-2</v>
      </c>
      <c r="J11" s="3">
        <f t="shared" si="0"/>
        <v>-1.6334780477825276E-2</v>
      </c>
      <c r="K11" s="3">
        <f t="shared" si="0"/>
        <v>-1.554266533529374E-2</v>
      </c>
      <c r="L11" s="3">
        <f t="shared" si="0"/>
        <v>-1.3570676099151722E-2</v>
      </c>
      <c r="M11" s="3">
        <f t="shared" si="0"/>
        <v>-1.222328367484523E-2</v>
      </c>
      <c r="N11" s="3">
        <f t="shared" si="0"/>
        <v>-1.1956015808741605E-2</v>
      </c>
    </row>
    <row r="12" spans="1:14" x14ac:dyDescent="0.35">
      <c r="A12" t="s">
        <v>29</v>
      </c>
      <c r="B12" s="3">
        <f t="shared" ref="B12:N16" si="1">B3/B$9</f>
        <v>4.487665624886155E-3</v>
      </c>
      <c r="C12" s="3">
        <f t="shared" si="1"/>
        <v>-1.81686169043076E-2</v>
      </c>
      <c r="D12" s="3">
        <f t="shared" si="1"/>
        <v>-1.5341038519448629E-2</v>
      </c>
      <c r="E12" s="3">
        <f t="shared" si="1"/>
        <v>-1.2679435011242546E-2</v>
      </c>
      <c r="F12" s="3">
        <f t="shared" si="1"/>
        <v>-1.6926357285890686E-2</v>
      </c>
      <c r="G12" s="3">
        <f t="shared" si="1"/>
        <v>-1.8014255178322839E-2</v>
      </c>
      <c r="H12" s="3">
        <f t="shared" si="1"/>
        <v>-2.1563263640495579E-2</v>
      </c>
      <c r="I12" s="3">
        <f t="shared" si="1"/>
        <v>-2.194431733148745E-2</v>
      </c>
      <c r="J12" s="3">
        <f t="shared" si="1"/>
        <v>-2.1346397892675954E-2</v>
      </c>
      <c r="K12" s="3">
        <f t="shared" si="1"/>
        <v>-2.0589579902658833E-2</v>
      </c>
      <c r="L12" s="3">
        <f t="shared" si="1"/>
        <v>-1.8614593771733922E-2</v>
      </c>
      <c r="M12" s="3">
        <f t="shared" si="1"/>
        <v>-1.7273248933302562E-2</v>
      </c>
      <c r="N12" s="3">
        <f t="shared" si="1"/>
        <v>-1.6996129186526997E-2</v>
      </c>
    </row>
    <row r="13" spans="1:14" x14ac:dyDescent="0.35">
      <c r="A13" t="s">
        <v>33</v>
      </c>
      <c r="B13" s="3">
        <f t="shared" si="1"/>
        <v>-0.19887200846012359</v>
      </c>
      <c r="C13" s="3">
        <f t="shared" si="1"/>
        <v>-0.20466249032773248</v>
      </c>
      <c r="D13" s="3">
        <f t="shared" si="1"/>
        <v>-0.2159162883986066</v>
      </c>
      <c r="E13" s="3">
        <f t="shared" si="1"/>
        <v>-0.22192224097924107</v>
      </c>
      <c r="F13" s="3">
        <f t="shared" si="1"/>
        <v>-0.22761208008993358</v>
      </c>
      <c r="G13" s="3">
        <f t="shared" si="1"/>
        <v>-0.23332959653587226</v>
      </c>
      <c r="H13" s="3">
        <f t="shared" si="1"/>
        <v>-0.2368270003431994</v>
      </c>
      <c r="I13" s="3">
        <f t="shared" si="1"/>
        <v>-0.23747832194440344</v>
      </c>
      <c r="J13" s="3">
        <f t="shared" si="1"/>
        <v>-0.23860186078749618</v>
      </c>
      <c r="K13" s="3">
        <f t="shared" si="1"/>
        <v>-0.23890754598769348</v>
      </c>
      <c r="L13" s="3">
        <f t="shared" si="1"/>
        <v>-0.23692965476062339</v>
      </c>
      <c r="M13" s="3">
        <f t="shared" si="1"/>
        <v>-0.23143160868774199</v>
      </c>
      <c r="N13" s="3">
        <f t="shared" si="1"/>
        <v>-0.22724640590100229</v>
      </c>
    </row>
    <row r="14" spans="1:14" x14ac:dyDescent="0.35">
      <c r="A14" t="s">
        <v>30</v>
      </c>
      <c r="B14" s="3">
        <f t="shared" si="1"/>
        <v>-0.27917884131170817</v>
      </c>
      <c r="C14" s="3">
        <f t="shared" si="1"/>
        <v>-0.28378836486752623</v>
      </c>
      <c r="D14" s="3">
        <f t="shared" si="1"/>
        <v>-0.29518694405707085</v>
      </c>
      <c r="E14" s="3">
        <f t="shared" si="1"/>
        <v>-0.30107893703660193</v>
      </c>
      <c r="F14" s="3">
        <f t="shared" si="1"/>
        <v>-0.30678015884632526</v>
      </c>
      <c r="G14" s="3">
        <f t="shared" si="1"/>
        <v>-0.3119509982696595</v>
      </c>
      <c r="H14" s="3">
        <f t="shared" si="1"/>
        <v>-0.31630117510240513</v>
      </c>
      <c r="I14" s="3">
        <f t="shared" si="1"/>
        <v>-0.31807036699508606</v>
      </c>
      <c r="J14" s="3">
        <f t="shared" si="1"/>
        <v>-0.3202814948555624</v>
      </c>
      <c r="K14" s="3">
        <f t="shared" si="1"/>
        <v>-0.32169863833840795</v>
      </c>
      <c r="L14" s="3">
        <f t="shared" si="1"/>
        <v>-0.32080645047854606</v>
      </c>
      <c r="M14" s="3">
        <f t="shared" si="1"/>
        <v>-0.31637899346811205</v>
      </c>
      <c r="N14" s="3">
        <f t="shared" si="1"/>
        <v>-0.31322695176603405</v>
      </c>
    </row>
    <row r="15" spans="1:14" x14ac:dyDescent="0.35">
      <c r="A15" t="s">
        <v>31</v>
      </c>
      <c r="B15" s="3">
        <f t="shared" si="1"/>
        <v>0.18384683495389689</v>
      </c>
      <c r="C15" s="3">
        <f t="shared" si="1"/>
        <v>0.19944619205921635</v>
      </c>
      <c r="D15" s="3">
        <f t="shared" si="1"/>
        <v>0.21541382155377889</v>
      </c>
      <c r="E15" s="3">
        <f t="shared" si="1"/>
        <v>0.22773788086329372</v>
      </c>
      <c r="F15" s="3">
        <f t="shared" si="1"/>
        <v>0.23229998162659865</v>
      </c>
      <c r="G15" s="3">
        <f t="shared" si="1"/>
        <v>0.24275995547140303</v>
      </c>
      <c r="H15" s="3">
        <f t="shared" si="1"/>
        <v>0.25117834979173703</v>
      </c>
      <c r="I15" s="3">
        <f t="shared" si="1"/>
        <v>0.25848597008838103</v>
      </c>
      <c r="J15" s="3">
        <f t="shared" si="1"/>
        <v>0.26571367077440827</v>
      </c>
      <c r="K15" s="3">
        <f t="shared" si="1"/>
        <v>0.27213855669459563</v>
      </c>
      <c r="L15" s="3">
        <f t="shared" si="1"/>
        <v>0.27665996382545943</v>
      </c>
      <c r="M15" s="3">
        <f t="shared" si="1"/>
        <v>0.27812220743415222</v>
      </c>
      <c r="N15" s="3">
        <f t="shared" si="1"/>
        <v>0.28146381373447116</v>
      </c>
    </row>
    <row r="16" spans="1:14" x14ac:dyDescent="0.35">
      <c r="A16" t="s">
        <v>32</v>
      </c>
      <c r="B16" s="3">
        <f t="shared" si="1"/>
        <v>0.33926494633679566</v>
      </c>
      <c r="C16" s="3">
        <f t="shared" si="1"/>
        <v>0.33720654510729448</v>
      </c>
      <c r="D16" s="3">
        <f t="shared" si="1"/>
        <v>0.3548867418202426</v>
      </c>
      <c r="E16" s="3">
        <f t="shared" si="1"/>
        <v>0.36670152200454431</v>
      </c>
      <c r="F16" s="3">
        <f t="shared" si="1"/>
        <v>0.37432502439968646</v>
      </c>
      <c r="G16" s="3">
        <f t="shared" si="1"/>
        <v>0.37981227620353913</v>
      </c>
      <c r="H16" s="3">
        <f t="shared" si="1"/>
        <v>0.38677599492364478</v>
      </c>
      <c r="I16" s="3">
        <f t="shared" si="1"/>
        <v>0.39383765715674673</v>
      </c>
      <c r="J16" s="3">
        <f t="shared" si="1"/>
        <v>0.39868734096529196</v>
      </c>
      <c r="K16" s="3">
        <f t="shared" si="1"/>
        <v>0.40287188087307851</v>
      </c>
      <c r="L16" s="3">
        <f t="shared" si="1"/>
        <v>0.40553899643741081</v>
      </c>
      <c r="M16" s="3">
        <f t="shared" si="1"/>
        <v>0.40740395620412967</v>
      </c>
      <c r="N16" s="3">
        <f t="shared" si="1"/>
        <v>0.40935701958860604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AF2A7-E36B-4979-A562-8D4F284060C9}">
  <dimension ref="A1:N16"/>
  <sheetViews>
    <sheetView workbookViewId="0">
      <selection activeCell="B24" sqref="B24"/>
    </sheetView>
  </sheetViews>
  <sheetFormatPr defaultRowHeight="14.5" x14ac:dyDescent="0.35"/>
  <cols>
    <col min="1" max="1" width="16" bestFit="1" customWidth="1"/>
  </cols>
  <sheetData>
    <row r="1" spans="1:14" x14ac:dyDescent="0.35">
      <c r="A1" s="1" t="s">
        <v>14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</row>
    <row r="2" spans="1:14" x14ac:dyDescent="0.35">
      <c r="A2" t="s">
        <v>15</v>
      </c>
      <c r="B2">
        <f>Baseline!B2</f>
        <v>18646.63866873004</v>
      </c>
      <c r="C2">
        <v>-45188</v>
      </c>
      <c r="D2">
        <v>-37255.691469392739</v>
      </c>
      <c r="E2">
        <v>-26228.218551405473</v>
      </c>
      <c r="F2">
        <v>-32577.480183377862</v>
      </c>
      <c r="G2">
        <v>-34228.057160973432</v>
      </c>
      <c r="H2">
        <v>-37343.796848730883</v>
      </c>
      <c r="I2">
        <v>-33354.686368753901</v>
      </c>
      <c r="J2">
        <v>-29733.46135399153</v>
      </c>
      <c r="K2">
        <v>-26701.075523044681</v>
      </c>
      <c r="L2">
        <v>-16745.912301775534</v>
      </c>
      <c r="M2">
        <v>-9074.0819461401552</v>
      </c>
      <c r="N2">
        <v>-5862.844590828754</v>
      </c>
    </row>
    <row r="3" spans="1:14" x14ac:dyDescent="0.35">
      <c r="A3" t="s">
        <v>29</v>
      </c>
      <c r="B3">
        <f>Baseline!B3</f>
        <v>11996.63866873004</v>
      </c>
      <c r="C3">
        <v>-50647</v>
      </c>
      <c r="D3">
        <v>-46016.898800928066</v>
      </c>
      <c r="E3">
        <v>-35327.583979203511</v>
      </c>
      <c r="F3">
        <v>-44507.222624993206</v>
      </c>
      <c r="G3">
        <v>-44299.099255592722</v>
      </c>
      <c r="H3">
        <v>-50968.106961586273</v>
      </c>
      <c r="I3">
        <v>-47867.685315893745</v>
      </c>
      <c r="J3">
        <v>-44975.530703011391</v>
      </c>
      <c r="K3">
        <v>-43195.989339339707</v>
      </c>
      <c r="L3">
        <v>-34045.048231294713</v>
      </c>
      <c r="M3">
        <v>-27397.164248562003</v>
      </c>
      <c r="N3">
        <v>-25263.158583953573</v>
      </c>
    </row>
    <row r="4" spans="1:14" x14ac:dyDescent="0.35">
      <c r="A4" t="s">
        <v>33</v>
      </c>
      <c r="B4">
        <f>Baseline!B4</f>
        <v>-531634</v>
      </c>
      <c r="C4">
        <v>-570519</v>
      </c>
      <c r="D4">
        <v>-623888.47517851682</v>
      </c>
      <c r="E4">
        <v>-665283.31076172809</v>
      </c>
      <c r="F4">
        <v>-712977.83742938237</v>
      </c>
      <c r="G4">
        <v>-760816.12158882793</v>
      </c>
      <c r="H4">
        <v>-795390.07631617552</v>
      </c>
      <c r="I4">
        <v>-815456.01639783196</v>
      </c>
      <c r="J4">
        <v>-834986.58639819035</v>
      </c>
      <c r="K4">
        <v>-850620.97586681833</v>
      </c>
      <c r="L4">
        <v>-854137.17378763482</v>
      </c>
      <c r="M4">
        <v>-839803.69346991973</v>
      </c>
      <c r="N4">
        <v>-826019.62779262802</v>
      </c>
    </row>
    <row r="5" spans="1:14" x14ac:dyDescent="0.35">
      <c r="A5" t="s">
        <v>30</v>
      </c>
      <c r="B5">
        <f>Baseline!B5</f>
        <v>-746314</v>
      </c>
      <c r="C5">
        <v>-791091</v>
      </c>
      <c r="D5">
        <v>-852161.68251005211</v>
      </c>
      <c r="E5">
        <v>-901621.9278766166</v>
      </c>
      <c r="F5">
        <v>-960385.38049554231</v>
      </c>
      <c r="G5">
        <v>-1017864.9594085591</v>
      </c>
      <c r="H5">
        <v>-1066063.2242487622</v>
      </c>
      <c r="I5">
        <v>-1100642.1632775585</v>
      </c>
      <c r="J5">
        <v>-1135414.8026269367</v>
      </c>
      <c r="K5">
        <v>-1167544.1059118595</v>
      </c>
      <c r="L5">
        <v>-1188359.4397621953</v>
      </c>
      <c r="M5">
        <v>-1192349.041746902</v>
      </c>
      <c r="N5">
        <v>-1197965.2900627351</v>
      </c>
    </row>
    <row r="6" spans="1:14" x14ac:dyDescent="0.35">
      <c r="A6" t="s">
        <v>31</v>
      </c>
      <c r="B6">
        <f>Baseline!B6</f>
        <v>491468</v>
      </c>
      <c r="C6">
        <v>555978</v>
      </c>
      <c r="D6">
        <v>622352.85406043252</v>
      </c>
      <c r="E6">
        <v>682040.10681619507</v>
      </c>
      <c r="F6">
        <v>725739.20679120149</v>
      </c>
      <c r="G6">
        <v>788020.63159952092</v>
      </c>
      <c r="H6">
        <v>838466.53040471417</v>
      </c>
      <c r="I6">
        <v>881771.25494871172</v>
      </c>
      <c r="J6">
        <v>924847.32308077859</v>
      </c>
      <c r="K6">
        <v>966768.58522436104</v>
      </c>
      <c r="L6">
        <v>1000785.2499417164</v>
      </c>
      <c r="M6">
        <v>1022035.2927050628</v>
      </c>
      <c r="N6">
        <v>1049985.7071881061</v>
      </c>
    </row>
    <row r="7" spans="1:14" x14ac:dyDescent="0.35">
      <c r="A7" t="s">
        <v>32</v>
      </c>
      <c r="B7">
        <f>Baseline!B7</f>
        <v>906939</v>
      </c>
      <c r="C7">
        <v>940000</v>
      </c>
      <c r="D7">
        <v>1023796.9330452881</v>
      </c>
      <c r="E7">
        <v>1096863.595709003</v>
      </c>
      <c r="F7">
        <v>1170676.216354663</v>
      </c>
      <c r="G7">
        <v>1239653.2291767872</v>
      </c>
      <c r="H7">
        <v>1307597.6080279453</v>
      </c>
      <c r="I7">
        <v>1372963.7758386559</v>
      </c>
      <c r="J7">
        <v>1431038.2814008372</v>
      </c>
      <c r="K7">
        <v>1488566.7641331407</v>
      </c>
      <c r="L7">
        <v>1539982.9016979591</v>
      </c>
      <c r="M7">
        <v>1588040.7626582435</v>
      </c>
      <c r="N7">
        <v>1636692.6724391039</v>
      </c>
    </row>
    <row r="9" spans="1:14" x14ac:dyDescent="0.35">
      <c r="A9" t="s">
        <v>34</v>
      </c>
      <c r="B9">
        <f>Baseline!B9</f>
        <v>2673247</v>
      </c>
      <c r="C9">
        <v>2787609</v>
      </c>
      <c r="D9">
        <v>2877777.4120168937</v>
      </c>
      <c r="E9">
        <v>2984487.3460513861</v>
      </c>
      <c r="F9">
        <v>3131813.5562091009</v>
      </c>
      <c r="G9">
        <v>3293376.2373202983</v>
      </c>
      <c r="H9">
        <v>3456570.0083803842</v>
      </c>
      <c r="I9">
        <v>3625699.1106310599</v>
      </c>
      <c r="J9">
        <v>3801890.0962848798</v>
      </c>
      <c r="K9">
        <v>3984683.8610490826</v>
      </c>
      <c r="L9">
        <v>4174808.4143547281</v>
      </c>
      <c r="M9">
        <v>4372490.3562951731</v>
      </c>
      <c r="N9">
        <v>4578394.4766206611</v>
      </c>
    </row>
    <row r="11" spans="1:14" x14ac:dyDescent="0.35">
      <c r="A11" t="s">
        <v>15</v>
      </c>
      <c r="B11" s="3">
        <f>B2/B$9</f>
        <v>6.975277132539582E-3</v>
      </c>
      <c r="C11" s="3">
        <f t="shared" ref="C11:N11" si="0">C2/C$9</f>
        <v>-1.6210307830115341E-2</v>
      </c>
      <c r="D11" s="3">
        <f t="shared" si="0"/>
        <v>-1.2945994820107384E-2</v>
      </c>
      <c r="E11" s="3">
        <f t="shared" si="0"/>
        <v>-8.7881821935370617E-3</v>
      </c>
      <c r="F11" s="3">
        <f t="shared" si="0"/>
        <v>-1.0402113535395519E-2</v>
      </c>
      <c r="G11" s="3">
        <f t="shared" si="0"/>
        <v>-1.0392999370404023E-2</v>
      </c>
      <c r="H11" s="3">
        <f t="shared" si="0"/>
        <v>-1.0803714884463963E-2</v>
      </c>
      <c r="I11" s="3">
        <f t="shared" si="0"/>
        <v>-9.1995185896571689E-3</v>
      </c>
      <c r="J11" s="3">
        <f t="shared" si="0"/>
        <v>-7.8207051232349906E-3</v>
      </c>
      <c r="K11" s="3">
        <f t="shared" si="0"/>
        <v>-6.7009269628770136E-3</v>
      </c>
      <c r="L11" s="3">
        <f t="shared" si="0"/>
        <v>-4.0111810267019965E-3</v>
      </c>
      <c r="M11" s="3">
        <f t="shared" si="0"/>
        <v>-2.0752663143272562E-3</v>
      </c>
      <c r="N11" s="3">
        <f t="shared" si="0"/>
        <v>-1.2805459688471738E-3</v>
      </c>
    </row>
    <row r="12" spans="1:14" x14ac:dyDescent="0.35">
      <c r="A12" t="s">
        <v>29</v>
      </c>
      <c r="B12" s="3">
        <f t="shared" ref="B12:N16" si="1">B3/B$9</f>
        <v>4.487665624886155E-3</v>
      </c>
      <c r="C12" s="3">
        <f t="shared" si="1"/>
        <v>-1.81686169043076E-2</v>
      </c>
      <c r="D12" s="3">
        <f t="shared" si="1"/>
        <v>-1.5990430187120368E-2</v>
      </c>
      <c r="E12" s="3">
        <f t="shared" si="1"/>
        <v>-1.1837069447100699E-2</v>
      </c>
      <c r="F12" s="3">
        <f t="shared" si="1"/>
        <v>-1.4211325746628069E-2</v>
      </c>
      <c r="G12" s="3">
        <f t="shared" si="1"/>
        <v>-1.3450968265817483E-2</v>
      </c>
      <c r="H12" s="3">
        <f t="shared" si="1"/>
        <v>-1.4745284151055853E-2</v>
      </c>
      <c r="I12" s="3">
        <f t="shared" si="1"/>
        <v>-1.3202332530997665E-2</v>
      </c>
      <c r="J12" s="3">
        <f t="shared" si="1"/>
        <v>-1.1829781914779822E-2</v>
      </c>
      <c r="K12" s="3">
        <f t="shared" si="1"/>
        <v>-1.0840506008917635E-2</v>
      </c>
      <c r="L12" s="3">
        <f t="shared" si="1"/>
        <v>-8.1548767876948973E-3</v>
      </c>
      <c r="M12" s="3">
        <f t="shared" si="1"/>
        <v>-6.2658032416509938E-3</v>
      </c>
      <c r="N12" s="3">
        <f t="shared" si="1"/>
        <v>-5.5179077978008686E-3</v>
      </c>
    </row>
    <row r="13" spans="1:14" x14ac:dyDescent="0.35">
      <c r="A13" t="s">
        <v>33</v>
      </c>
      <c r="B13" s="3">
        <f t="shared" si="1"/>
        <v>-0.19887200846012359</v>
      </c>
      <c r="C13" s="3">
        <f t="shared" si="1"/>
        <v>-0.20466249032773248</v>
      </c>
      <c r="D13" s="3">
        <f t="shared" si="1"/>
        <v>-0.21679525058933027</v>
      </c>
      <c r="E13" s="3">
        <f t="shared" si="1"/>
        <v>-0.22291376495260684</v>
      </c>
      <c r="F13" s="3">
        <f t="shared" si="1"/>
        <v>-0.22765653977576025</v>
      </c>
      <c r="G13" s="3">
        <f t="shared" si="1"/>
        <v>-0.23101403142687293</v>
      </c>
      <c r="H13" s="3">
        <f t="shared" si="1"/>
        <v>-0.23010963885810742</v>
      </c>
      <c r="I13" s="3">
        <f t="shared" si="1"/>
        <v>-0.22491000811589693</v>
      </c>
      <c r="J13" s="3">
        <f t="shared" si="1"/>
        <v>-0.21962407256698982</v>
      </c>
      <c r="K13" s="3">
        <f t="shared" si="1"/>
        <v>-0.21347263811359626</v>
      </c>
      <c r="L13" s="3">
        <f t="shared" si="1"/>
        <v>-0.20459314272979712</v>
      </c>
      <c r="M13" s="3">
        <f t="shared" si="1"/>
        <v>-0.1920653049036084</v>
      </c>
      <c r="N13" s="3">
        <f t="shared" si="1"/>
        <v>-0.1804168758307427</v>
      </c>
    </row>
    <row r="14" spans="1:14" x14ac:dyDescent="0.35">
      <c r="A14" t="s">
        <v>30</v>
      </c>
      <c r="B14" s="3">
        <f t="shared" si="1"/>
        <v>-0.27917884131170817</v>
      </c>
      <c r="C14" s="3">
        <f t="shared" si="1"/>
        <v>-0.28378836486752623</v>
      </c>
      <c r="D14" s="3">
        <f t="shared" si="1"/>
        <v>-0.29611799680949391</v>
      </c>
      <c r="E14" s="3">
        <f t="shared" si="1"/>
        <v>-0.30210278125973755</v>
      </c>
      <c r="F14" s="3">
        <f t="shared" si="1"/>
        <v>-0.30665471084365553</v>
      </c>
      <c r="G14" s="3">
        <f t="shared" si="1"/>
        <v>-0.30906428116963619</v>
      </c>
      <c r="H14" s="3">
        <f t="shared" si="1"/>
        <v>-0.30841650007496263</v>
      </c>
      <c r="I14" s="3">
        <f t="shared" si="1"/>
        <v>-0.30356687901936508</v>
      </c>
      <c r="J14" s="3">
        <f t="shared" si="1"/>
        <v>-0.29864482504016571</v>
      </c>
      <c r="K14" s="3">
        <f t="shared" si="1"/>
        <v>-0.2930079641511309</v>
      </c>
      <c r="L14" s="3">
        <f t="shared" si="1"/>
        <v>-0.28465005380273767</v>
      </c>
      <c r="M14" s="3">
        <f t="shared" si="1"/>
        <v>-0.27269334969035441</v>
      </c>
      <c r="N14" s="3">
        <f t="shared" si="1"/>
        <v>-0.26165619764310044</v>
      </c>
    </row>
    <row r="15" spans="1:14" x14ac:dyDescent="0.35">
      <c r="A15" t="s">
        <v>31</v>
      </c>
      <c r="B15" s="3">
        <f t="shared" si="1"/>
        <v>0.18384683495389689</v>
      </c>
      <c r="C15" s="3">
        <f t="shared" si="1"/>
        <v>0.19944619205921635</v>
      </c>
      <c r="D15" s="3">
        <f t="shared" si="1"/>
        <v>0.21626163700557222</v>
      </c>
      <c r="E15" s="3">
        <f t="shared" si="1"/>
        <v>0.22852839624820842</v>
      </c>
      <c r="F15" s="3">
        <f t="shared" si="1"/>
        <v>0.23173129363092465</v>
      </c>
      <c r="G15" s="3">
        <f t="shared" si="1"/>
        <v>0.23927440256285595</v>
      </c>
      <c r="H15" s="3">
        <f t="shared" si="1"/>
        <v>0.24257183519265313</v>
      </c>
      <c r="I15" s="3">
        <f t="shared" si="1"/>
        <v>0.24320033958781476</v>
      </c>
      <c r="J15" s="3">
        <f t="shared" si="1"/>
        <v>0.2432598785494926</v>
      </c>
      <c r="K15" s="3">
        <f t="shared" si="1"/>
        <v>0.24262115112184368</v>
      </c>
      <c r="L15" s="3">
        <f t="shared" si="1"/>
        <v>0.23972004236184838</v>
      </c>
      <c r="M15" s="3">
        <f t="shared" si="1"/>
        <v>0.23374214907841145</v>
      </c>
      <c r="N15" s="3">
        <f t="shared" si="1"/>
        <v>0.22933491479377865</v>
      </c>
    </row>
    <row r="16" spans="1:14" x14ac:dyDescent="0.35">
      <c r="A16" t="s">
        <v>32</v>
      </c>
      <c r="B16" s="3">
        <f t="shared" si="1"/>
        <v>0.33926494633679566</v>
      </c>
      <c r="C16" s="3">
        <f t="shared" si="1"/>
        <v>0.33720654510729448</v>
      </c>
      <c r="D16" s="3">
        <f t="shared" si="1"/>
        <v>0.35575959723992651</v>
      </c>
      <c r="E16" s="3">
        <f t="shared" si="1"/>
        <v>0.36752161042337939</v>
      </c>
      <c r="F16" s="3">
        <f t="shared" si="1"/>
        <v>0.37380137589407025</v>
      </c>
      <c r="G16" s="3">
        <f t="shared" si="1"/>
        <v>0.37640802017368302</v>
      </c>
      <c r="H16" s="3">
        <f t="shared" si="1"/>
        <v>0.37829339630260672</v>
      </c>
      <c r="I16" s="3">
        <f t="shared" si="1"/>
        <v>0.37867559715943688</v>
      </c>
      <c r="J16" s="3">
        <f t="shared" si="1"/>
        <v>0.37640180151425606</v>
      </c>
      <c r="K16" s="3">
        <f t="shared" si="1"/>
        <v>0.37357211162574705</v>
      </c>
      <c r="L16" s="3">
        <f t="shared" si="1"/>
        <v>0.3688751072750685</v>
      </c>
      <c r="M16" s="3">
        <f t="shared" si="1"/>
        <v>0.36318908293803448</v>
      </c>
      <c r="N16" s="3">
        <f t="shared" si="1"/>
        <v>0.35748179428329996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FB7DC-CA94-418B-BB27-8657AB7B3AF8}">
  <dimension ref="A1:N16"/>
  <sheetViews>
    <sheetView workbookViewId="0">
      <selection activeCell="O44" sqref="O44"/>
    </sheetView>
  </sheetViews>
  <sheetFormatPr defaultRowHeight="14.5" x14ac:dyDescent="0.35"/>
  <cols>
    <col min="1" max="1" width="16" bestFit="1" customWidth="1"/>
  </cols>
  <sheetData>
    <row r="1" spans="1:14" x14ac:dyDescent="0.35">
      <c r="A1" s="1" t="s">
        <v>14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</row>
    <row r="2" spans="1:14" x14ac:dyDescent="0.35">
      <c r="A2" t="s">
        <v>15</v>
      </c>
      <c r="B2">
        <f>Baseline!B2</f>
        <v>18646.63866873004</v>
      </c>
      <c r="C2">
        <v>-45188</v>
      </c>
      <c r="D2">
        <v>-37255.691469392739</v>
      </c>
      <c r="E2">
        <v>-30327.118440499296</v>
      </c>
      <c r="F2">
        <v>-43426.937590659247</v>
      </c>
      <c r="G2">
        <v>-50309.054934391985</v>
      </c>
      <c r="H2">
        <v>-60213.407378119999</v>
      </c>
      <c r="I2">
        <v>-63502.213284999132</v>
      </c>
      <c r="J2">
        <v>-68083.98963561072</v>
      </c>
      <c r="K2">
        <v>-74166.382231296157</v>
      </c>
      <c r="L2">
        <v>-74511.395287176827</v>
      </c>
      <c r="M2">
        <v>-78354.35539935343</v>
      </c>
      <c r="N2">
        <v>-86787.036320355488</v>
      </c>
    </row>
    <row r="3" spans="1:14" x14ac:dyDescent="0.35">
      <c r="A3" t="s">
        <v>29</v>
      </c>
      <c r="B3">
        <f>Baseline!B3</f>
        <v>11996.63866873004</v>
      </c>
      <c r="C3">
        <v>-50647</v>
      </c>
      <c r="D3">
        <v>-46016.898800928066</v>
      </c>
      <c r="E3">
        <v>-39325.942297065696</v>
      </c>
      <c r="F3">
        <v>-55118.222308679862</v>
      </c>
      <c r="G3">
        <v>-60082.750435628717</v>
      </c>
      <c r="H3">
        <v>-73357.858558244247</v>
      </c>
      <c r="I3">
        <v>-77406.035556175237</v>
      </c>
      <c r="J3">
        <v>-82583.89957272468</v>
      </c>
      <c r="K3">
        <v>-89757.32542212159</v>
      </c>
      <c r="L3">
        <v>-90752.02889128984</v>
      </c>
      <c r="M3">
        <v>-95444.643165429865</v>
      </c>
      <c r="N3">
        <v>-104766.35633334443</v>
      </c>
    </row>
    <row r="4" spans="1:14" x14ac:dyDescent="0.35">
      <c r="A4" t="s">
        <v>33</v>
      </c>
      <c r="B4">
        <f>Baseline!B4</f>
        <v>-531634</v>
      </c>
      <c r="C4">
        <v>-570519</v>
      </c>
      <c r="D4">
        <v>-623888.47517851682</v>
      </c>
      <c r="E4">
        <v>-671989.25766683114</v>
      </c>
      <c r="F4">
        <v>-733522.20629816235</v>
      </c>
      <c r="G4">
        <v>-799954.49495736253</v>
      </c>
      <c r="H4">
        <v>-859928.67887739069</v>
      </c>
      <c r="I4">
        <v>-912488.68012393708</v>
      </c>
      <c r="J4">
        <v>-973095.20113954949</v>
      </c>
      <c r="K4">
        <v>-1039136.9544442708</v>
      </c>
      <c r="L4">
        <v>-1103614.4143146581</v>
      </c>
      <c r="M4">
        <v>-1160918.464712041</v>
      </c>
      <c r="N4">
        <v>-1231901.019587442</v>
      </c>
    </row>
    <row r="5" spans="1:14" x14ac:dyDescent="0.35">
      <c r="A5" t="s">
        <v>30</v>
      </c>
      <c r="B5">
        <f>Baseline!B5</f>
        <v>-746314</v>
      </c>
      <c r="C5">
        <v>-791091</v>
      </c>
      <c r="D5">
        <v>-852161.68251005211</v>
      </c>
      <c r="E5">
        <v>-908227.33321048797</v>
      </c>
      <c r="F5">
        <v>-980591.11627220758</v>
      </c>
      <c r="G5">
        <v>-1056367.941297878</v>
      </c>
      <c r="H5">
        <v>-1129486.5763980304</v>
      </c>
      <c r="I5">
        <v>-1195950.3999157529</v>
      </c>
      <c r="J5">
        <v>-1271056.8308684793</v>
      </c>
      <c r="K5">
        <v>-1352689.5273640261</v>
      </c>
      <c r="L5">
        <v>-1433407.6208385264</v>
      </c>
      <c r="M5">
        <v>-1507801.9590019856</v>
      </c>
      <c r="N5">
        <v>-1596763.8338903757</v>
      </c>
    </row>
    <row r="6" spans="1:14" x14ac:dyDescent="0.35">
      <c r="A6" t="s">
        <v>31</v>
      </c>
      <c r="B6">
        <f>Baseline!B6</f>
        <v>491468</v>
      </c>
      <c r="C6">
        <v>555978</v>
      </c>
      <c r="D6">
        <v>622352.85406043252</v>
      </c>
      <c r="E6">
        <v>688161.77604110213</v>
      </c>
      <c r="F6">
        <v>744912.33421196078</v>
      </c>
      <c r="G6">
        <v>824954.32470146962</v>
      </c>
      <c r="H6">
        <v>899703.51748151542</v>
      </c>
      <c r="I6">
        <v>974293.78903567349</v>
      </c>
      <c r="J6">
        <v>1057168.8410474258</v>
      </c>
      <c r="K6">
        <v>1148062.6546595765</v>
      </c>
      <c r="L6">
        <v>1241422.3919701367</v>
      </c>
      <c r="M6">
        <v>1332476.0527464971</v>
      </c>
      <c r="N6">
        <v>1443088.3090784166</v>
      </c>
    </row>
    <row r="7" spans="1:14" x14ac:dyDescent="0.35">
      <c r="A7" t="s">
        <v>32</v>
      </c>
      <c r="B7">
        <f>Baseline!B7</f>
        <v>906939</v>
      </c>
      <c r="C7">
        <v>940000</v>
      </c>
      <c r="D7">
        <v>1023796.9330452881</v>
      </c>
      <c r="E7">
        <v>1100799.5095146527</v>
      </c>
      <c r="F7">
        <v>1185009.5526688143</v>
      </c>
      <c r="G7">
        <v>1269347.897478505</v>
      </c>
      <c r="H7">
        <v>1359282.6027859184</v>
      </c>
      <c r="I7">
        <v>1453610.8298091665</v>
      </c>
      <c r="J7">
        <v>1548572.7649319703</v>
      </c>
      <c r="K7">
        <v>1651795.7043905533</v>
      </c>
      <c r="L7">
        <v>1758858.88723853</v>
      </c>
      <c r="M7">
        <v>1873684.1500790943</v>
      </c>
      <c r="N7">
        <v>2000290.8031991129</v>
      </c>
    </row>
    <row r="9" spans="1:14" x14ac:dyDescent="0.35">
      <c r="A9" t="s">
        <v>34</v>
      </c>
      <c r="B9">
        <f>Baseline!B9</f>
        <v>2673247</v>
      </c>
      <c r="C9">
        <v>2787609</v>
      </c>
      <c r="D9">
        <v>2877777.4120168937</v>
      </c>
      <c r="E9">
        <v>2964228.2123515038</v>
      </c>
      <c r="F9">
        <v>3089438.2857873682</v>
      </c>
      <c r="G9">
        <v>3230248.1147121512</v>
      </c>
      <c r="H9">
        <v>3371838.4590526395</v>
      </c>
      <c r="I9">
        <v>3517479.0032510464</v>
      </c>
      <c r="J9">
        <v>3668167.2851407826</v>
      </c>
      <c r="K9">
        <v>3823358.6549243056</v>
      </c>
      <c r="L9">
        <v>3983651.5965929986</v>
      </c>
      <c r="M9">
        <v>4149153.8962449236</v>
      </c>
      <c r="N9">
        <v>4320383.7898571743</v>
      </c>
    </row>
    <row r="11" spans="1:14" x14ac:dyDescent="0.35">
      <c r="A11" t="s">
        <v>15</v>
      </c>
      <c r="B11" s="3">
        <f>B2/B$9</f>
        <v>6.975277132539582E-3</v>
      </c>
      <c r="C11" s="3">
        <f t="shared" ref="C11:N11" si="0">C2/C$9</f>
        <v>-1.6210307830115341E-2</v>
      </c>
      <c r="D11" s="3">
        <f t="shared" si="0"/>
        <v>-1.2945994820107384E-2</v>
      </c>
      <c r="E11" s="3">
        <f t="shared" si="0"/>
        <v>-1.0231033600628537E-2</v>
      </c>
      <c r="F11" s="3">
        <f t="shared" si="0"/>
        <v>-1.4056580379171272E-2</v>
      </c>
      <c r="G11" s="3">
        <f t="shared" si="0"/>
        <v>-1.5574362447658311E-2</v>
      </c>
      <c r="H11" s="3">
        <f t="shared" si="0"/>
        <v>-1.7857737880787358E-2</v>
      </c>
      <c r="I11" s="3">
        <f t="shared" si="0"/>
        <v>-1.8053331157430338E-2</v>
      </c>
      <c r="J11" s="3">
        <f t="shared" si="0"/>
        <v>-1.8560764638899965E-2</v>
      </c>
      <c r="K11" s="3">
        <f t="shared" si="0"/>
        <v>-1.9398227821440021E-2</v>
      </c>
      <c r="L11" s="3">
        <f t="shared" si="0"/>
        <v>-1.8704295162484185E-2</v>
      </c>
      <c r="M11" s="3">
        <f t="shared" si="0"/>
        <v>-1.8884417729182295E-2</v>
      </c>
      <c r="N11" s="3">
        <f t="shared" si="0"/>
        <v>-2.0087807135121333E-2</v>
      </c>
    </row>
    <row r="12" spans="1:14" x14ac:dyDescent="0.35">
      <c r="A12" t="s">
        <v>29</v>
      </c>
      <c r="B12" s="3">
        <f t="shared" ref="B12:N16" si="1">B3/B$9</f>
        <v>4.487665624886155E-3</v>
      </c>
      <c r="C12" s="3">
        <f t="shared" si="1"/>
        <v>-1.81686169043076E-2</v>
      </c>
      <c r="D12" s="3">
        <f t="shared" si="1"/>
        <v>-1.5990430187120368E-2</v>
      </c>
      <c r="E12" s="3">
        <f t="shared" si="1"/>
        <v>-1.3266840296978576E-2</v>
      </c>
      <c r="F12" s="3">
        <f t="shared" si="1"/>
        <v>-1.7840855589265327E-2</v>
      </c>
      <c r="G12" s="3">
        <f t="shared" si="1"/>
        <v>-1.8600041947855982E-2</v>
      </c>
      <c r="H12" s="3">
        <f t="shared" si="1"/>
        <v>-2.1756041829730795E-2</v>
      </c>
      <c r="I12" s="3">
        <f t="shared" si="1"/>
        <v>-2.2006111617050832E-2</v>
      </c>
      <c r="J12" s="3">
        <f t="shared" si="1"/>
        <v>-2.2513667767350788E-2</v>
      </c>
      <c r="K12" s="3">
        <f t="shared" si="1"/>
        <v>-2.347604123053389E-2</v>
      </c>
      <c r="L12" s="3">
        <f t="shared" si="1"/>
        <v>-2.278111594118952E-2</v>
      </c>
      <c r="M12" s="3">
        <f t="shared" si="1"/>
        <v>-2.3003399139233997E-2</v>
      </c>
      <c r="N12" s="3">
        <f t="shared" si="1"/>
        <v>-2.4249317058197706E-2</v>
      </c>
    </row>
    <row r="13" spans="1:14" x14ac:dyDescent="0.35">
      <c r="A13" t="s">
        <v>33</v>
      </c>
      <c r="B13" s="3">
        <f t="shared" si="1"/>
        <v>-0.19887200846012359</v>
      </c>
      <c r="C13" s="3">
        <f t="shared" si="1"/>
        <v>-0.20466249032773248</v>
      </c>
      <c r="D13" s="3">
        <f t="shared" si="1"/>
        <v>-0.21679525058933027</v>
      </c>
      <c r="E13" s="3">
        <f t="shared" si="1"/>
        <v>-0.22669956883439357</v>
      </c>
      <c r="F13" s="3">
        <f t="shared" si="1"/>
        <v>-0.23742898819913416</v>
      </c>
      <c r="G13" s="3">
        <f t="shared" si="1"/>
        <v>-0.24764490731036207</v>
      </c>
      <c r="H13" s="3">
        <f t="shared" si="1"/>
        <v>-0.25503258513724836</v>
      </c>
      <c r="I13" s="3">
        <f t="shared" si="1"/>
        <v>-0.25941553006586965</v>
      </c>
      <c r="J13" s="3">
        <f t="shared" si="1"/>
        <v>-0.26528103150622873</v>
      </c>
      <c r="K13" s="3">
        <f t="shared" si="1"/>
        <v>-0.27178641823358929</v>
      </c>
      <c r="L13" s="3">
        <f t="shared" si="1"/>
        <v>-0.27703587714812206</v>
      </c>
      <c r="M13" s="3">
        <f t="shared" si="1"/>
        <v>-0.27979643410255234</v>
      </c>
      <c r="N13" s="3">
        <f t="shared" si="1"/>
        <v>-0.28513694141699547</v>
      </c>
    </row>
    <row r="14" spans="1:14" x14ac:dyDescent="0.35">
      <c r="A14" t="s">
        <v>30</v>
      </c>
      <c r="B14" s="3">
        <f t="shared" si="1"/>
        <v>-0.27917884131170817</v>
      </c>
      <c r="C14" s="3">
        <f t="shared" si="1"/>
        <v>-0.28378836486752623</v>
      </c>
      <c r="D14" s="3">
        <f t="shared" si="1"/>
        <v>-0.29611799680949391</v>
      </c>
      <c r="E14" s="3">
        <f t="shared" si="1"/>
        <v>-0.30639588727549316</v>
      </c>
      <c r="F14" s="3">
        <f t="shared" si="1"/>
        <v>-0.31740110193600973</v>
      </c>
      <c r="G14" s="3">
        <f t="shared" si="1"/>
        <v>-0.32702377767412194</v>
      </c>
      <c r="H14" s="3">
        <f t="shared" si="1"/>
        <v>-0.33497647948276082</v>
      </c>
      <c r="I14" s="3">
        <f t="shared" si="1"/>
        <v>-0.34000214324247285</v>
      </c>
      <c r="J14" s="3">
        <f t="shared" si="1"/>
        <v>-0.34651005040510219</v>
      </c>
      <c r="K14" s="3">
        <f t="shared" si="1"/>
        <v>-0.35379613827801004</v>
      </c>
      <c r="L14" s="3">
        <f t="shared" si="1"/>
        <v>-0.35982253620382926</v>
      </c>
      <c r="M14" s="3">
        <f t="shared" si="1"/>
        <v>-0.36339986337132008</v>
      </c>
      <c r="N14" s="3">
        <f t="shared" si="1"/>
        <v>-0.36958842351900462</v>
      </c>
    </row>
    <row r="15" spans="1:14" x14ac:dyDescent="0.35">
      <c r="A15" t="s">
        <v>31</v>
      </c>
      <c r="B15" s="3">
        <f t="shared" si="1"/>
        <v>0.18384683495389689</v>
      </c>
      <c r="C15" s="3">
        <f t="shared" si="1"/>
        <v>0.19944619205921635</v>
      </c>
      <c r="D15" s="3">
        <f t="shared" si="1"/>
        <v>0.21626163700557222</v>
      </c>
      <c r="E15" s="3">
        <f t="shared" si="1"/>
        <v>0.23215546400025242</v>
      </c>
      <c r="F15" s="3">
        <f t="shared" si="1"/>
        <v>0.24111578394002905</v>
      </c>
      <c r="G15" s="3">
        <f t="shared" si="1"/>
        <v>0.25538419818100616</v>
      </c>
      <c r="H15" s="3">
        <f t="shared" si="1"/>
        <v>0.26682877261394616</v>
      </c>
      <c r="I15" s="3">
        <f t="shared" si="1"/>
        <v>0.27698638375244822</v>
      </c>
      <c r="J15" s="3">
        <f t="shared" si="1"/>
        <v>0.28820082588105089</v>
      </c>
      <c r="K15" s="3">
        <f t="shared" si="1"/>
        <v>0.30027595061763979</v>
      </c>
      <c r="L15" s="3">
        <f t="shared" si="1"/>
        <v>0.31162925819915022</v>
      </c>
      <c r="M15" s="3">
        <f t="shared" si="1"/>
        <v>0.32114404190994639</v>
      </c>
      <c r="N15" s="3">
        <f t="shared" si="1"/>
        <v>0.33401854540476439</v>
      </c>
    </row>
    <row r="16" spans="1:14" x14ac:dyDescent="0.35">
      <c r="A16" t="s">
        <v>32</v>
      </c>
      <c r="B16" s="3">
        <f t="shared" si="1"/>
        <v>0.33926494633679566</v>
      </c>
      <c r="C16" s="3">
        <f t="shared" si="1"/>
        <v>0.33720654510729448</v>
      </c>
      <c r="D16" s="3">
        <f t="shared" si="1"/>
        <v>0.35575959723992651</v>
      </c>
      <c r="E16" s="3">
        <f t="shared" si="1"/>
        <v>0.37136125515835211</v>
      </c>
      <c r="F16" s="3">
        <f t="shared" si="1"/>
        <v>0.3835679638335307</v>
      </c>
      <c r="G16" s="3">
        <f t="shared" si="1"/>
        <v>0.39295677991336503</v>
      </c>
      <c r="H16" s="3">
        <f t="shared" si="1"/>
        <v>0.40312803216789511</v>
      </c>
      <c r="I16" s="3">
        <f t="shared" si="1"/>
        <v>0.41325359112752624</v>
      </c>
      <c r="J16" s="3">
        <f t="shared" si="1"/>
        <v>0.42216525162443258</v>
      </c>
      <c r="K16" s="3">
        <f t="shared" si="1"/>
        <v>0.43202740142181489</v>
      </c>
      <c r="L16" s="3">
        <f t="shared" si="1"/>
        <v>0.44151925553499377</v>
      </c>
      <c r="M16" s="3">
        <f t="shared" si="1"/>
        <v>0.45158222542066229</v>
      </c>
      <c r="N16" s="3">
        <f t="shared" si="1"/>
        <v>0.46298914644924166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A5690-1D4A-4EDD-A07A-E140AACF4C25}">
  <dimension ref="A1:N16"/>
  <sheetViews>
    <sheetView workbookViewId="0">
      <selection activeCell="N45" sqref="N45"/>
    </sheetView>
  </sheetViews>
  <sheetFormatPr defaultRowHeight="14.5" x14ac:dyDescent="0.35"/>
  <cols>
    <col min="1" max="1" width="16" bestFit="1" customWidth="1"/>
  </cols>
  <sheetData>
    <row r="1" spans="1:14" x14ac:dyDescent="0.35">
      <c r="A1" s="1" t="s">
        <v>14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</row>
    <row r="2" spans="1:14" x14ac:dyDescent="0.35">
      <c r="A2" t="s">
        <v>15</v>
      </c>
      <c r="B2">
        <f>Baseline!B2</f>
        <v>18646.63866873004</v>
      </c>
      <c r="C2">
        <v>-45188</v>
      </c>
      <c r="D2">
        <v>-53611.351246902486</v>
      </c>
      <c r="E2">
        <v>-67286.206851263531</v>
      </c>
      <c r="F2">
        <v>-82052.031252605608</v>
      </c>
      <c r="G2">
        <v>-91236.479692045134</v>
      </c>
      <c r="H2">
        <v>-104483.1886760511</v>
      </c>
      <c r="I2">
        <v>-110571.66288459592</v>
      </c>
      <c r="J2">
        <v>-118108.54071320442</v>
      </c>
      <c r="K2">
        <v>-127173.84736557002</v>
      </c>
      <c r="L2">
        <v>-130719.478874319</v>
      </c>
      <c r="M2">
        <v>-137974.99480016786</v>
      </c>
      <c r="N2">
        <v>-150130.73279642384</v>
      </c>
    </row>
    <row r="3" spans="1:14" x14ac:dyDescent="0.35">
      <c r="A3" t="s">
        <v>29</v>
      </c>
      <c r="B3">
        <f>Baseline!B3</f>
        <v>11996.63866873004</v>
      </c>
      <c r="C3">
        <v>-50647</v>
      </c>
      <c r="D3">
        <v>-61813.32626201777</v>
      </c>
      <c r="E3">
        <v>-75701.361949271261</v>
      </c>
      <c r="F3">
        <v>-93079.155296324898</v>
      </c>
      <c r="G3">
        <v>-100458.56393728746</v>
      </c>
      <c r="H3">
        <v>-116946.34305009757</v>
      </c>
      <c r="I3">
        <v>-123787.46781873195</v>
      </c>
      <c r="J3">
        <v>-131919.7362805391</v>
      </c>
      <c r="K3">
        <v>-142058.01845914463</v>
      </c>
      <c r="L3">
        <v>-146251.12359039363</v>
      </c>
      <c r="M3">
        <v>-154347.39396393445</v>
      </c>
      <c r="N3">
        <v>-167382.28926409641</v>
      </c>
    </row>
    <row r="4" spans="1:14" x14ac:dyDescent="0.35">
      <c r="A4" t="s">
        <v>33</v>
      </c>
      <c r="B4">
        <f>Baseline!B4</f>
        <v>-531634</v>
      </c>
      <c r="C4">
        <v>-570519</v>
      </c>
      <c r="D4">
        <v>-654775.46204767167</v>
      </c>
      <c r="E4">
        <v>-740171.38675507228</v>
      </c>
      <c r="F4">
        <v>-840615.36571625131</v>
      </c>
      <c r="G4">
        <v>-947440.22698158631</v>
      </c>
      <c r="H4">
        <v>-1051221.2689334583</v>
      </c>
      <c r="I4">
        <v>-1149137.6737963753</v>
      </c>
      <c r="J4">
        <v>-1258799.3825956665</v>
      </c>
      <c r="K4">
        <v>-1376879.2723266887</v>
      </c>
      <c r="L4">
        <v>-1496612.902951332</v>
      </c>
      <c r="M4">
        <v>-1610704.4717720042</v>
      </c>
      <c r="N4">
        <v>-1744121.1288817232</v>
      </c>
    </row>
    <row r="5" spans="1:14" x14ac:dyDescent="0.35">
      <c r="A5" t="s">
        <v>30</v>
      </c>
      <c r="B5">
        <f>Baseline!B5</f>
        <v>-746314</v>
      </c>
      <c r="C5">
        <v>-791091</v>
      </c>
      <c r="D5">
        <v>-882489.43706278701</v>
      </c>
      <c r="E5">
        <v>-975269.09424730088</v>
      </c>
      <c r="F5">
        <v>-1085883.9005287865</v>
      </c>
      <c r="G5">
        <v>-1201504.8141594457</v>
      </c>
      <c r="H5">
        <v>-1317749.0104853641</v>
      </c>
      <c r="I5">
        <v>-1428881.2202824173</v>
      </c>
      <c r="J5">
        <v>-1552354.124649043</v>
      </c>
      <c r="K5">
        <v>-1685318.18547364</v>
      </c>
      <c r="L5">
        <v>-1820583.4608143577</v>
      </c>
      <c r="M5">
        <v>-1951047.4287987966</v>
      </c>
      <c r="N5">
        <v>-2101715.6423761882</v>
      </c>
    </row>
    <row r="6" spans="1:14" x14ac:dyDescent="0.35">
      <c r="A6" t="s">
        <v>31</v>
      </c>
      <c r="B6">
        <f>Baseline!B6</f>
        <v>491468</v>
      </c>
      <c r="C6">
        <v>555978</v>
      </c>
      <c r="D6">
        <v>650259.42924701143</v>
      </c>
      <c r="E6">
        <v>752260.89950010285</v>
      </c>
      <c r="F6">
        <v>847245.55074596847</v>
      </c>
      <c r="G6">
        <v>967130.21353523806</v>
      </c>
      <c r="H6">
        <v>1084910.7155714412</v>
      </c>
      <c r="I6">
        <v>1204410.7098582445</v>
      </c>
      <c r="J6">
        <v>1336060.4692874709</v>
      </c>
      <c r="K6">
        <v>1478758.3889457055</v>
      </c>
      <c r="L6">
        <v>1627179.5402922584</v>
      </c>
      <c r="M6">
        <v>1774853.191469634</v>
      </c>
      <c r="N6">
        <v>1947747.2477034477</v>
      </c>
    </row>
    <row r="7" spans="1:14" x14ac:dyDescent="0.35">
      <c r="A7" t="s">
        <v>32</v>
      </c>
      <c r="B7">
        <f>Baseline!B7</f>
        <v>906939</v>
      </c>
      <c r="C7">
        <v>940000</v>
      </c>
      <c r="D7">
        <v>1039398.0114517935</v>
      </c>
      <c r="E7">
        <v>1151765.1119030933</v>
      </c>
      <c r="F7">
        <v>1272551.8544030427</v>
      </c>
      <c r="G7">
        <v>1395434.8800318229</v>
      </c>
      <c r="H7">
        <v>1527530.1223773495</v>
      </c>
      <c r="I7">
        <v>1666623.786860982</v>
      </c>
      <c r="J7">
        <v>1809174.035787737</v>
      </c>
      <c r="K7">
        <v>1962841.525709318</v>
      </c>
      <c r="L7">
        <v>2123421.9770260979</v>
      </c>
      <c r="M7">
        <v>2295031.6178652025</v>
      </c>
      <c r="N7">
        <v>2481974.874930738</v>
      </c>
    </row>
    <row r="9" spans="1:14" x14ac:dyDescent="0.35">
      <c r="A9" t="s">
        <v>34</v>
      </c>
      <c r="B9">
        <f>Baseline!B9</f>
        <v>2673247</v>
      </c>
      <c r="C9">
        <v>2787609</v>
      </c>
      <c r="D9">
        <v>2765715.0782391783</v>
      </c>
      <c r="E9">
        <v>2849362.7888471088</v>
      </c>
      <c r="F9">
        <v>2971415.1086619357</v>
      </c>
      <c r="G9">
        <v>3108979.3337463913</v>
      </c>
      <c r="H9">
        <v>3247345.9894789113</v>
      </c>
      <c r="I9">
        <v>3389759.5880099353</v>
      </c>
      <c r="J9">
        <v>3537185.4700441621</v>
      </c>
      <c r="K9">
        <v>3689102.8574941354</v>
      </c>
      <c r="L9">
        <v>3846093.7355046007</v>
      </c>
      <c r="M9">
        <v>4008266.9915831327</v>
      </c>
      <c r="N9">
        <v>4176128.6636339426</v>
      </c>
    </row>
    <row r="11" spans="1:14" x14ac:dyDescent="0.35">
      <c r="A11" t="s">
        <v>15</v>
      </c>
      <c r="B11" s="3">
        <f>B2/B$9</f>
        <v>6.975277132539582E-3</v>
      </c>
      <c r="C11" s="3">
        <f t="shared" ref="C11:N11" si="0">C2/C$9</f>
        <v>-1.6210307830115341E-2</v>
      </c>
      <c r="D11" s="3">
        <f t="shared" si="0"/>
        <v>-1.9384264007785906E-2</v>
      </c>
      <c r="E11" s="3">
        <f t="shared" si="0"/>
        <v>-2.3614475178321694E-2</v>
      </c>
      <c r="F11" s="3">
        <f t="shared" si="0"/>
        <v>-2.7613789474724263E-2</v>
      </c>
      <c r="G11" s="3">
        <f t="shared" si="0"/>
        <v>-2.934611970614262E-2</v>
      </c>
      <c r="H11" s="3">
        <f t="shared" si="0"/>
        <v>-3.2174948100561686E-2</v>
      </c>
      <c r="I11" s="3">
        <f t="shared" si="0"/>
        <v>-3.261932299733105E-2</v>
      </c>
      <c r="J11" s="3">
        <f t="shared" si="0"/>
        <v>-3.339054220182857E-2</v>
      </c>
      <c r="K11" s="3">
        <f t="shared" si="0"/>
        <v>-3.4472838594680519E-2</v>
      </c>
      <c r="L11" s="3">
        <f t="shared" si="0"/>
        <v>-3.3987595691598205E-2</v>
      </c>
      <c r="M11" s="3">
        <f t="shared" si="0"/>
        <v>-3.4422605851830324E-2</v>
      </c>
      <c r="N11" s="3">
        <f t="shared" si="0"/>
        <v>-3.5949738355471203E-2</v>
      </c>
    </row>
    <row r="12" spans="1:14" x14ac:dyDescent="0.35">
      <c r="A12" t="s">
        <v>29</v>
      </c>
      <c r="B12" s="3">
        <f t="shared" ref="B12:N16" si="1">B3/B$9</f>
        <v>4.487665624886155E-3</v>
      </c>
      <c r="C12" s="3">
        <f t="shared" si="1"/>
        <v>-1.81686169043076E-2</v>
      </c>
      <c r="D12" s="3">
        <f t="shared" si="1"/>
        <v>-2.2349853297748905E-2</v>
      </c>
      <c r="E12" s="3">
        <f t="shared" si="1"/>
        <v>-2.6567821495240718E-2</v>
      </c>
      <c r="F12" s="3">
        <f t="shared" si="1"/>
        <v>-3.1324857649471793E-2</v>
      </c>
      <c r="G12" s="3">
        <f t="shared" si="1"/>
        <v>-3.2312393603540809E-2</v>
      </c>
      <c r="H12" s="3">
        <f t="shared" si="1"/>
        <v>-3.6012898973189947E-2</v>
      </c>
      <c r="I12" s="3">
        <f t="shared" si="1"/>
        <v>-3.6518067020618786E-2</v>
      </c>
      <c r="J12" s="3">
        <f t="shared" si="1"/>
        <v>-3.7295114264645012E-2</v>
      </c>
      <c r="K12" s="3">
        <f t="shared" si="1"/>
        <v>-3.8507470229669646E-2</v>
      </c>
      <c r="L12" s="3">
        <f t="shared" si="1"/>
        <v>-3.8025886431289936E-2</v>
      </c>
      <c r="M12" s="3">
        <f t="shared" si="1"/>
        <v>-3.8507263684790703E-2</v>
      </c>
      <c r="N12" s="3">
        <f t="shared" si="1"/>
        <v>-4.0080730922319174E-2</v>
      </c>
    </row>
    <row r="13" spans="1:14" x14ac:dyDescent="0.35">
      <c r="A13" t="s">
        <v>33</v>
      </c>
      <c r="B13" s="3">
        <f t="shared" si="1"/>
        <v>-0.19887200846012359</v>
      </c>
      <c r="C13" s="3">
        <f t="shared" si="1"/>
        <v>-0.20466249032773248</v>
      </c>
      <c r="D13" s="3">
        <f t="shared" si="1"/>
        <v>-0.23674725831286331</v>
      </c>
      <c r="E13" s="3">
        <f t="shared" si="1"/>
        <v>-0.2597673380350965</v>
      </c>
      <c r="F13" s="3">
        <f t="shared" si="1"/>
        <v>-0.28290068367283444</v>
      </c>
      <c r="G13" s="3">
        <f t="shared" si="1"/>
        <v>-0.30474317300781123</v>
      </c>
      <c r="H13" s="3">
        <f t="shared" si="1"/>
        <v>-0.3237170515058494</v>
      </c>
      <c r="I13" s="3">
        <f t="shared" si="1"/>
        <v>-0.33900270622761558</v>
      </c>
      <c r="J13" s="3">
        <f t="shared" si="1"/>
        <v>-0.35587599046084234</v>
      </c>
      <c r="K13" s="3">
        <f t="shared" si="1"/>
        <v>-0.37322875656059901</v>
      </c>
      <c r="L13" s="3">
        <f t="shared" si="1"/>
        <v>-0.38912543631882623</v>
      </c>
      <c r="M13" s="3">
        <f t="shared" si="1"/>
        <v>-0.40184560438570716</v>
      </c>
      <c r="N13" s="3">
        <f t="shared" si="1"/>
        <v>-0.41764065941494266</v>
      </c>
    </row>
    <row r="14" spans="1:14" x14ac:dyDescent="0.35">
      <c r="A14" t="s">
        <v>30</v>
      </c>
      <c r="B14" s="3">
        <f t="shared" si="1"/>
        <v>-0.27917884131170817</v>
      </c>
      <c r="C14" s="3">
        <f t="shared" si="1"/>
        <v>-0.28378836486752623</v>
      </c>
      <c r="D14" s="3">
        <f t="shared" si="1"/>
        <v>-0.31908183312383476</v>
      </c>
      <c r="E14" s="3">
        <f t="shared" si="1"/>
        <v>-0.34227620928604463</v>
      </c>
      <c r="F14" s="3">
        <f t="shared" si="1"/>
        <v>-0.36544335302170999</v>
      </c>
      <c r="G14" s="3">
        <f t="shared" si="1"/>
        <v>-0.38646278575020465</v>
      </c>
      <c r="H14" s="3">
        <f t="shared" si="1"/>
        <v>-0.4057926117989103</v>
      </c>
      <c r="I14" s="3">
        <f t="shared" si="1"/>
        <v>-0.42152877901328889</v>
      </c>
      <c r="J14" s="3">
        <f t="shared" si="1"/>
        <v>-0.43886704211460581</v>
      </c>
      <c r="K14" s="3">
        <f t="shared" si="1"/>
        <v>-0.456836865377728</v>
      </c>
      <c r="L14" s="3">
        <f t="shared" si="1"/>
        <v>-0.47335909783163421</v>
      </c>
      <c r="M14" s="3">
        <f t="shared" si="1"/>
        <v>-0.48675585555946149</v>
      </c>
      <c r="N14" s="3">
        <f t="shared" si="1"/>
        <v>-0.50326889127676877</v>
      </c>
    </row>
    <row r="15" spans="1:14" x14ac:dyDescent="0.35">
      <c r="A15" t="s">
        <v>31</v>
      </c>
      <c r="B15" s="3">
        <f t="shared" si="1"/>
        <v>0.18384683495389689</v>
      </c>
      <c r="C15" s="3">
        <f t="shared" si="1"/>
        <v>0.19944619205921635</v>
      </c>
      <c r="D15" s="3">
        <f t="shared" si="1"/>
        <v>0.23511439568135339</v>
      </c>
      <c r="E15" s="3">
        <f t="shared" si="1"/>
        <v>0.26401022096750199</v>
      </c>
      <c r="F15" s="3">
        <f t="shared" si="1"/>
        <v>0.28513200605198963</v>
      </c>
      <c r="G15" s="3">
        <f t="shared" si="1"/>
        <v>0.31107643689925207</v>
      </c>
      <c r="H15" s="3">
        <f t="shared" si="1"/>
        <v>0.33409150706036489</v>
      </c>
      <c r="I15" s="3">
        <f t="shared" si="1"/>
        <v>0.35530859301008177</v>
      </c>
      <c r="J15" s="3">
        <f t="shared" si="1"/>
        <v>0.37771852242477694</v>
      </c>
      <c r="K15" s="3">
        <f t="shared" si="1"/>
        <v>0.4008449875399161</v>
      </c>
      <c r="L15" s="3">
        <f t="shared" si="1"/>
        <v>0.42307329259066417</v>
      </c>
      <c r="M15" s="3">
        <f t="shared" si="1"/>
        <v>0.44279814573146131</v>
      </c>
      <c r="N15" s="3">
        <f t="shared" si="1"/>
        <v>0.46640020090007861</v>
      </c>
    </row>
    <row r="16" spans="1:14" x14ac:dyDescent="0.35">
      <c r="A16" t="s">
        <v>32</v>
      </c>
      <c r="B16" s="3">
        <f t="shared" si="1"/>
        <v>0.33926494633679566</v>
      </c>
      <c r="C16" s="3">
        <f t="shared" si="1"/>
        <v>0.33720654510729448</v>
      </c>
      <c r="D16" s="3">
        <f t="shared" si="1"/>
        <v>0.37581528901145422</v>
      </c>
      <c r="E16" s="3">
        <f t="shared" si="1"/>
        <v>0.40421848576506231</v>
      </c>
      <c r="F16" s="3">
        <f t="shared" si="1"/>
        <v>0.42826458366367004</v>
      </c>
      <c r="G16" s="3">
        <f t="shared" si="1"/>
        <v>0.44884019166196643</v>
      </c>
      <c r="H16" s="3">
        <f t="shared" si="1"/>
        <v>0.4703934004342008</v>
      </c>
      <c r="I16" s="3">
        <f t="shared" si="1"/>
        <v>0.49166430349694085</v>
      </c>
      <c r="J16" s="3">
        <f t="shared" si="1"/>
        <v>0.51147276587821933</v>
      </c>
      <c r="K16" s="3">
        <f t="shared" si="1"/>
        <v>0.53206473268208088</v>
      </c>
      <c r="L16" s="3">
        <f t="shared" si="1"/>
        <v>0.55209834264413959</v>
      </c>
      <c r="M16" s="3">
        <f t="shared" si="1"/>
        <v>0.57257453724626783</v>
      </c>
      <c r="N16" s="3">
        <f t="shared" si="1"/>
        <v>0.59432433117877104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A4839-1A6C-494C-932A-74609946F9A0}">
  <dimension ref="A1:H14"/>
  <sheetViews>
    <sheetView tabSelected="1" workbookViewId="0">
      <selection activeCell="J4" sqref="J4"/>
    </sheetView>
  </sheetViews>
  <sheetFormatPr defaultRowHeight="14.5" x14ac:dyDescent="0.35"/>
  <cols>
    <col min="4" max="4" width="10.26953125" customWidth="1"/>
    <col min="5" max="5" width="13.08984375" bestFit="1" customWidth="1"/>
    <col min="7" max="7" width="11" bestFit="1" customWidth="1"/>
    <col min="8" max="8" width="15.08984375" bestFit="1" customWidth="1"/>
  </cols>
  <sheetData>
    <row r="1" spans="1:8" x14ac:dyDescent="0.35">
      <c r="A1" t="s">
        <v>48</v>
      </c>
      <c r="B1" t="s">
        <v>1</v>
      </c>
      <c r="C1" t="s">
        <v>0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</row>
    <row r="2" spans="1:8" x14ac:dyDescent="0.35">
      <c r="A2">
        <v>2024</v>
      </c>
      <c r="B2">
        <f ca="1">OFFSET(Baseline!$B$16,0,ROW(A1)-1)</f>
        <v>0.33926494633679566</v>
      </c>
      <c r="C2">
        <f ca="1">OFFSET(Defence!$B$16,0,ROW(B1)-1)</f>
        <v>0.33926494633679566</v>
      </c>
      <c r="D2">
        <f ca="1">OFFSET(Defence_NDIS!$B$16,0,ROW(B1)-1)</f>
        <v>0.33926494633679566</v>
      </c>
      <c r="E2">
        <f ca="1">OFFSET(Def_NDIS_Int!$B$16,0,ROW(B1)-1)</f>
        <v>0.33926494633679566</v>
      </c>
      <c r="F2">
        <f ca="1">OFFSET(NetMig!$B$16,0,ROW(E1)-1)</f>
        <v>0.33926494633679566</v>
      </c>
      <c r="G2">
        <f ca="1">OFFSET(NetMig_prod!$B$16,0,ROW(F1)-1)</f>
        <v>0.33926494633679566</v>
      </c>
      <c r="H2">
        <f ca="1">OFFSET(NetMig_prod_TOT!$B$16,0,ROW(G1)-1)</f>
        <v>0.33926494633679566</v>
      </c>
    </row>
    <row r="3" spans="1:8" x14ac:dyDescent="0.35">
      <c r="A3">
        <v>2025</v>
      </c>
      <c r="B3">
        <f ca="1">OFFSET(Baseline!$B$16,0,ROW(A2)-1)</f>
        <v>0.33720654510729448</v>
      </c>
      <c r="C3">
        <f ca="1">OFFSET(Defence!$B$16,0,ROW(B2)-1)</f>
        <v>0.33720654510729448</v>
      </c>
      <c r="D3">
        <f ca="1">OFFSET(Defence_NDIS!$B$16,0,ROW(B2)-1)</f>
        <v>0.33720654510729448</v>
      </c>
      <c r="E3">
        <f ca="1">OFFSET(Def_NDIS_Int!$B$16,0,ROW(B2)-1)</f>
        <v>0.33720654510729448</v>
      </c>
      <c r="F3">
        <f ca="1">OFFSET(NetMig!$B$16,0,ROW(E2)-1)</f>
        <v>0.33720654510729448</v>
      </c>
      <c r="G3">
        <f ca="1">OFFSET(NetMig_prod!$B$16,0,ROW(F2)-1)</f>
        <v>0.33720654510729448</v>
      </c>
      <c r="H3">
        <f ca="1">OFFSET(NetMig_prod_TOT!$B$16,0,ROW(G2)-1)</f>
        <v>0.33720654510729448</v>
      </c>
    </row>
    <row r="4" spans="1:8" x14ac:dyDescent="0.35">
      <c r="A4">
        <v>2026</v>
      </c>
      <c r="B4">
        <f ca="1">OFFSET(Baseline!$B$16,0,ROW(A3)-1)</f>
        <v>0.35488674182024255</v>
      </c>
      <c r="C4">
        <f ca="1">OFFSET(Defence!$B$16,0,ROW(B3)-1)</f>
        <v>0.3548867418202426</v>
      </c>
      <c r="D4">
        <f ca="1">OFFSET(Defence_NDIS!$B$16,0,ROW(B3)-1)</f>
        <v>0.3548867418202426</v>
      </c>
      <c r="E4">
        <f ca="1">OFFSET(Def_NDIS_Int!$B$16,0,ROW(B3)-1)</f>
        <v>0.3548867418202426</v>
      </c>
      <c r="F4">
        <f ca="1">OFFSET(NetMig!$B$16,0,ROW(E3)-1)</f>
        <v>0.35575959723992651</v>
      </c>
      <c r="G4">
        <f ca="1">OFFSET(NetMig_prod!$B$16,0,ROW(F3)-1)</f>
        <v>0.35575959723992651</v>
      </c>
      <c r="H4">
        <f ca="1">OFFSET(NetMig_prod_TOT!$B$16,0,ROW(G3)-1)</f>
        <v>0.37581528901145422</v>
      </c>
    </row>
    <row r="5" spans="1:8" x14ac:dyDescent="0.35">
      <c r="A5">
        <v>2027</v>
      </c>
      <c r="B5">
        <f ca="1">OFFSET(Baseline!$B$16,0,ROW(A4)-1)</f>
        <v>0.36488618691929803</v>
      </c>
      <c r="C5">
        <f ca="1">OFFSET(Defence!$B$16,0,ROW(B4)-1)</f>
        <v>0.36596913343351095</v>
      </c>
      <c r="D5">
        <f ca="1">OFFSET(Defence_NDIS!$B$16,0,ROW(B4)-1)</f>
        <v>0.36637556204607674</v>
      </c>
      <c r="E5">
        <f ca="1">OFFSET(Def_NDIS_Int!$B$16,0,ROW(B4)-1)</f>
        <v>0.36670152200454431</v>
      </c>
      <c r="F5">
        <f ca="1">OFFSET(NetMig!$B$16,0,ROW(E4)-1)</f>
        <v>0.36752161042337939</v>
      </c>
      <c r="G5">
        <f ca="1">OFFSET(NetMig_prod!$B$16,0,ROW(F4)-1)</f>
        <v>0.37136125515835211</v>
      </c>
      <c r="H5">
        <f ca="1">OFFSET(NetMig_prod_TOT!$B$16,0,ROW(G4)-1)</f>
        <v>0.40421848576506231</v>
      </c>
    </row>
    <row r="6" spans="1:8" x14ac:dyDescent="0.35">
      <c r="A6">
        <v>2028</v>
      </c>
      <c r="B6">
        <f ca="1">OFFSET(Baseline!$B$16,0,ROW(A5)-1)</f>
        <v>0.36870369370599609</v>
      </c>
      <c r="C6">
        <f ca="1">OFFSET(Defence!$B$16,0,ROW(B5)-1)</f>
        <v>0.3719571665141635</v>
      </c>
      <c r="D6">
        <f ca="1">OFFSET(Defence_NDIS!$B$16,0,ROW(B5)-1)</f>
        <v>0.37324668282594076</v>
      </c>
      <c r="E6">
        <f ca="1">OFFSET(Def_NDIS_Int!$B$16,0,ROW(B5)-1)</f>
        <v>0.37432502439968646</v>
      </c>
      <c r="F6">
        <f ca="1">OFFSET(NetMig!$B$16,0,ROW(E5)-1)</f>
        <v>0.37380137589407025</v>
      </c>
      <c r="G6">
        <f ca="1">OFFSET(NetMig_prod!$B$16,0,ROW(F5)-1)</f>
        <v>0.3835679638335307</v>
      </c>
      <c r="H6">
        <f ca="1">OFFSET(NetMig_prod_TOT!$B$16,0,ROW(G5)-1)</f>
        <v>0.42826458366367004</v>
      </c>
    </row>
    <row r="7" spans="1:8" x14ac:dyDescent="0.35">
      <c r="A7">
        <v>2029</v>
      </c>
      <c r="B7">
        <f ca="1">OFFSET(Baseline!$B$16,0,ROW(A6)-1)</f>
        <v>0.36837349397590363</v>
      </c>
      <c r="C7">
        <f ca="1">OFFSET(Defence!$B$16,0,ROW(B6)-1)</f>
        <v>0.3750043086418256</v>
      </c>
      <c r="D7">
        <f ca="1">OFFSET(Defence_NDIS!$B$16,0,ROW(B6)-1)</f>
        <v>0.37758338496758248</v>
      </c>
      <c r="E7">
        <f ca="1">OFFSET(Def_NDIS_Int!$B$16,0,ROW(B6)-1)</f>
        <v>0.37981227620353913</v>
      </c>
      <c r="F7">
        <f ca="1">OFFSET(NetMig!$B$16,0,ROW(E6)-1)</f>
        <v>0.37640802017368302</v>
      </c>
      <c r="G7">
        <f ca="1">OFFSET(NetMig_prod!$B$16,0,ROW(F6)-1)</f>
        <v>0.39295677991336503</v>
      </c>
      <c r="H7">
        <f ca="1">OFFSET(NetMig_prod_TOT!$B$16,0,ROW(G6)-1)</f>
        <v>0.44884019166196643</v>
      </c>
    </row>
    <row r="8" spans="1:8" x14ac:dyDescent="0.35">
      <c r="A8">
        <v>2030</v>
      </c>
      <c r="B8">
        <f ca="1">OFFSET(Baseline!$B$16,0,ROW(A7)-1)</f>
        <v>0.36684806435052059</v>
      </c>
      <c r="C8">
        <f ca="1">OFFSET(Defence!$B$16,0,ROW(B7)-1)</f>
        <v>0.37811116247305149</v>
      </c>
      <c r="D8">
        <f ca="1">OFFSET(Defence_NDIS!$B$16,0,ROW(B7)-1)</f>
        <v>0.38245850933566256</v>
      </c>
      <c r="E8">
        <f ca="1">OFFSET(Def_NDIS_Int!$B$16,0,ROW(B7)-1)</f>
        <v>0.38677599492364478</v>
      </c>
      <c r="F8">
        <f ca="1">OFFSET(NetMig!$B$16,0,ROW(E7)-1)</f>
        <v>0.37829339630260672</v>
      </c>
      <c r="G8">
        <f ca="1">OFFSET(NetMig_prod!$B$16,0,ROW(F7)-1)</f>
        <v>0.40312803216789511</v>
      </c>
      <c r="H8">
        <f ca="1">OFFSET(NetMig_prod_TOT!$B$16,0,ROW(G7)-1)</f>
        <v>0.4703934004342008</v>
      </c>
    </row>
    <row r="9" spans="1:8" x14ac:dyDescent="0.35">
      <c r="A9">
        <v>2031</v>
      </c>
      <c r="B9">
        <f ca="1">OFFSET(Baseline!$B$16,0,ROW(A8)-1)</f>
        <v>0.36344350186197355</v>
      </c>
      <c r="C9">
        <f ca="1">OFFSET(Defence!$B$16,0,ROW(B8)-1)</f>
        <v>0.38045424179385096</v>
      </c>
      <c r="D9">
        <f ca="1">OFFSET(Defence_NDIS!$B$16,0,ROW(B8)-1)</f>
        <v>0.38702837546427299</v>
      </c>
      <c r="E9">
        <f ca="1">OFFSET(Def_NDIS_Int!$B$16,0,ROW(B8)-1)</f>
        <v>0.39383765715674673</v>
      </c>
      <c r="F9">
        <f ca="1">OFFSET(NetMig!$B$16,0,ROW(E8)-1)</f>
        <v>0.37867559715943688</v>
      </c>
      <c r="G9">
        <f ca="1">OFFSET(NetMig_prod!$B$16,0,ROW(F8)-1)</f>
        <v>0.41325359112752624</v>
      </c>
      <c r="H9">
        <f ca="1">OFFSET(NetMig_prod_TOT!$B$16,0,ROW(G8)-1)</f>
        <v>0.49166430349694085</v>
      </c>
    </row>
    <row r="10" spans="1:8" x14ac:dyDescent="0.35">
      <c r="A10">
        <v>2032</v>
      </c>
      <c r="B10">
        <f ca="1">OFFSET(Baseline!$B$16,0,ROW(A9)-1)</f>
        <v>0.35703321464562132</v>
      </c>
      <c r="C10">
        <f ca="1">OFFSET(Defence!$B$16,0,ROW(B9)-1)</f>
        <v>0.37976323979375615</v>
      </c>
      <c r="D10">
        <f ca="1">OFFSET(Defence_NDIS!$B$16,0,ROW(B9)-1)</f>
        <v>0.38904927199242234</v>
      </c>
      <c r="E10">
        <f ca="1">OFFSET(Def_NDIS_Int!$B$16,0,ROW(B9)-1)</f>
        <v>0.39868734096529196</v>
      </c>
      <c r="F10">
        <f ca="1">OFFSET(NetMig!$B$16,0,ROW(E9)-1)</f>
        <v>0.37640180151425606</v>
      </c>
      <c r="G10">
        <f ca="1">OFFSET(NetMig_prod!$B$16,0,ROW(F9)-1)</f>
        <v>0.42216525162443258</v>
      </c>
      <c r="H10">
        <f ca="1">OFFSET(NetMig_prod_TOT!$B$16,0,ROW(G9)-1)</f>
        <v>0.51147276587821933</v>
      </c>
    </row>
    <row r="11" spans="1:8" x14ac:dyDescent="0.35">
      <c r="A11">
        <v>2033</v>
      </c>
      <c r="B11">
        <f ca="1">OFFSET(Baseline!$B$16,0,ROW(A10)-1)</f>
        <v>0.34970019906215932</v>
      </c>
      <c r="C11">
        <f ca="1">OFFSET(Defence!$B$16,0,ROW(B10)-1)</f>
        <v>0.37764148807004355</v>
      </c>
      <c r="D11">
        <f ca="1">OFFSET(Defence_NDIS!$B$16,0,ROW(B10)-1)</f>
        <v>0.39016320339453159</v>
      </c>
      <c r="E11">
        <f ca="1">OFFSET(Def_NDIS_Int!$B$16,0,ROW(B10)-1)</f>
        <v>0.40287188087307851</v>
      </c>
      <c r="F11">
        <f ca="1">OFFSET(NetMig!$B$16,0,ROW(E10)-1)</f>
        <v>0.37357211162574705</v>
      </c>
      <c r="G11">
        <f ca="1">OFFSET(NetMig_prod!$B$16,0,ROW(F10)-1)</f>
        <v>0.43202740142181489</v>
      </c>
      <c r="H11">
        <f ca="1">OFFSET(NetMig_prod_TOT!$B$16,0,ROW(G10)-1)</f>
        <v>0.53206473268208088</v>
      </c>
    </row>
    <row r="12" spans="1:8" x14ac:dyDescent="0.35">
      <c r="A12">
        <v>2034</v>
      </c>
      <c r="B12">
        <f ca="1">OFFSET(Baseline!$B$16,0,ROW(A11)-1)</f>
        <v>0.34015034292078095</v>
      </c>
      <c r="C12">
        <f ca="1">OFFSET(Defence!$B$16,0,ROW(B11)-1)</f>
        <v>0.37326413715365397</v>
      </c>
      <c r="D12">
        <f ca="1">OFFSET(Defence_NDIS!$B$16,0,ROW(B11)-1)</f>
        <v>0.38958215503659255</v>
      </c>
      <c r="E12">
        <f ca="1">OFFSET(Def_NDIS_Int!$B$16,0,ROW(B11)-1)</f>
        <v>0.40553899643741081</v>
      </c>
      <c r="F12">
        <f ca="1">OFFSET(NetMig!$B$16,0,ROW(E11)-1)</f>
        <v>0.3688751072750685</v>
      </c>
      <c r="G12">
        <f ca="1">OFFSET(NetMig_prod!$B$16,0,ROW(F11)-1)</f>
        <v>0.44151925553499377</v>
      </c>
      <c r="H12">
        <f ca="1">OFFSET(NetMig_prod_TOT!$B$16,0,ROW(G11)-1)</f>
        <v>0.55209834264413959</v>
      </c>
    </row>
    <row r="13" spans="1:8" x14ac:dyDescent="0.35">
      <c r="A13">
        <v>2035</v>
      </c>
      <c r="B13">
        <f ca="1">OFFSET(Baseline!$B$16,0,ROW(A12)-1)</f>
        <v>0.32924971075215426</v>
      </c>
      <c r="C13">
        <f ca="1">OFFSET(Defence!$B$16,0,ROW(B12)-1)</f>
        <v>0.36732530842927641</v>
      </c>
      <c r="D13">
        <f ca="1">OFFSET(Defence_NDIS!$B$16,0,ROW(B12)-1)</f>
        <v>0.38804215742806253</v>
      </c>
      <c r="E13">
        <f ca="1">OFFSET(Def_NDIS_Int!$B$16,0,ROW(B12)-1)</f>
        <v>0.40740395620412967</v>
      </c>
      <c r="F13">
        <f ca="1">OFFSET(NetMig!$B$16,0,ROW(E12)-1)</f>
        <v>0.36318908293803448</v>
      </c>
      <c r="G13">
        <f ca="1">OFFSET(NetMig_prod!$B$16,0,ROW(F12)-1)</f>
        <v>0.45158222542066229</v>
      </c>
      <c r="H13">
        <f ca="1">OFFSET(NetMig_prod_TOT!$B$16,0,ROW(G12)-1)</f>
        <v>0.57257453724626783</v>
      </c>
    </row>
    <row r="14" spans="1:8" x14ac:dyDescent="0.35">
      <c r="A14">
        <v>2036</v>
      </c>
      <c r="B14">
        <f ca="1">OFFSET(Baseline!$B$16,0,ROW(A13)-1)</f>
        <v>0.31793957904197834</v>
      </c>
      <c r="C14">
        <f ca="1">OFFSET(Defence!$B$16,0,ROW(B13)-1)</f>
        <v>0.36067964112648815</v>
      </c>
      <c r="D14">
        <f ca="1">OFFSET(Defence_NDIS!$B$16,0,ROW(B13)-1)</f>
        <v>0.38644526605512097</v>
      </c>
      <c r="E14">
        <f ca="1">OFFSET(Def_NDIS_Int!$B$16,0,ROW(B13)-1)</f>
        <v>0.40935701958860604</v>
      </c>
      <c r="F14">
        <f ca="1">OFFSET(NetMig!$B$16,0,ROW(E13)-1)</f>
        <v>0.35748179428329996</v>
      </c>
      <c r="G14">
        <f ca="1">OFFSET(NetMig_prod!$B$16,0,ROW(F13)-1)</f>
        <v>0.46298914644924166</v>
      </c>
      <c r="H14">
        <f ca="1">OFFSET(NetMig_prod_TOT!$B$16,0,ROW(G13)-1)</f>
        <v>0.59432433117877104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 assumptions</vt:lpstr>
      <vt:lpstr>Baseline</vt:lpstr>
      <vt:lpstr>Defence</vt:lpstr>
      <vt:lpstr>Defence_NDIS</vt:lpstr>
      <vt:lpstr>Def_NDIS_Int</vt:lpstr>
      <vt:lpstr>NetMig</vt:lpstr>
      <vt:lpstr>NetMig_prod</vt:lpstr>
      <vt:lpstr>NetMig_prod_TOT</vt:lpstr>
      <vt:lpstr>For_plot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2025-09-22T06:58:17Z</dcterms:created>
  <dcterms:modified xsi:type="dcterms:W3CDTF">2025-09-23T03:12:04Z</dcterms:modified>
</cp:coreProperties>
</file>