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ttNolan\Git\TVHENZ\e61 Projects\Fiscal sustainability\Function analysis\Function analysis\"/>
    </mc:Choice>
  </mc:AlternateContent>
  <xr:revisionPtr revIDLastSave="0" documentId="13_ncr:1_{D422710B-1906-4421-BC6F-A6838F6E299F}" xr6:coauthVersionLast="47" xr6:coauthVersionMax="47" xr10:uidLastSave="{00000000-0000-0000-0000-000000000000}"/>
  <bookViews>
    <workbookView xWindow="-80" yWindow="-80" windowWidth="19360" windowHeight="10240" xr2:uid="{B305894E-EC23-423D-A633-C9791A42AD0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9" i="1" l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8" i="1"/>
  <c r="L2" i="1"/>
  <c r="M2" i="1"/>
  <c r="N2" i="1" s="1"/>
  <c r="L3" i="1"/>
  <c r="M3" i="1"/>
  <c r="N3" i="1"/>
  <c r="L4" i="1"/>
  <c r="M4" i="1"/>
  <c r="N4" i="1"/>
  <c r="L5" i="1"/>
  <c r="M5" i="1"/>
  <c r="N5" i="1"/>
  <c r="L6" i="1"/>
  <c r="M6" i="1"/>
  <c r="N6" i="1" s="1"/>
  <c r="L7" i="1"/>
  <c r="M7" i="1"/>
  <c r="N7" i="1"/>
  <c r="K6" i="1"/>
  <c r="K7" i="1"/>
  <c r="K9" i="1" s="1"/>
  <c r="K11" i="1" s="1"/>
  <c r="K13" i="1" s="1"/>
  <c r="K15" i="1" s="1"/>
  <c r="K17" i="1" s="1"/>
  <c r="K19" i="1" s="1"/>
  <c r="K21" i="1" s="1"/>
  <c r="K23" i="1" s="1"/>
  <c r="K25" i="1" s="1"/>
  <c r="K27" i="1" s="1"/>
  <c r="K29" i="1" s="1"/>
  <c r="K31" i="1" s="1"/>
  <c r="K33" i="1" s="1"/>
  <c r="K35" i="1" s="1"/>
  <c r="K37" i="1" s="1"/>
  <c r="K39" i="1" s="1"/>
  <c r="K41" i="1" s="1"/>
  <c r="K43" i="1" s="1"/>
  <c r="K45" i="1" s="1"/>
  <c r="K47" i="1" s="1"/>
  <c r="K49" i="1" s="1"/>
  <c r="K51" i="1" s="1"/>
  <c r="K53" i="1" s="1"/>
  <c r="K55" i="1" s="1"/>
  <c r="K8" i="1"/>
  <c r="K10" i="1" s="1"/>
  <c r="K12" i="1" s="1"/>
  <c r="K14" i="1" s="1"/>
  <c r="K16" i="1" s="1"/>
  <c r="K18" i="1" s="1"/>
  <c r="K20" i="1" s="1"/>
  <c r="K22" i="1" s="1"/>
  <c r="K24" i="1" s="1"/>
  <c r="K26" i="1" s="1"/>
  <c r="K28" i="1" s="1"/>
  <c r="K30" i="1" s="1"/>
  <c r="K32" i="1" s="1"/>
  <c r="K34" i="1" s="1"/>
  <c r="K36" i="1" s="1"/>
  <c r="K38" i="1" s="1"/>
  <c r="K40" i="1" s="1"/>
  <c r="K42" i="1" s="1"/>
  <c r="K44" i="1" s="1"/>
  <c r="K46" i="1" s="1"/>
  <c r="K48" i="1" s="1"/>
  <c r="K50" i="1" s="1"/>
  <c r="K52" i="1" s="1"/>
  <c r="K54" i="1" s="1"/>
  <c r="K5" i="1"/>
  <c r="K4" i="1"/>
  <c r="A5" i="1"/>
  <c r="A6" i="1"/>
  <c r="A7" i="1"/>
  <c r="A8" i="1"/>
  <c r="A9" i="1"/>
  <c r="A10" i="1"/>
  <c r="A12" i="1" s="1"/>
  <c r="A14" i="1" s="1"/>
  <c r="A16" i="1" s="1"/>
  <c r="A18" i="1" s="1"/>
  <c r="A20" i="1" s="1"/>
  <c r="A22" i="1" s="1"/>
  <c r="A24" i="1" s="1"/>
  <c r="A26" i="1" s="1"/>
  <c r="A28" i="1" s="1"/>
  <c r="A30" i="1" s="1"/>
  <c r="A32" i="1" s="1"/>
  <c r="A34" i="1" s="1"/>
  <c r="A36" i="1" s="1"/>
  <c r="A38" i="1" s="1"/>
  <c r="A40" i="1" s="1"/>
  <c r="A42" i="1" s="1"/>
  <c r="A44" i="1" s="1"/>
  <c r="A46" i="1" s="1"/>
  <c r="A48" i="1" s="1"/>
  <c r="A50" i="1" s="1"/>
  <c r="A52" i="1" s="1"/>
  <c r="A54" i="1" s="1"/>
  <c r="A11" i="1"/>
  <c r="A13" i="1" s="1"/>
  <c r="A15" i="1" s="1"/>
  <c r="A17" i="1" s="1"/>
  <c r="A19" i="1" s="1"/>
  <c r="A21" i="1" s="1"/>
  <c r="A23" i="1" s="1"/>
  <c r="A25" i="1" s="1"/>
  <c r="A27" i="1" s="1"/>
  <c r="A29" i="1" s="1"/>
  <c r="A31" i="1" s="1"/>
  <c r="A33" i="1" s="1"/>
  <c r="A35" i="1" s="1"/>
  <c r="A37" i="1" s="1"/>
  <c r="A39" i="1" s="1"/>
  <c r="A41" i="1" s="1"/>
  <c r="A43" i="1" s="1"/>
  <c r="A45" i="1" s="1"/>
  <c r="A47" i="1" s="1"/>
  <c r="A49" i="1" s="1"/>
  <c r="A51" i="1" s="1"/>
  <c r="A53" i="1" s="1"/>
  <c r="A55" i="1" s="1"/>
  <c r="A4" i="1"/>
  <c r="H58" i="1"/>
  <c r="L58" i="1"/>
  <c r="M58" i="1"/>
  <c r="N58" i="1" s="1"/>
  <c r="H57" i="1"/>
  <c r="L57" i="1"/>
  <c r="M57" i="1"/>
  <c r="N57" i="1" s="1"/>
  <c r="H56" i="1"/>
  <c r="L56" i="1"/>
  <c r="M56" i="1"/>
  <c r="N18" i="1"/>
  <c r="N19" i="1"/>
  <c r="L23" i="1"/>
  <c r="M23" i="1"/>
  <c r="N23" i="1" s="1"/>
  <c r="L24" i="1"/>
  <c r="M24" i="1"/>
  <c r="N24" i="1" s="1"/>
  <c r="L25" i="1"/>
  <c r="M25" i="1"/>
  <c r="L26" i="1"/>
  <c r="M26" i="1"/>
  <c r="N26" i="1" s="1"/>
  <c r="L27" i="1"/>
  <c r="M27" i="1"/>
  <c r="L28" i="1"/>
  <c r="M28" i="1"/>
  <c r="N28" i="1" s="1"/>
  <c r="L29" i="1"/>
  <c r="M29" i="1"/>
  <c r="L30" i="1"/>
  <c r="M30" i="1"/>
  <c r="L31" i="1"/>
  <c r="M31" i="1"/>
  <c r="N31" i="1" s="1"/>
  <c r="L32" i="1"/>
  <c r="M32" i="1"/>
  <c r="L33" i="1"/>
  <c r="N33" i="1" s="1"/>
  <c r="M33" i="1"/>
  <c r="L34" i="1"/>
  <c r="M34" i="1"/>
  <c r="L35" i="1"/>
  <c r="N35" i="1" s="1"/>
  <c r="M35" i="1"/>
  <c r="L36" i="1"/>
  <c r="M36" i="1"/>
  <c r="N36" i="1" s="1"/>
  <c r="L37" i="1"/>
  <c r="M37" i="1"/>
  <c r="L38" i="1"/>
  <c r="M38" i="1"/>
  <c r="N38" i="1" s="1"/>
  <c r="L39" i="1"/>
  <c r="M39" i="1"/>
  <c r="L40" i="1"/>
  <c r="M40" i="1"/>
  <c r="L41" i="1"/>
  <c r="M41" i="1"/>
  <c r="L42" i="1"/>
  <c r="M42" i="1"/>
  <c r="N42" i="1" s="1"/>
  <c r="L43" i="1"/>
  <c r="M43" i="1"/>
  <c r="N43" i="1" s="1"/>
  <c r="L44" i="1"/>
  <c r="M44" i="1"/>
  <c r="N44" i="1" s="1"/>
  <c r="L45" i="1"/>
  <c r="M45" i="1"/>
  <c r="L46" i="1"/>
  <c r="M46" i="1"/>
  <c r="L47" i="1"/>
  <c r="M47" i="1"/>
  <c r="L48" i="1"/>
  <c r="M48" i="1"/>
  <c r="N48" i="1" s="1"/>
  <c r="L49" i="1"/>
  <c r="M49" i="1"/>
  <c r="L50" i="1"/>
  <c r="M50" i="1"/>
  <c r="N50" i="1" s="1"/>
  <c r="L51" i="1"/>
  <c r="M51" i="1"/>
  <c r="L52" i="1"/>
  <c r="M52" i="1"/>
  <c r="N52" i="1" s="1"/>
  <c r="L53" i="1"/>
  <c r="M53" i="1"/>
  <c r="L54" i="1"/>
  <c r="M54" i="1"/>
  <c r="N54" i="1" s="1"/>
  <c r="L55" i="1"/>
  <c r="M55" i="1"/>
  <c r="L22" i="1"/>
  <c r="M22" i="1"/>
  <c r="N22" i="1" s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M9" i="1"/>
  <c r="M10" i="1"/>
  <c r="M11" i="1"/>
  <c r="M12" i="1"/>
  <c r="L13" i="1"/>
  <c r="M13" i="1"/>
  <c r="N13" i="1" s="1"/>
  <c r="L14" i="1"/>
  <c r="M14" i="1"/>
  <c r="N14" i="1" s="1"/>
  <c r="M15" i="1"/>
  <c r="M16" i="1"/>
  <c r="M17" i="1"/>
  <c r="L18" i="1"/>
  <c r="M18" i="1"/>
  <c r="L19" i="1"/>
  <c r="M19" i="1"/>
  <c r="M20" i="1"/>
  <c r="M21" i="1"/>
  <c r="M8" i="1"/>
  <c r="F21" i="1"/>
  <c r="L21" i="1" s="1"/>
  <c r="F12" i="1"/>
  <c r="L12" i="1" s="1"/>
  <c r="F13" i="1"/>
  <c r="F14" i="1"/>
  <c r="H14" i="1" s="1"/>
  <c r="F15" i="1"/>
  <c r="H15" i="1" s="1"/>
  <c r="F16" i="1"/>
  <c r="L16" i="1" s="1"/>
  <c r="F17" i="1"/>
  <c r="H17" i="1" s="1"/>
  <c r="F18" i="1"/>
  <c r="H18" i="1" s="1"/>
  <c r="F19" i="1"/>
  <c r="H19" i="1" s="1"/>
  <c r="H13" i="1"/>
  <c r="H8" i="1"/>
  <c r="F20" i="1"/>
  <c r="H20" i="1" s="1"/>
  <c r="F9" i="1"/>
  <c r="L9" i="1" s="1"/>
  <c r="F10" i="1"/>
  <c r="L10" i="1" s="1"/>
  <c r="F11" i="1"/>
  <c r="L11" i="1" s="1"/>
  <c r="F8" i="1"/>
  <c r="L8" i="1" s="1"/>
  <c r="N21" i="1" l="1"/>
  <c r="N8" i="1"/>
  <c r="N12" i="1"/>
  <c r="N11" i="1"/>
  <c r="N16" i="1"/>
  <c r="N10" i="1"/>
  <c r="N9" i="1"/>
  <c r="H16" i="1"/>
  <c r="N53" i="1"/>
  <c r="N47" i="1"/>
  <c r="N29" i="1"/>
  <c r="H11" i="1"/>
  <c r="H21" i="1"/>
  <c r="L17" i="1"/>
  <c r="N17" i="1" s="1"/>
  <c r="N34" i="1"/>
  <c r="N25" i="1"/>
  <c r="H10" i="1"/>
  <c r="N27" i="1"/>
  <c r="L20" i="1"/>
  <c r="N20" i="1" s="1"/>
  <c r="H12" i="1"/>
  <c r="H9" i="1"/>
  <c r="N56" i="1"/>
  <c r="L15" i="1"/>
  <c r="N15" i="1" s="1"/>
  <c r="N55" i="1"/>
  <c r="N51" i="1"/>
  <c r="N49" i="1"/>
  <c r="N46" i="1"/>
  <c r="N45" i="1"/>
  <c r="N41" i="1"/>
  <c r="N40" i="1"/>
  <c r="N39" i="1"/>
  <c r="N37" i="1"/>
  <c r="N32" i="1"/>
  <c r="N3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tc={7EEA1329-5487-41B9-A091-BAEDAD1612B9}</author>
    <author>tc={D7D5B567-2D22-404A-B5BF-3A10BB4098FB}</author>
    <author>tc={B616E1EC-3FF3-4797-A978-89BA73C7998D}</author>
  </authors>
  <commentList>
    <comment ref="D20" authorId="0" shapeId="0" xr:uid="{7EEA1329-5487-41B9-A091-BAEDAD1612B9}">
      <text>
        <t>[Threaded comment]
Your version of Excel allows you to read this threaded comment; however, any edits to it will get removed if the file is opened in a newer version of Excel. Learn more: https://go.microsoft.com/fwlink/?linkid=870924
Comment:
    Starts being in main tables - previously captured from later in the doc</t>
      </text>
    </comment>
    <comment ref="J20" authorId="1" shapeId="0" xr:uid="{D7D5B567-2D22-404A-B5BF-3A10BB4098FB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local govt assistance separated out in main tables</t>
      </text>
    </comment>
    <comment ref="K22" authorId="2" shapeId="0" xr:uid="{B616E1EC-3FF3-4797-A978-89BA73C7998D}">
      <text>
        <t>[Threaded comment]
Your version of Excel allows you to read this threaded comment; however, any edits to it will get removed if the file is opened in a newer version of Excel. Learn more: https://go.microsoft.com/fwlink/?linkid=870924
Comment:
    A lot of details removed from summary tables this year.</t>
      </text>
    </comment>
  </commentList>
</comments>
</file>

<file path=xl/sharedStrings.xml><?xml version="1.0" encoding="utf-8"?>
<sst xmlns="http://schemas.openxmlformats.org/spreadsheetml/2006/main" count="15" uniqueCount="15">
  <si>
    <t>Tied</t>
  </si>
  <si>
    <t>Budget_source</t>
  </si>
  <si>
    <t>General_state_revenue_assistance</t>
  </si>
  <si>
    <t>General_local_revenue_assistance</t>
  </si>
  <si>
    <t>SPP_to</t>
  </si>
  <si>
    <t>SPP_through</t>
  </si>
  <si>
    <t>SPP_direct</t>
  </si>
  <si>
    <t>GST</t>
  </si>
  <si>
    <t>Total_est</t>
  </si>
  <si>
    <t>Total_report</t>
  </si>
  <si>
    <t>FY_ending</t>
  </si>
  <si>
    <t>SPP_through_reported</t>
  </si>
  <si>
    <t>Untied</t>
  </si>
  <si>
    <t>Ratio</t>
  </si>
  <si>
    <t>Untied_ratio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</si>
</sst>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0" fontId="2" fillId="2" borderId="0" xfId="0" applyFont="1" applyFill="1"/>
    <xf numFmtId="0" fontId="0" fillId="2" borderId="0" xfId="0" applyFill="1"/>
    <xf numFmtId="9" fontId="0" fillId="0" borderId="0" xfId="1" applyFont="1"/>
    <xf numFmtId="164" fontId="0" fillId="0" borderId="0" xfId="1" applyNumberFormat="1" applyFont="1"/>
    <xf numFmtId="0" fontId="0" fillId="0" borderId="0" xfId="0" applyFont="1"/>
    <xf numFmtId="0" fontId="0" fillId="2" borderId="0" xfId="0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Sheet1!$Q$1</c:f>
              <c:strCache>
                <c:ptCount val="1"/>
                <c:pt idx="0">
                  <c:v>Untied_ratio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Sheet1!$P$8:$P$32</c:f>
              <c:numCache>
                <c:formatCode>General</c:formatCode>
                <c:ptCount val="25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</c:numCache>
            </c:numRef>
          </c:cat>
          <c:val>
            <c:numRef>
              <c:f>Sheet1!$Q$8:$Q$32</c:f>
              <c:numCache>
                <c:formatCode>0%</c:formatCode>
                <c:ptCount val="25"/>
                <c:pt idx="0">
                  <c:v>0.61436919013262092</c:v>
                </c:pt>
                <c:pt idx="1">
                  <c:v>0.61942110177404297</c:v>
                </c:pt>
                <c:pt idx="2">
                  <c:v>0.59433655883025915</c:v>
                </c:pt>
                <c:pt idx="3">
                  <c:v>0.59471442872596125</c:v>
                </c:pt>
                <c:pt idx="4">
                  <c:v>0.59518369726469311</c:v>
                </c:pt>
                <c:pt idx="5">
                  <c:v>0.5863913923062386</c:v>
                </c:pt>
                <c:pt idx="6">
                  <c:v>0.60828969688030088</c:v>
                </c:pt>
                <c:pt idx="7">
                  <c:v>0.57095352564102564</c:v>
                </c:pt>
                <c:pt idx="8">
                  <c:v>0.50579277606749229</c:v>
                </c:pt>
                <c:pt idx="9">
                  <c:v>0.45913117598709247</c:v>
                </c:pt>
                <c:pt idx="10">
                  <c:v>0.49556881124840224</c:v>
                </c:pt>
                <c:pt idx="11">
                  <c:v>0.48581471775032237</c:v>
                </c:pt>
                <c:pt idx="12">
                  <c:v>0.53215668363130197</c:v>
                </c:pt>
                <c:pt idx="13">
                  <c:v>0.53207952164358363</c:v>
                </c:pt>
                <c:pt idx="14">
                  <c:v>0.54251386321626616</c:v>
                </c:pt>
                <c:pt idx="15">
                  <c:v>0.53825535611956299</c:v>
                </c:pt>
                <c:pt idx="16">
                  <c:v>0.51789615480929474</c:v>
                </c:pt>
                <c:pt idx="17">
                  <c:v>0.52672759496565635</c:v>
                </c:pt>
                <c:pt idx="18">
                  <c:v>0.52446798537545702</c:v>
                </c:pt>
                <c:pt idx="19">
                  <c:v>0.47136822074215035</c:v>
                </c:pt>
                <c:pt idx="20">
                  <c:v>0.50353454872201664</c:v>
                </c:pt>
                <c:pt idx="21">
                  <c:v>0.45934617601844735</c:v>
                </c:pt>
                <c:pt idx="22">
                  <c:v>0.52137445727181719</c:v>
                </c:pt>
                <c:pt idx="23">
                  <c:v>0.52312122313598985</c:v>
                </c:pt>
                <c:pt idx="24">
                  <c:v>0.52261237730125965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A2-43F9-BAD1-82A5177C27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0086015"/>
        <c:axId val="1561024927"/>
      </c:lineChart>
      <c:catAx>
        <c:axId val="230086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024927"/>
        <c:crosses val="autoZero"/>
        <c:auto val="1"/>
        <c:lblAlgn val="ctr"/>
        <c:lblOffset val="100"/>
        <c:noMultiLvlLbl val="0"/>
      </c:catAx>
      <c:valAx>
        <c:axId val="1561024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086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342900</xdr:colOff>
      <xdr:row>12</xdr:row>
      <xdr:rowOff>157162</xdr:rowOff>
    </xdr:from>
    <xdr:to>
      <xdr:col>26</xdr:col>
      <xdr:colOff>38100</xdr:colOff>
      <xdr:row>27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E47B8D2-22B3-0D9B-063F-500A2CD2AB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tt Nolan" id="{8026089E-036A-41DF-8ACE-D08988A76B05}" userId="S::matt.nolan@e61.in::a62ef2e7-69e7-438f-a0a1-6155e204b9f1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20" dT="2025-09-30T00:59:22.57" personId="{8026089E-036A-41DF-8ACE-D08988A76B05}" id="{7EEA1329-5487-41B9-A091-BAEDAD1612B9}">
    <text>Starts being in main tables - previously captured from later in the doc</text>
  </threadedComment>
  <threadedComment ref="J20" dT="2025-09-30T00:59:08.05" personId="{8026089E-036A-41DF-8ACE-D08988A76B05}" id="{D7D5B567-2D22-404A-B5BF-3A10BB4098FB}">
    <text>The local govt assistance separated out in main tables</text>
  </threadedComment>
  <threadedComment ref="K22" dT="2025-09-30T01:07:35.66" personId="{8026089E-036A-41DF-8ACE-D08988A76B05}" id="{B616E1EC-3FF3-4797-A978-89BA73C7998D}">
    <text>A lot of details removed from summary tables this year.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9B4F1-F31A-4046-9157-73EFE3DF5ED6}">
  <dimension ref="A1:Q58"/>
  <sheetViews>
    <sheetView tabSelected="1" topLeftCell="G1" workbookViewId="0">
      <selection activeCell="Q6" sqref="Q6"/>
    </sheetView>
  </sheetViews>
  <sheetFormatPr defaultRowHeight="15" x14ac:dyDescent="0.25"/>
  <cols>
    <col min="1" max="1" width="10.140625" bestFit="1" customWidth="1"/>
    <col min="3" max="4" width="31.85546875" bestFit="1" customWidth="1"/>
    <col min="6" max="6" width="12" style="3" customWidth="1"/>
    <col min="7" max="7" width="10.5703125" bestFit="1" customWidth="1"/>
    <col min="8" max="8" width="9.140625" style="3"/>
    <col min="9" max="9" width="11.5703125" bestFit="1" customWidth="1"/>
    <col min="10" max="10" width="21.42578125" bestFit="1" customWidth="1"/>
    <col min="11" max="11" width="17.140625" customWidth="1"/>
    <col min="12" max="12" width="11.85546875" customWidth="1"/>
  </cols>
  <sheetData>
    <row r="1" spans="1:17" x14ac:dyDescent="0.25">
      <c r="A1" s="1" t="s">
        <v>10</v>
      </c>
      <c r="B1" s="1" t="s">
        <v>7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2" t="s">
        <v>8</v>
      </c>
      <c r="I1" s="1" t="s">
        <v>9</v>
      </c>
      <c r="J1" s="1" t="s">
        <v>11</v>
      </c>
      <c r="K1" s="1" t="s">
        <v>1</v>
      </c>
      <c r="L1" s="1" t="s">
        <v>0</v>
      </c>
      <c r="M1" s="1" t="s">
        <v>12</v>
      </c>
      <c r="N1" s="1" t="s">
        <v>13</v>
      </c>
      <c r="Q1" s="1" t="s">
        <v>14</v>
      </c>
    </row>
    <row r="2" spans="1:17" s="6" customFormat="1" x14ac:dyDescent="0.25">
      <c r="A2" s="6">
        <v>1998</v>
      </c>
      <c r="C2" s="6">
        <v>16829.900000000001</v>
      </c>
      <c r="E2" s="6">
        <v>10706.2</v>
      </c>
      <c r="F2" s="7">
        <v>7202.3</v>
      </c>
      <c r="G2" s="6">
        <v>247.4</v>
      </c>
      <c r="H2" s="7"/>
      <c r="K2" s="6">
        <v>1999</v>
      </c>
      <c r="L2">
        <f t="shared" ref="L2:L7" si="0">E2+F2+G2</f>
        <v>18155.900000000001</v>
      </c>
      <c r="M2">
        <f t="shared" ref="M2:M7" si="1">B2+C2+D2</f>
        <v>16829.900000000001</v>
      </c>
      <c r="N2" s="5">
        <f t="shared" ref="N2:N7" si="2">M2/SUM(L2:M2)</f>
        <v>0.48104945435005059</v>
      </c>
    </row>
    <row r="3" spans="1:17" s="6" customFormat="1" x14ac:dyDescent="0.25">
      <c r="A3" s="6">
        <v>1999</v>
      </c>
      <c r="F3" s="7"/>
      <c r="H3" s="7"/>
      <c r="K3" s="6">
        <v>1999</v>
      </c>
      <c r="L3">
        <f t="shared" si="0"/>
        <v>0</v>
      </c>
      <c r="M3">
        <f t="shared" si="1"/>
        <v>0</v>
      </c>
      <c r="N3" s="5" t="e">
        <f t="shared" si="2"/>
        <v>#DIV/0!</v>
      </c>
    </row>
    <row r="4" spans="1:17" s="6" customFormat="1" x14ac:dyDescent="0.25">
      <c r="A4" s="6">
        <f>A2+1</f>
        <v>1999</v>
      </c>
      <c r="F4" s="7"/>
      <c r="H4" s="7"/>
      <c r="K4" s="6">
        <f>K2+1</f>
        <v>2000</v>
      </c>
      <c r="L4">
        <f t="shared" si="0"/>
        <v>0</v>
      </c>
      <c r="M4">
        <f t="shared" si="1"/>
        <v>0</v>
      </c>
      <c r="N4" s="5" t="e">
        <f t="shared" si="2"/>
        <v>#DIV/0!</v>
      </c>
    </row>
    <row r="5" spans="1:17" s="6" customFormat="1" x14ac:dyDescent="0.25">
      <c r="A5" s="6">
        <f t="shared" ref="A5:A54" si="3">A3+1</f>
        <v>2000</v>
      </c>
      <c r="F5" s="7"/>
      <c r="H5" s="7"/>
      <c r="K5" s="6">
        <f>K3+1</f>
        <v>2000</v>
      </c>
      <c r="L5">
        <f t="shared" si="0"/>
        <v>0</v>
      </c>
      <c r="M5">
        <f t="shared" si="1"/>
        <v>0</v>
      </c>
      <c r="N5" s="5" t="e">
        <f t="shared" si="2"/>
        <v>#DIV/0!</v>
      </c>
    </row>
    <row r="6" spans="1:17" s="6" customFormat="1" x14ac:dyDescent="0.25">
      <c r="A6" s="6">
        <f t="shared" si="3"/>
        <v>2000</v>
      </c>
      <c r="F6" s="7"/>
      <c r="H6" s="7"/>
      <c r="K6" s="6">
        <f t="shared" ref="K6:K53" si="4">K4+1</f>
        <v>2001</v>
      </c>
      <c r="L6">
        <f t="shared" si="0"/>
        <v>0</v>
      </c>
      <c r="M6">
        <f t="shared" si="1"/>
        <v>0</v>
      </c>
      <c r="N6" s="5" t="e">
        <f t="shared" si="2"/>
        <v>#DIV/0!</v>
      </c>
    </row>
    <row r="7" spans="1:17" s="6" customFormat="1" x14ac:dyDescent="0.25">
      <c r="A7" s="6">
        <f t="shared" si="3"/>
        <v>2001</v>
      </c>
      <c r="F7" s="7"/>
      <c r="H7" s="7"/>
      <c r="K7" s="6">
        <f t="shared" si="4"/>
        <v>2001</v>
      </c>
      <c r="L7">
        <f t="shared" si="0"/>
        <v>0</v>
      </c>
      <c r="M7">
        <f t="shared" si="1"/>
        <v>0</v>
      </c>
      <c r="N7" s="5" t="e">
        <f t="shared" si="2"/>
        <v>#DIV/0!</v>
      </c>
    </row>
    <row r="8" spans="1:17" x14ac:dyDescent="0.25">
      <c r="A8" s="6">
        <f t="shared" si="3"/>
        <v>2001</v>
      </c>
      <c r="B8">
        <v>24180</v>
      </c>
      <c r="C8">
        <v>3432.2</v>
      </c>
      <c r="D8">
        <v>1322.5</v>
      </c>
      <c r="E8">
        <v>14569.2</v>
      </c>
      <c r="F8" s="3">
        <f>J8-D8</f>
        <v>3364.8</v>
      </c>
      <c r="G8">
        <v>227.9</v>
      </c>
      <c r="H8" s="3">
        <f>SUM(B8:G8)</f>
        <v>47096.600000000006</v>
      </c>
      <c r="I8">
        <v>47146.5</v>
      </c>
      <c r="J8">
        <v>4687.3</v>
      </c>
      <c r="K8" s="6">
        <f t="shared" si="4"/>
        <v>2002</v>
      </c>
      <c r="L8">
        <f>E8+F8+G8</f>
        <v>18161.900000000001</v>
      </c>
      <c r="M8">
        <f>B8+C8+D8</f>
        <v>28934.7</v>
      </c>
      <c r="N8" s="5">
        <f>M8/SUM(L8:M8)</f>
        <v>0.61436919013262092</v>
      </c>
      <c r="P8">
        <v>2001</v>
      </c>
      <c r="Q8" s="4">
        <f ca="1">OFFSET($N$8,(ROW(A1)-1)*2,0)</f>
        <v>0.61436919013262092</v>
      </c>
    </row>
    <row r="9" spans="1:17" x14ac:dyDescent="0.25">
      <c r="A9" s="6">
        <f t="shared" si="3"/>
        <v>2002</v>
      </c>
      <c r="B9">
        <v>27480</v>
      </c>
      <c r="C9">
        <v>3174.1</v>
      </c>
      <c r="D9">
        <v>1383.5</v>
      </c>
      <c r="E9">
        <v>15154.8</v>
      </c>
      <c r="F9" s="3">
        <f>J9-D9</f>
        <v>3684</v>
      </c>
      <c r="G9">
        <v>429.8</v>
      </c>
      <c r="H9" s="3">
        <f t="shared" ref="H9:H58" si="5">SUM(B9:G9)</f>
        <v>51306.2</v>
      </c>
      <c r="I9">
        <v>51306.2</v>
      </c>
      <c r="J9">
        <v>5067.5</v>
      </c>
      <c r="K9" s="6">
        <f t="shared" si="4"/>
        <v>2002</v>
      </c>
      <c r="L9">
        <f t="shared" ref="L9:L21" si="6">E9+F9+G9</f>
        <v>19268.599999999999</v>
      </c>
      <c r="M9">
        <f t="shared" ref="M9:M21" si="7">B9+C9+D9</f>
        <v>32037.599999999999</v>
      </c>
      <c r="N9" s="5">
        <f t="shared" ref="N9:N58" si="8">M9/SUM(L9:M9)</f>
        <v>0.62443915160350993</v>
      </c>
      <c r="P9">
        <v>2002</v>
      </c>
      <c r="Q9" s="4">
        <f t="shared" ref="Q9:Q32" ca="1" si="9">OFFSET($N$8,(ROW(A2)-1)*2,0)</f>
        <v>0.61942110177404297</v>
      </c>
    </row>
    <row r="10" spans="1:17" x14ac:dyDescent="0.25">
      <c r="A10" s="6">
        <f t="shared" si="3"/>
        <v>2002</v>
      </c>
      <c r="B10">
        <v>26851.9</v>
      </c>
      <c r="C10">
        <v>4604.3</v>
      </c>
      <c r="D10">
        <v>1382.1</v>
      </c>
      <c r="E10">
        <v>15578.9</v>
      </c>
      <c r="F10" s="3">
        <f>J10-D10</f>
        <v>4059.6</v>
      </c>
      <c r="G10">
        <v>537.70000000000005</v>
      </c>
      <c r="H10" s="3">
        <f t="shared" si="5"/>
        <v>53014.5</v>
      </c>
      <c r="I10">
        <v>53014.6</v>
      </c>
      <c r="J10">
        <v>5441.7</v>
      </c>
      <c r="K10" s="6">
        <f t="shared" si="4"/>
        <v>2003</v>
      </c>
      <c r="L10">
        <f t="shared" si="6"/>
        <v>20176.2</v>
      </c>
      <c r="M10">
        <f t="shared" si="7"/>
        <v>32838.300000000003</v>
      </c>
      <c r="N10" s="5">
        <f t="shared" si="8"/>
        <v>0.61942110177404297</v>
      </c>
      <c r="P10">
        <v>2003</v>
      </c>
      <c r="Q10" s="4">
        <f t="shared" ca="1" si="9"/>
        <v>0.59433655883025915</v>
      </c>
    </row>
    <row r="11" spans="1:17" x14ac:dyDescent="0.25">
      <c r="A11" s="6">
        <f t="shared" si="3"/>
        <v>2003</v>
      </c>
      <c r="B11">
        <v>29380</v>
      </c>
      <c r="C11">
        <v>2495.6999999999998</v>
      </c>
      <c r="D11">
        <v>1447.5</v>
      </c>
      <c r="E11">
        <v>15827.2</v>
      </c>
      <c r="F11" s="3">
        <f>J11-D11</f>
        <v>4043.8</v>
      </c>
      <c r="G11">
        <v>332.1</v>
      </c>
      <c r="H11" s="3">
        <f t="shared" si="5"/>
        <v>53526.299999999996</v>
      </c>
      <c r="I11">
        <v>53526.3</v>
      </c>
      <c r="J11">
        <v>5491.3</v>
      </c>
      <c r="K11" s="6">
        <f t="shared" si="4"/>
        <v>2003</v>
      </c>
      <c r="L11">
        <f t="shared" si="6"/>
        <v>20203.099999999999</v>
      </c>
      <c r="M11">
        <f t="shared" si="7"/>
        <v>33323.199999999997</v>
      </c>
      <c r="N11" s="5">
        <f t="shared" si="8"/>
        <v>0.62255750911234287</v>
      </c>
      <c r="P11">
        <v>2004</v>
      </c>
      <c r="Q11" s="4">
        <f t="shared" ca="1" si="9"/>
        <v>0.59471442872596125</v>
      </c>
    </row>
    <row r="12" spans="1:17" x14ac:dyDescent="0.25">
      <c r="A12" s="6">
        <f t="shared" si="3"/>
        <v>2003</v>
      </c>
      <c r="B12">
        <v>30465.1</v>
      </c>
      <c r="C12">
        <v>1743.9</v>
      </c>
      <c r="E12">
        <v>16203.5</v>
      </c>
      <c r="F12" s="3">
        <f t="shared" ref="F12:F19" si="10">J12-D12</f>
        <v>5491.2</v>
      </c>
      <c r="G12">
        <v>289.5</v>
      </c>
      <c r="H12" s="3">
        <f t="shared" si="5"/>
        <v>54193.2</v>
      </c>
      <c r="I12">
        <v>54193.3</v>
      </c>
      <c r="J12">
        <v>5491.2</v>
      </c>
      <c r="K12" s="6">
        <f t="shared" si="4"/>
        <v>2004</v>
      </c>
      <c r="L12">
        <f t="shared" si="6"/>
        <v>21984.2</v>
      </c>
      <c r="M12">
        <f t="shared" si="7"/>
        <v>32209</v>
      </c>
      <c r="N12" s="5">
        <f t="shared" si="8"/>
        <v>0.59433655883025915</v>
      </c>
      <c r="P12">
        <v>2005</v>
      </c>
      <c r="Q12" s="4">
        <f t="shared" ca="1" si="9"/>
        <v>0.59518369726469311</v>
      </c>
    </row>
    <row r="13" spans="1:17" x14ac:dyDescent="0.25">
      <c r="A13" s="6">
        <f t="shared" si="3"/>
        <v>2004</v>
      </c>
      <c r="B13">
        <v>31700</v>
      </c>
      <c r="C13">
        <v>1584.9</v>
      </c>
      <c r="E13">
        <v>16593.400000000001</v>
      </c>
      <c r="F13" s="3">
        <f t="shared" si="10"/>
        <v>5895.6</v>
      </c>
      <c r="G13">
        <v>397.9</v>
      </c>
      <c r="H13" s="3">
        <f t="shared" si="5"/>
        <v>56171.8</v>
      </c>
      <c r="I13">
        <v>56171.9</v>
      </c>
      <c r="J13">
        <v>5895.6</v>
      </c>
      <c r="K13" s="6">
        <f t="shared" si="4"/>
        <v>2004</v>
      </c>
      <c r="L13">
        <f t="shared" si="6"/>
        <v>22886.9</v>
      </c>
      <c r="M13">
        <f t="shared" si="7"/>
        <v>33284.9</v>
      </c>
      <c r="N13" s="5">
        <f t="shared" si="8"/>
        <v>0.5925553391559466</v>
      </c>
      <c r="P13">
        <v>2006</v>
      </c>
      <c r="Q13" s="4">
        <f t="shared" ca="1" si="9"/>
        <v>0.5863913923062386</v>
      </c>
    </row>
    <row r="14" spans="1:17" x14ac:dyDescent="0.25">
      <c r="A14" s="6">
        <f t="shared" si="3"/>
        <v>2004</v>
      </c>
      <c r="B14">
        <v>33297</v>
      </c>
      <c r="C14">
        <v>624.5</v>
      </c>
      <c r="E14">
        <v>16787.599999999999</v>
      </c>
      <c r="F14" s="3">
        <f t="shared" si="10"/>
        <v>5967.3</v>
      </c>
      <c r="G14">
        <v>361.9</v>
      </c>
      <c r="H14" s="3">
        <f t="shared" si="5"/>
        <v>57038.3</v>
      </c>
      <c r="I14">
        <v>57038.400000000001</v>
      </c>
      <c r="J14">
        <v>5967.3</v>
      </c>
      <c r="K14" s="6">
        <f t="shared" si="4"/>
        <v>2005</v>
      </c>
      <c r="L14">
        <f t="shared" si="6"/>
        <v>23116.799999999999</v>
      </c>
      <c r="M14">
        <f t="shared" si="7"/>
        <v>33921.5</v>
      </c>
      <c r="N14" s="5">
        <f t="shared" si="8"/>
        <v>0.59471442872596125</v>
      </c>
      <c r="P14">
        <v>2007</v>
      </c>
      <c r="Q14" s="4">
        <f t="shared" ca="1" si="9"/>
        <v>0.60828969688030088</v>
      </c>
    </row>
    <row r="15" spans="1:17" x14ac:dyDescent="0.25">
      <c r="A15" s="6">
        <f t="shared" si="3"/>
        <v>2005</v>
      </c>
      <c r="B15">
        <v>34460</v>
      </c>
      <c r="C15">
        <v>1107.7</v>
      </c>
      <c r="E15">
        <v>17924.8</v>
      </c>
      <c r="F15" s="3">
        <f t="shared" si="10"/>
        <v>6362.9</v>
      </c>
      <c r="G15">
        <v>304.7</v>
      </c>
      <c r="H15" s="3">
        <f t="shared" si="5"/>
        <v>60160.1</v>
      </c>
      <c r="I15">
        <v>60160.1</v>
      </c>
      <c r="J15">
        <v>6362.9</v>
      </c>
      <c r="K15" s="6">
        <f t="shared" si="4"/>
        <v>2005</v>
      </c>
      <c r="L15">
        <f t="shared" si="6"/>
        <v>24592.399999999998</v>
      </c>
      <c r="M15">
        <f t="shared" si="7"/>
        <v>35567.699999999997</v>
      </c>
      <c r="N15" s="5">
        <f t="shared" si="8"/>
        <v>0.59121743481144484</v>
      </c>
      <c r="P15">
        <v>2008</v>
      </c>
      <c r="Q15" s="4">
        <f t="shared" ca="1" si="9"/>
        <v>0.57095352564102564</v>
      </c>
    </row>
    <row r="16" spans="1:17" x14ac:dyDescent="0.25">
      <c r="A16" s="6">
        <f t="shared" si="3"/>
        <v>2005</v>
      </c>
      <c r="B16">
        <v>35505</v>
      </c>
      <c r="C16">
        <v>1044.0999999999999</v>
      </c>
      <c r="E16">
        <v>17960.5</v>
      </c>
      <c r="F16" s="3">
        <f t="shared" si="10"/>
        <v>6580.5</v>
      </c>
      <c r="G16">
        <v>318</v>
      </c>
      <c r="H16" s="3">
        <f t="shared" si="5"/>
        <v>61408.1</v>
      </c>
      <c r="I16">
        <v>61408</v>
      </c>
      <c r="J16">
        <v>6580.5</v>
      </c>
      <c r="K16" s="6">
        <f t="shared" si="4"/>
        <v>2006</v>
      </c>
      <c r="L16">
        <f t="shared" si="6"/>
        <v>24859</v>
      </c>
      <c r="M16">
        <f t="shared" si="7"/>
        <v>36549.1</v>
      </c>
      <c r="N16" s="5">
        <f t="shared" si="8"/>
        <v>0.59518369726469311</v>
      </c>
      <c r="P16">
        <v>2009</v>
      </c>
      <c r="Q16" s="4">
        <f t="shared" ca="1" si="9"/>
        <v>0.50579277606749229</v>
      </c>
    </row>
    <row r="17" spans="1:17" x14ac:dyDescent="0.25">
      <c r="A17" s="6">
        <f t="shared" si="3"/>
        <v>2006</v>
      </c>
      <c r="B17">
        <v>37340</v>
      </c>
      <c r="C17">
        <v>926.2</v>
      </c>
      <c r="E17">
        <v>19065.599999999999</v>
      </c>
      <c r="F17" s="3">
        <f t="shared" si="10"/>
        <v>7025.4</v>
      </c>
      <c r="G17">
        <v>439.9</v>
      </c>
      <c r="H17" s="3">
        <f t="shared" si="5"/>
        <v>64797.1</v>
      </c>
      <c r="I17">
        <v>64797.1</v>
      </c>
      <c r="J17">
        <v>7025.4</v>
      </c>
      <c r="K17" s="6">
        <f t="shared" si="4"/>
        <v>2006</v>
      </c>
      <c r="L17">
        <f t="shared" si="6"/>
        <v>26530.9</v>
      </c>
      <c r="M17">
        <f t="shared" si="7"/>
        <v>38266.199999999997</v>
      </c>
      <c r="N17" s="5">
        <f t="shared" si="8"/>
        <v>0.59055420690123472</v>
      </c>
      <c r="P17">
        <v>2010</v>
      </c>
      <c r="Q17" s="4">
        <f t="shared" ca="1" si="9"/>
        <v>0.45913117598709247</v>
      </c>
    </row>
    <row r="18" spans="1:17" x14ac:dyDescent="0.25">
      <c r="A18" s="6">
        <f t="shared" si="3"/>
        <v>2006</v>
      </c>
      <c r="B18">
        <v>36812.6</v>
      </c>
      <c r="C18">
        <v>1042.5999999999999</v>
      </c>
      <c r="E18">
        <v>19399.099999999999</v>
      </c>
      <c r="F18" s="3">
        <f t="shared" si="10"/>
        <v>6891.3</v>
      </c>
      <c r="G18">
        <v>410.6</v>
      </c>
      <c r="H18" s="3">
        <f t="shared" si="5"/>
        <v>64556.2</v>
      </c>
      <c r="I18">
        <v>64556.3</v>
      </c>
      <c r="J18">
        <v>6891.3</v>
      </c>
      <c r="K18" s="6">
        <f t="shared" si="4"/>
        <v>2007</v>
      </c>
      <c r="L18">
        <f t="shared" si="6"/>
        <v>26700.999999999996</v>
      </c>
      <c r="M18">
        <f t="shared" si="7"/>
        <v>37855.199999999997</v>
      </c>
      <c r="N18" s="5">
        <f t="shared" si="8"/>
        <v>0.5863913923062386</v>
      </c>
      <c r="P18">
        <v>2011</v>
      </c>
      <c r="Q18" s="4">
        <f t="shared" ca="1" si="9"/>
        <v>0.49556881124840224</v>
      </c>
    </row>
    <row r="19" spans="1:17" x14ac:dyDescent="0.25">
      <c r="A19" s="6">
        <f t="shared" si="3"/>
        <v>2007</v>
      </c>
      <c r="B19">
        <v>39130</v>
      </c>
      <c r="C19">
        <v>17.2</v>
      </c>
      <c r="E19">
        <v>20464.3</v>
      </c>
      <c r="F19" s="3">
        <f t="shared" si="10"/>
        <v>7363</v>
      </c>
      <c r="G19">
        <v>497.1</v>
      </c>
      <c r="H19" s="3">
        <f t="shared" si="5"/>
        <v>67471.600000000006</v>
      </c>
      <c r="I19">
        <v>67471.600000000006</v>
      </c>
      <c r="J19">
        <v>7363</v>
      </c>
      <c r="K19" s="6">
        <f t="shared" si="4"/>
        <v>2007</v>
      </c>
      <c r="L19">
        <f t="shared" si="6"/>
        <v>28324.399999999998</v>
      </c>
      <c r="M19">
        <f t="shared" si="7"/>
        <v>39147.199999999997</v>
      </c>
      <c r="N19" s="5">
        <f t="shared" si="8"/>
        <v>0.5802026334042768</v>
      </c>
      <c r="P19">
        <v>2012</v>
      </c>
      <c r="Q19" s="4">
        <f t="shared" ca="1" si="9"/>
        <v>0.48581471775032237</v>
      </c>
    </row>
    <row r="20" spans="1:17" x14ac:dyDescent="0.25">
      <c r="A20" s="6">
        <f t="shared" si="3"/>
        <v>2007</v>
      </c>
      <c r="B20">
        <v>39552</v>
      </c>
      <c r="C20">
        <v>0</v>
      </c>
      <c r="D20">
        <v>1687</v>
      </c>
      <c r="E20">
        <v>20627</v>
      </c>
      <c r="F20" s="3">
        <f>J20</f>
        <v>5555</v>
      </c>
      <c r="G20">
        <v>374</v>
      </c>
      <c r="H20" s="3">
        <f t="shared" si="5"/>
        <v>67795</v>
      </c>
      <c r="I20">
        <v>67796</v>
      </c>
      <c r="J20">
        <v>5555</v>
      </c>
      <c r="K20" s="6">
        <f t="shared" si="4"/>
        <v>2008</v>
      </c>
      <c r="L20">
        <f t="shared" si="6"/>
        <v>26556</v>
      </c>
      <c r="M20">
        <f t="shared" si="7"/>
        <v>41239</v>
      </c>
      <c r="N20" s="5">
        <f t="shared" si="8"/>
        <v>0.60828969688030088</v>
      </c>
      <c r="P20">
        <v>2013</v>
      </c>
      <c r="Q20" s="4">
        <f t="shared" ca="1" si="9"/>
        <v>0.53215668363130197</v>
      </c>
    </row>
    <row r="21" spans="1:17" x14ac:dyDescent="0.25">
      <c r="A21" s="6">
        <f t="shared" si="3"/>
        <v>2008</v>
      </c>
      <c r="B21">
        <v>41850</v>
      </c>
      <c r="C21">
        <v>0</v>
      </c>
      <c r="D21">
        <v>1749</v>
      </c>
      <c r="E21">
        <v>22367</v>
      </c>
      <c r="F21" s="3">
        <f>J21</f>
        <v>6100</v>
      </c>
      <c r="G21">
        <v>557</v>
      </c>
      <c r="H21" s="3">
        <f t="shared" si="5"/>
        <v>72623</v>
      </c>
      <c r="I21">
        <v>72624</v>
      </c>
      <c r="J21">
        <v>6100</v>
      </c>
      <c r="K21" s="6">
        <f t="shared" si="4"/>
        <v>2008</v>
      </c>
      <c r="L21">
        <f t="shared" si="6"/>
        <v>29024</v>
      </c>
      <c r="M21">
        <f t="shared" si="7"/>
        <v>43599</v>
      </c>
      <c r="N21" s="5">
        <f t="shared" si="8"/>
        <v>0.60034699750767662</v>
      </c>
      <c r="P21">
        <v>2014</v>
      </c>
      <c r="Q21" s="4">
        <f t="shared" ca="1" si="9"/>
        <v>0.53207952164358363</v>
      </c>
    </row>
    <row r="22" spans="1:17" x14ac:dyDescent="0.25">
      <c r="A22" s="6">
        <f t="shared" si="3"/>
        <v>2008</v>
      </c>
      <c r="C22">
        <v>42753</v>
      </c>
      <c r="E22">
        <v>32127</v>
      </c>
      <c r="H22" s="3">
        <f t="shared" si="5"/>
        <v>74880</v>
      </c>
      <c r="I22">
        <v>74880</v>
      </c>
      <c r="K22" s="6">
        <f t="shared" si="4"/>
        <v>2009</v>
      </c>
      <c r="L22">
        <f t="shared" ref="L22:L23" si="11">E22+F22+G22</f>
        <v>32127</v>
      </c>
      <c r="M22">
        <f t="shared" ref="M22:M23" si="12">B22+C22+D22</f>
        <v>42753</v>
      </c>
      <c r="N22" s="5">
        <f t="shared" si="8"/>
        <v>0.57095352564102564</v>
      </c>
      <c r="P22">
        <v>2015</v>
      </c>
      <c r="Q22" s="4">
        <f t="shared" ca="1" si="9"/>
        <v>0.54251386321626616</v>
      </c>
    </row>
    <row r="23" spans="1:17" x14ac:dyDescent="0.25">
      <c r="A23" s="6">
        <f t="shared" si="3"/>
        <v>2009</v>
      </c>
      <c r="C23">
        <v>45458</v>
      </c>
      <c r="E23">
        <v>33137</v>
      </c>
      <c r="H23" s="3">
        <f t="shared" si="5"/>
        <v>78595</v>
      </c>
      <c r="K23" s="6">
        <f t="shared" si="4"/>
        <v>2009</v>
      </c>
      <c r="L23">
        <f t="shared" si="11"/>
        <v>33137</v>
      </c>
      <c r="M23">
        <f t="shared" si="12"/>
        <v>45458</v>
      </c>
      <c r="N23" s="5">
        <f t="shared" si="8"/>
        <v>0.57838284878172908</v>
      </c>
      <c r="P23">
        <v>2016</v>
      </c>
      <c r="Q23" s="4">
        <f t="shared" ca="1" si="9"/>
        <v>0.53825535611956299</v>
      </c>
    </row>
    <row r="24" spans="1:17" x14ac:dyDescent="0.25">
      <c r="A24" s="6">
        <f t="shared" si="3"/>
        <v>2009</v>
      </c>
      <c r="C24">
        <v>43046</v>
      </c>
      <c r="E24">
        <v>42060</v>
      </c>
      <c r="H24" s="3">
        <f t="shared" si="5"/>
        <v>85106</v>
      </c>
      <c r="K24" s="6">
        <f t="shared" si="4"/>
        <v>2010</v>
      </c>
      <c r="L24">
        <f t="shared" ref="L24:L58" si="13">E24+F24+G24</f>
        <v>42060</v>
      </c>
      <c r="M24">
        <f t="shared" ref="M24:M58" si="14">B24+C24+D24</f>
        <v>43046</v>
      </c>
      <c r="N24" s="5">
        <f t="shared" si="8"/>
        <v>0.50579277606749229</v>
      </c>
      <c r="P24">
        <v>2017</v>
      </c>
      <c r="Q24" s="4">
        <f t="shared" ca="1" si="9"/>
        <v>0.51789615480929474</v>
      </c>
    </row>
    <row r="25" spans="1:17" x14ac:dyDescent="0.25">
      <c r="A25" s="6">
        <f t="shared" si="3"/>
        <v>2010</v>
      </c>
      <c r="C25">
        <v>41824</v>
      </c>
      <c r="E25">
        <v>50076</v>
      </c>
      <c r="H25" s="3">
        <f t="shared" si="5"/>
        <v>91900</v>
      </c>
      <c r="K25" s="6">
        <f t="shared" si="4"/>
        <v>2010</v>
      </c>
      <c r="L25">
        <f t="shared" si="13"/>
        <v>50076</v>
      </c>
      <c r="M25">
        <f t="shared" si="14"/>
        <v>41824</v>
      </c>
      <c r="N25" s="5">
        <f t="shared" si="8"/>
        <v>0.45510337323177369</v>
      </c>
      <c r="P25">
        <v>2018</v>
      </c>
      <c r="Q25" s="4">
        <f t="shared" ca="1" si="9"/>
        <v>0.52672759496565635</v>
      </c>
    </row>
    <row r="26" spans="1:17" x14ac:dyDescent="0.25">
      <c r="A26" s="6">
        <f t="shared" si="3"/>
        <v>2010</v>
      </c>
      <c r="C26">
        <v>45246</v>
      </c>
      <c r="E26">
        <v>53301</v>
      </c>
      <c r="H26" s="3">
        <f t="shared" si="5"/>
        <v>98547</v>
      </c>
      <c r="K26" s="6">
        <f t="shared" si="4"/>
        <v>2011</v>
      </c>
      <c r="L26">
        <f t="shared" si="13"/>
        <v>53301</v>
      </c>
      <c r="M26">
        <f t="shared" si="14"/>
        <v>45246</v>
      </c>
      <c r="N26" s="5">
        <f t="shared" si="8"/>
        <v>0.45913117598709247</v>
      </c>
      <c r="P26">
        <v>2019</v>
      </c>
      <c r="Q26" s="4">
        <f t="shared" ca="1" si="9"/>
        <v>0.52446798537545702</v>
      </c>
    </row>
    <row r="27" spans="1:17" x14ac:dyDescent="0.25">
      <c r="A27" s="6">
        <f t="shared" si="3"/>
        <v>2011</v>
      </c>
      <c r="C27">
        <v>48637</v>
      </c>
      <c r="E27">
        <v>45445</v>
      </c>
      <c r="H27" s="3">
        <f t="shared" si="5"/>
        <v>94082</v>
      </c>
      <c r="K27" s="6">
        <f t="shared" si="4"/>
        <v>2011</v>
      </c>
      <c r="L27">
        <f t="shared" si="13"/>
        <v>45445</v>
      </c>
      <c r="M27">
        <f t="shared" si="14"/>
        <v>48637</v>
      </c>
      <c r="N27" s="5">
        <f t="shared" si="8"/>
        <v>0.51696392508662659</v>
      </c>
      <c r="P27">
        <v>2020</v>
      </c>
      <c r="Q27" s="4">
        <f t="shared" ca="1" si="9"/>
        <v>0.47136822074215035</v>
      </c>
    </row>
    <row r="28" spans="1:17" x14ac:dyDescent="0.25">
      <c r="A28" s="6">
        <f t="shared" si="3"/>
        <v>2011</v>
      </c>
      <c r="C28">
        <v>46524</v>
      </c>
      <c r="E28">
        <v>47356</v>
      </c>
      <c r="H28" s="3">
        <f t="shared" si="5"/>
        <v>93880</v>
      </c>
      <c r="K28" s="6">
        <f t="shared" si="4"/>
        <v>2012</v>
      </c>
      <c r="L28">
        <f t="shared" si="13"/>
        <v>47356</v>
      </c>
      <c r="M28">
        <f t="shared" si="14"/>
        <v>46524</v>
      </c>
      <c r="N28" s="5">
        <f t="shared" si="8"/>
        <v>0.49556881124840224</v>
      </c>
      <c r="P28">
        <v>2021</v>
      </c>
      <c r="Q28" s="4">
        <f t="shared" ca="1" si="9"/>
        <v>0.50353454872201664</v>
      </c>
    </row>
    <row r="29" spans="1:17" x14ac:dyDescent="0.25">
      <c r="A29" s="6">
        <f t="shared" si="3"/>
        <v>2012</v>
      </c>
      <c r="C29">
        <v>49459</v>
      </c>
      <c r="E29">
        <v>45515</v>
      </c>
      <c r="H29" s="3">
        <f t="shared" si="5"/>
        <v>94974</v>
      </c>
      <c r="K29" s="6">
        <f t="shared" si="4"/>
        <v>2012</v>
      </c>
      <c r="L29">
        <f t="shared" si="13"/>
        <v>45515</v>
      </c>
      <c r="M29">
        <f t="shared" si="14"/>
        <v>49459</v>
      </c>
      <c r="N29" s="5">
        <f t="shared" si="8"/>
        <v>0.52076357740013057</v>
      </c>
      <c r="P29">
        <v>2022</v>
      </c>
      <c r="Q29" s="4">
        <f t="shared" ca="1" si="9"/>
        <v>0.45934617601844735</v>
      </c>
    </row>
    <row r="30" spans="1:17" x14ac:dyDescent="0.25">
      <c r="A30" s="6">
        <f t="shared" si="3"/>
        <v>2012</v>
      </c>
      <c r="C30">
        <v>46714</v>
      </c>
      <c r="E30">
        <v>49442</v>
      </c>
      <c r="H30" s="3">
        <f t="shared" si="5"/>
        <v>96156</v>
      </c>
      <c r="K30" s="6">
        <f t="shared" si="4"/>
        <v>2013</v>
      </c>
      <c r="L30">
        <f t="shared" si="13"/>
        <v>49442</v>
      </c>
      <c r="M30">
        <f t="shared" si="14"/>
        <v>46714</v>
      </c>
      <c r="N30" s="5">
        <f t="shared" si="8"/>
        <v>0.48581471775032237</v>
      </c>
      <c r="P30">
        <v>2023</v>
      </c>
      <c r="Q30" s="4">
        <f t="shared" ca="1" si="9"/>
        <v>0.52137445727181719</v>
      </c>
    </row>
    <row r="31" spans="1:17" x14ac:dyDescent="0.25">
      <c r="A31" s="6">
        <f t="shared" si="3"/>
        <v>2013</v>
      </c>
      <c r="C31">
        <v>49381</v>
      </c>
      <c r="E31">
        <v>40989</v>
      </c>
      <c r="H31" s="3">
        <f t="shared" si="5"/>
        <v>90370</v>
      </c>
      <c r="K31" s="6">
        <f t="shared" si="4"/>
        <v>2013</v>
      </c>
      <c r="L31">
        <f t="shared" si="13"/>
        <v>40989</v>
      </c>
      <c r="M31">
        <f t="shared" si="14"/>
        <v>49381</v>
      </c>
      <c r="N31" s="5">
        <f t="shared" si="8"/>
        <v>0.54643133783335174</v>
      </c>
      <c r="P31">
        <v>2024</v>
      </c>
      <c r="Q31" s="4">
        <f t="shared" ca="1" si="9"/>
        <v>0.52312122313598985</v>
      </c>
    </row>
    <row r="32" spans="1:17" x14ac:dyDescent="0.25">
      <c r="A32" s="6">
        <f t="shared" si="3"/>
        <v>2013</v>
      </c>
      <c r="C32">
        <v>48935</v>
      </c>
      <c r="E32">
        <v>43021</v>
      </c>
      <c r="H32" s="3">
        <f t="shared" si="5"/>
        <v>91956</v>
      </c>
      <c r="K32" s="6">
        <f t="shared" si="4"/>
        <v>2014</v>
      </c>
      <c r="L32">
        <f t="shared" si="13"/>
        <v>43021</v>
      </c>
      <c r="M32">
        <f t="shared" si="14"/>
        <v>48935</v>
      </c>
      <c r="N32" s="5">
        <f t="shared" si="8"/>
        <v>0.53215668363130197</v>
      </c>
      <c r="P32">
        <v>2025</v>
      </c>
      <c r="Q32" s="4">
        <f t="shared" ca="1" si="9"/>
        <v>0.52261237730125965</v>
      </c>
    </row>
    <row r="33" spans="1:17" x14ac:dyDescent="0.25">
      <c r="A33" s="6">
        <f t="shared" si="3"/>
        <v>2014</v>
      </c>
      <c r="C33">
        <v>51234</v>
      </c>
      <c r="E33">
        <v>44067</v>
      </c>
      <c r="H33" s="3">
        <f t="shared" si="5"/>
        <v>95301</v>
      </c>
      <c r="K33" s="6">
        <f t="shared" si="4"/>
        <v>2014</v>
      </c>
      <c r="L33">
        <f t="shared" si="13"/>
        <v>44067</v>
      </c>
      <c r="M33">
        <f t="shared" si="14"/>
        <v>51234</v>
      </c>
      <c r="N33" s="5">
        <f t="shared" si="8"/>
        <v>0.53760191393584533</v>
      </c>
      <c r="Q33" s="4"/>
    </row>
    <row r="34" spans="1:17" x14ac:dyDescent="0.25">
      <c r="A34" s="6">
        <f t="shared" si="3"/>
        <v>2014</v>
      </c>
      <c r="C34">
        <v>52056</v>
      </c>
      <c r="E34">
        <v>45779</v>
      </c>
      <c r="H34" s="3">
        <f t="shared" si="5"/>
        <v>97835</v>
      </c>
      <c r="K34" s="6">
        <f t="shared" si="4"/>
        <v>2015</v>
      </c>
      <c r="L34">
        <f t="shared" si="13"/>
        <v>45779</v>
      </c>
      <c r="M34">
        <f t="shared" si="14"/>
        <v>52056</v>
      </c>
      <c r="N34" s="5">
        <f t="shared" si="8"/>
        <v>0.53207952164358363</v>
      </c>
      <c r="Q34" s="4"/>
    </row>
    <row r="35" spans="1:17" x14ac:dyDescent="0.25">
      <c r="A35" s="6">
        <f t="shared" si="3"/>
        <v>2015</v>
      </c>
      <c r="C35">
        <v>54861</v>
      </c>
      <c r="E35">
        <v>46285</v>
      </c>
      <c r="H35" s="3">
        <f t="shared" si="5"/>
        <v>101146</v>
      </c>
      <c r="K35" s="6">
        <f t="shared" si="4"/>
        <v>2015</v>
      </c>
      <c r="L35">
        <f t="shared" si="13"/>
        <v>46285</v>
      </c>
      <c r="M35">
        <f t="shared" si="14"/>
        <v>54861</v>
      </c>
      <c r="N35" s="5">
        <f t="shared" si="8"/>
        <v>0.54239416289324338</v>
      </c>
      <c r="Q35" s="4"/>
    </row>
    <row r="36" spans="1:17" x14ac:dyDescent="0.25">
      <c r="A36" s="6">
        <f t="shared" si="3"/>
        <v>2015</v>
      </c>
      <c r="C36">
        <v>55178</v>
      </c>
      <c r="E36">
        <v>46530</v>
      </c>
      <c r="H36" s="3">
        <f t="shared" si="5"/>
        <v>101708</v>
      </c>
      <c r="K36" s="6">
        <f t="shared" si="4"/>
        <v>2016</v>
      </c>
      <c r="L36">
        <f t="shared" si="13"/>
        <v>46530</v>
      </c>
      <c r="M36">
        <f t="shared" si="14"/>
        <v>55178</v>
      </c>
      <c r="N36" s="5">
        <f t="shared" si="8"/>
        <v>0.54251386321626616</v>
      </c>
    </row>
    <row r="37" spans="1:17" x14ac:dyDescent="0.25">
      <c r="A37" s="6">
        <f t="shared" si="3"/>
        <v>2016</v>
      </c>
      <c r="C37">
        <v>57749</v>
      </c>
      <c r="E37">
        <v>49962</v>
      </c>
      <c r="H37" s="3">
        <f t="shared" si="5"/>
        <v>107711</v>
      </c>
      <c r="K37" s="6">
        <f t="shared" si="4"/>
        <v>2016</v>
      </c>
      <c r="L37">
        <f t="shared" si="13"/>
        <v>49962</v>
      </c>
      <c r="M37">
        <f t="shared" si="14"/>
        <v>57749</v>
      </c>
      <c r="N37" s="5">
        <f t="shared" si="8"/>
        <v>0.53614765437141987</v>
      </c>
    </row>
    <row r="38" spans="1:17" x14ac:dyDescent="0.25">
      <c r="A38" s="6">
        <f t="shared" si="3"/>
        <v>2016</v>
      </c>
      <c r="C38">
        <v>58236</v>
      </c>
      <c r="E38">
        <v>49958</v>
      </c>
      <c r="H38" s="3">
        <f t="shared" si="5"/>
        <v>108194</v>
      </c>
      <c r="K38" s="6">
        <f t="shared" si="4"/>
        <v>2017</v>
      </c>
      <c r="L38">
        <f t="shared" si="13"/>
        <v>49958</v>
      </c>
      <c r="M38">
        <f t="shared" si="14"/>
        <v>58236</v>
      </c>
      <c r="N38" s="5">
        <f t="shared" si="8"/>
        <v>0.53825535611956299</v>
      </c>
    </row>
    <row r="39" spans="1:17" x14ac:dyDescent="0.25">
      <c r="A39" s="6">
        <f t="shared" si="3"/>
        <v>2017</v>
      </c>
      <c r="C39">
        <v>61265</v>
      </c>
      <c r="E39">
        <v>55280</v>
      </c>
      <c r="H39" s="3">
        <f t="shared" si="5"/>
        <v>116545</v>
      </c>
      <c r="K39" s="6">
        <f t="shared" si="4"/>
        <v>2017</v>
      </c>
      <c r="L39">
        <f t="shared" si="13"/>
        <v>55280</v>
      </c>
      <c r="M39">
        <f t="shared" si="14"/>
        <v>61265</v>
      </c>
      <c r="N39" s="5">
        <f t="shared" si="8"/>
        <v>0.52567677721051953</v>
      </c>
    </row>
    <row r="40" spans="1:17" x14ac:dyDescent="0.25">
      <c r="A40" s="6">
        <f t="shared" si="3"/>
        <v>2017</v>
      </c>
      <c r="B40">
        <v>59240</v>
      </c>
      <c r="C40">
        <v>736</v>
      </c>
      <c r="E40">
        <v>55831</v>
      </c>
      <c r="H40" s="3">
        <f t="shared" si="5"/>
        <v>115807</v>
      </c>
      <c r="K40" s="6">
        <f t="shared" si="4"/>
        <v>2018</v>
      </c>
      <c r="L40">
        <f t="shared" si="13"/>
        <v>55831</v>
      </c>
      <c r="M40">
        <f t="shared" si="14"/>
        <v>59976</v>
      </c>
      <c r="N40" s="5">
        <f t="shared" si="8"/>
        <v>0.51789615480929474</v>
      </c>
    </row>
    <row r="41" spans="1:17" x14ac:dyDescent="0.25">
      <c r="A41" s="6">
        <f t="shared" si="3"/>
        <v>2018</v>
      </c>
      <c r="B41">
        <v>62340</v>
      </c>
      <c r="C41">
        <v>731</v>
      </c>
      <c r="E41">
        <v>55898</v>
      </c>
      <c r="H41" s="3">
        <f t="shared" si="5"/>
        <v>118969</v>
      </c>
      <c r="K41" s="6">
        <f t="shared" si="4"/>
        <v>2018</v>
      </c>
      <c r="L41">
        <f t="shared" si="13"/>
        <v>55898</v>
      </c>
      <c r="M41">
        <f t="shared" si="14"/>
        <v>63071</v>
      </c>
      <c r="N41" s="5">
        <f t="shared" si="8"/>
        <v>0.53014650875438141</v>
      </c>
    </row>
    <row r="42" spans="1:17" x14ac:dyDescent="0.25">
      <c r="A42" s="6">
        <f t="shared" si="3"/>
        <v>2018</v>
      </c>
      <c r="B42">
        <v>63440</v>
      </c>
      <c r="C42">
        <v>1052</v>
      </c>
      <c r="E42">
        <v>57947</v>
      </c>
      <c r="H42" s="3">
        <f t="shared" si="5"/>
        <v>122439</v>
      </c>
      <c r="K42" s="6">
        <f t="shared" si="4"/>
        <v>2019</v>
      </c>
      <c r="L42">
        <f t="shared" si="13"/>
        <v>57947</v>
      </c>
      <c r="M42">
        <f t="shared" si="14"/>
        <v>64492</v>
      </c>
      <c r="N42" s="5">
        <f t="shared" si="8"/>
        <v>0.52672759496565635</v>
      </c>
    </row>
    <row r="43" spans="1:17" x14ac:dyDescent="0.25">
      <c r="A43" s="6">
        <f t="shared" si="3"/>
        <v>2019</v>
      </c>
      <c r="B43">
        <v>67320</v>
      </c>
      <c r="C43">
        <v>876</v>
      </c>
      <c r="E43">
        <v>58554</v>
      </c>
      <c r="H43" s="3">
        <f t="shared" si="5"/>
        <v>126750</v>
      </c>
      <c r="K43" s="6">
        <f t="shared" si="4"/>
        <v>2019</v>
      </c>
      <c r="L43">
        <f t="shared" si="13"/>
        <v>58554</v>
      </c>
      <c r="M43">
        <f t="shared" si="14"/>
        <v>68196</v>
      </c>
      <c r="N43" s="5">
        <f t="shared" si="8"/>
        <v>0.53803550295857994</v>
      </c>
    </row>
    <row r="44" spans="1:17" x14ac:dyDescent="0.25">
      <c r="A44" s="6">
        <f t="shared" si="3"/>
        <v>2019</v>
      </c>
      <c r="B44">
        <v>65630</v>
      </c>
      <c r="C44">
        <v>1504</v>
      </c>
      <c r="E44">
        <v>60870</v>
      </c>
      <c r="H44" s="3">
        <f t="shared" si="5"/>
        <v>128004</v>
      </c>
      <c r="K44" s="6">
        <f t="shared" si="4"/>
        <v>2020</v>
      </c>
      <c r="L44">
        <f t="shared" si="13"/>
        <v>60870</v>
      </c>
      <c r="M44">
        <f t="shared" si="14"/>
        <v>67134</v>
      </c>
      <c r="N44" s="5">
        <f t="shared" si="8"/>
        <v>0.52446798537545702</v>
      </c>
    </row>
    <row r="45" spans="1:17" x14ac:dyDescent="0.25">
      <c r="A45" s="6">
        <f t="shared" si="3"/>
        <v>2020</v>
      </c>
      <c r="B45">
        <v>67200</v>
      </c>
      <c r="C45">
        <v>1853</v>
      </c>
      <c r="E45">
        <v>58305</v>
      </c>
      <c r="H45" s="3">
        <f t="shared" si="5"/>
        <v>127358</v>
      </c>
      <c r="K45" s="6">
        <f t="shared" si="4"/>
        <v>2020</v>
      </c>
      <c r="L45">
        <f t="shared" si="13"/>
        <v>58305</v>
      </c>
      <c r="M45">
        <f t="shared" si="14"/>
        <v>69053</v>
      </c>
      <c r="N45" s="5">
        <f t="shared" si="8"/>
        <v>0.54219601438464804</v>
      </c>
    </row>
    <row r="46" spans="1:17" x14ac:dyDescent="0.25">
      <c r="A46" s="6">
        <f t="shared" si="3"/>
        <v>2020</v>
      </c>
      <c r="B46">
        <v>59920</v>
      </c>
      <c r="C46">
        <v>2006</v>
      </c>
      <c r="E46">
        <v>69449</v>
      </c>
      <c r="H46" s="3">
        <f t="shared" si="5"/>
        <v>131375</v>
      </c>
      <c r="K46" s="6">
        <f t="shared" si="4"/>
        <v>2021</v>
      </c>
      <c r="L46">
        <f t="shared" si="13"/>
        <v>69449</v>
      </c>
      <c r="M46">
        <f t="shared" si="14"/>
        <v>61926</v>
      </c>
      <c r="N46" s="5">
        <f t="shared" si="8"/>
        <v>0.47136822074215035</v>
      </c>
    </row>
    <row r="47" spans="1:17" x14ac:dyDescent="0.25">
      <c r="A47" s="6">
        <f t="shared" si="3"/>
        <v>2021</v>
      </c>
      <c r="B47">
        <v>66140</v>
      </c>
      <c r="C47">
        <v>1894</v>
      </c>
      <c r="E47">
        <v>72601</v>
      </c>
      <c r="H47" s="3">
        <f t="shared" si="5"/>
        <v>140635</v>
      </c>
      <c r="K47" s="6">
        <f t="shared" si="4"/>
        <v>2021</v>
      </c>
      <c r="L47">
        <f t="shared" si="13"/>
        <v>72601</v>
      </c>
      <c r="M47">
        <f t="shared" si="14"/>
        <v>68034</v>
      </c>
      <c r="N47" s="5">
        <f t="shared" si="8"/>
        <v>0.483762932413695</v>
      </c>
    </row>
    <row r="48" spans="1:17" x14ac:dyDescent="0.25">
      <c r="A48" s="6">
        <f t="shared" si="3"/>
        <v>2021</v>
      </c>
      <c r="B48">
        <v>69760</v>
      </c>
      <c r="C48">
        <v>1969</v>
      </c>
      <c r="E48">
        <v>70722</v>
      </c>
      <c r="H48" s="3">
        <f t="shared" si="5"/>
        <v>142451</v>
      </c>
      <c r="K48" s="6">
        <f t="shared" si="4"/>
        <v>2022</v>
      </c>
      <c r="L48">
        <f t="shared" si="13"/>
        <v>70722</v>
      </c>
      <c r="M48">
        <f t="shared" si="14"/>
        <v>71729</v>
      </c>
      <c r="N48" s="5">
        <f t="shared" si="8"/>
        <v>0.50353454872201664</v>
      </c>
    </row>
    <row r="49" spans="1:14" x14ac:dyDescent="0.25">
      <c r="A49" s="6">
        <f t="shared" si="3"/>
        <v>2022</v>
      </c>
      <c r="B49">
        <v>72530</v>
      </c>
      <c r="C49">
        <v>2658</v>
      </c>
      <c r="E49">
        <v>73794</v>
      </c>
      <c r="H49" s="3">
        <f t="shared" si="5"/>
        <v>148982</v>
      </c>
      <c r="K49" s="6">
        <f t="shared" si="4"/>
        <v>2022</v>
      </c>
      <c r="L49">
        <f t="shared" si="13"/>
        <v>73794</v>
      </c>
      <c r="M49">
        <f t="shared" si="14"/>
        <v>75188</v>
      </c>
      <c r="N49" s="5">
        <f t="shared" si="8"/>
        <v>0.50467841752694953</v>
      </c>
    </row>
    <row r="50" spans="1:14" x14ac:dyDescent="0.25">
      <c r="A50" s="6">
        <f t="shared" si="3"/>
        <v>2022</v>
      </c>
      <c r="B50">
        <v>75558</v>
      </c>
      <c r="C50">
        <v>936</v>
      </c>
      <c r="E50">
        <v>90034</v>
      </c>
      <c r="H50" s="3">
        <f t="shared" si="5"/>
        <v>166528</v>
      </c>
      <c r="K50" s="6">
        <f t="shared" si="4"/>
        <v>2023</v>
      </c>
      <c r="L50">
        <f t="shared" si="13"/>
        <v>90034</v>
      </c>
      <c r="M50">
        <f t="shared" si="14"/>
        <v>76494</v>
      </c>
      <c r="N50" s="5">
        <f t="shared" si="8"/>
        <v>0.45934617601844735</v>
      </c>
    </row>
    <row r="51" spans="1:14" x14ac:dyDescent="0.25">
      <c r="A51" s="6">
        <f t="shared" si="3"/>
        <v>2023</v>
      </c>
      <c r="B51">
        <v>83885</v>
      </c>
      <c r="C51">
        <v>902</v>
      </c>
      <c r="E51">
        <v>81646</v>
      </c>
      <c r="H51" s="3">
        <f t="shared" si="5"/>
        <v>166433</v>
      </c>
      <c r="K51" s="6">
        <f t="shared" si="4"/>
        <v>2023</v>
      </c>
      <c r="L51">
        <f t="shared" si="13"/>
        <v>81646</v>
      </c>
      <c r="M51">
        <f t="shared" si="14"/>
        <v>84787</v>
      </c>
      <c r="N51" s="5">
        <f t="shared" si="8"/>
        <v>0.50943622959389068</v>
      </c>
    </row>
    <row r="52" spans="1:14" x14ac:dyDescent="0.25">
      <c r="A52" s="6">
        <f t="shared" si="3"/>
        <v>2023</v>
      </c>
      <c r="B52">
        <v>86458</v>
      </c>
      <c r="C52">
        <v>1562</v>
      </c>
      <c r="E52">
        <v>80803</v>
      </c>
      <c r="H52" s="3">
        <f t="shared" si="5"/>
        <v>168823</v>
      </c>
      <c r="K52" s="6">
        <f t="shared" si="4"/>
        <v>2024</v>
      </c>
      <c r="L52">
        <f t="shared" si="13"/>
        <v>80803</v>
      </c>
      <c r="M52">
        <f t="shared" si="14"/>
        <v>88020</v>
      </c>
      <c r="N52" s="5">
        <f t="shared" si="8"/>
        <v>0.52137445727181719</v>
      </c>
    </row>
    <row r="53" spans="1:14" x14ac:dyDescent="0.25">
      <c r="A53" s="6">
        <f t="shared" si="3"/>
        <v>2024</v>
      </c>
      <c r="B53">
        <v>91536</v>
      </c>
      <c r="C53">
        <v>934</v>
      </c>
      <c r="E53">
        <v>87393</v>
      </c>
      <c r="H53" s="3">
        <f t="shared" si="5"/>
        <v>179863</v>
      </c>
      <c r="K53" s="6">
        <f t="shared" si="4"/>
        <v>2024</v>
      </c>
      <c r="L53">
        <f t="shared" si="13"/>
        <v>87393</v>
      </c>
      <c r="M53">
        <f t="shared" si="14"/>
        <v>92470</v>
      </c>
      <c r="N53" s="5">
        <f t="shared" si="8"/>
        <v>0.51411351973446462</v>
      </c>
    </row>
    <row r="54" spans="1:14" x14ac:dyDescent="0.25">
      <c r="A54" s="6">
        <f t="shared" si="3"/>
        <v>2024</v>
      </c>
      <c r="B54">
        <v>91331</v>
      </c>
      <c r="C54">
        <v>776</v>
      </c>
      <c r="E54">
        <v>83965</v>
      </c>
      <c r="H54" s="3">
        <f t="shared" si="5"/>
        <v>176072</v>
      </c>
      <c r="K54">
        <f t="shared" ref="K17:K55" si="15">K52+1</f>
        <v>2025</v>
      </c>
      <c r="L54">
        <f t="shared" si="13"/>
        <v>83965</v>
      </c>
      <c r="M54">
        <f t="shared" si="14"/>
        <v>92107</v>
      </c>
      <c r="N54" s="5">
        <f t="shared" si="8"/>
        <v>0.52312122313598985</v>
      </c>
    </row>
    <row r="55" spans="1:14" x14ac:dyDescent="0.25">
      <c r="A55">
        <f t="shared" ref="A17:A55" si="16">A53+1</f>
        <v>2025</v>
      </c>
      <c r="B55">
        <v>93700</v>
      </c>
      <c r="C55">
        <v>711</v>
      </c>
      <c r="E55">
        <v>91519</v>
      </c>
      <c r="H55" s="3">
        <f t="shared" si="5"/>
        <v>185930</v>
      </c>
      <c r="K55">
        <f t="shared" si="15"/>
        <v>2025</v>
      </c>
      <c r="L55">
        <f t="shared" si="13"/>
        <v>91519</v>
      </c>
      <c r="M55">
        <f t="shared" si="14"/>
        <v>94411</v>
      </c>
      <c r="N55" s="5">
        <f t="shared" si="8"/>
        <v>0.50777712042166412</v>
      </c>
    </row>
    <row r="56" spans="1:14" x14ac:dyDescent="0.25">
      <c r="A56">
        <v>2026</v>
      </c>
      <c r="B56">
        <v>98671</v>
      </c>
      <c r="C56">
        <v>571</v>
      </c>
      <c r="E56">
        <v>90654</v>
      </c>
      <c r="H56" s="3">
        <f t="shared" si="5"/>
        <v>189896</v>
      </c>
      <c r="K56">
        <v>2025</v>
      </c>
      <c r="L56">
        <f t="shared" si="13"/>
        <v>90654</v>
      </c>
      <c r="M56">
        <f t="shared" si="14"/>
        <v>99242</v>
      </c>
      <c r="N56" s="5">
        <f t="shared" si="8"/>
        <v>0.52261237730125965</v>
      </c>
    </row>
    <row r="57" spans="1:14" x14ac:dyDescent="0.25">
      <c r="A57">
        <v>2027</v>
      </c>
      <c r="B57">
        <v>104314</v>
      </c>
      <c r="C57">
        <v>458</v>
      </c>
      <c r="E57">
        <v>91997</v>
      </c>
      <c r="H57" s="3">
        <f t="shared" si="5"/>
        <v>196769</v>
      </c>
      <c r="K57">
        <v>2025</v>
      </c>
      <c r="L57">
        <f t="shared" si="13"/>
        <v>91997</v>
      </c>
      <c r="M57">
        <f t="shared" si="14"/>
        <v>104772</v>
      </c>
      <c r="N57" s="5">
        <f t="shared" si="8"/>
        <v>0.53246192235565559</v>
      </c>
    </row>
    <row r="58" spans="1:14" x14ac:dyDescent="0.25">
      <c r="A58">
        <v>2028</v>
      </c>
      <c r="B58">
        <v>108809</v>
      </c>
      <c r="C58">
        <v>434</v>
      </c>
      <c r="E58">
        <v>93111</v>
      </c>
      <c r="H58" s="3">
        <f t="shared" si="5"/>
        <v>202354</v>
      </c>
      <c r="K58">
        <v>2025</v>
      </c>
      <c r="L58">
        <f t="shared" si="13"/>
        <v>93111</v>
      </c>
      <c r="M58">
        <f t="shared" si="14"/>
        <v>109243</v>
      </c>
      <c r="N58" s="5">
        <f t="shared" si="8"/>
        <v>0.53986083793747586</v>
      </c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Nolan</dc:creator>
  <cp:lastModifiedBy>Matt Nolan</cp:lastModifiedBy>
  <dcterms:created xsi:type="dcterms:W3CDTF">2025-09-29T22:57:36Z</dcterms:created>
  <dcterms:modified xsi:type="dcterms:W3CDTF">2025-09-30T02:54:35Z</dcterms:modified>
</cp:coreProperties>
</file>