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EM\Documents\GitHub\TVHENZ\e61 Projects\Fiscal sustainability\Bracket creep\"/>
    </mc:Choice>
  </mc:AlternateContent>
  <xr:revisionPtr revIDLastSave="0" documentId="13_ncr:1_{DB7CD054-A289-41AB-864D-E998043936F4}" xr6:coauthVersionLast="47" xr6:coauthVersionMax="47" xr10:uidLastSave="{00000000-0000-0000-0000-000000000000}"/>
  <bookViews>
    <workbookView xWindow="7060" yWindow="0" windowWidth="21370" windowHeight="19730" activeTab="3" xr2:uid="{B5676BBE-5884-4D04-8963-DA572460A520}"/>
  </bookViews>
  <sheets>
    <sheet name="Source" sheetId="2" r:id="rId1"/>
    <sheet name="BC adjustment costing" sheetId="4" r:id="rId2"/>
    <sheet name="Bracket creep (wages)" sheetId="1" r:id="rId3"/>
    <sheet name="Treshold change (CPI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C6" i="3"/>
  <c r="D6" i="3"/>
  <c r="D7" i="3"/>
  <c r="E4" i="3"/>
  <c r="E6" i="3"/>
  <c r="E7" i="3"/>
  <c r="F4" i="3"/>
  <c r="F6" i="3"/>
  <c r="F7" i="3"/>
  <c r="G4" i="3"/>
  <c r="G6" i="3"/>
  <c r="G7" i="3"/>
  <c r="H4" i="3"/>
  <c r="H6" i="3"/>
  <c r="H7" i="3"/>
  <c r="I4" i="3"/>
  <c r="I6" i="3"/>
  <c r="I7" i="3"/>
  <c r="J4" i="3"/>
  <c r="J6" i="3"/>
  <c r="J7" i="3"/>
  <c r="K4" i="3"/>
  <c r="K6" i="3"/>
  <c r="K7" i="3"/>
  <c r="L4" i="3"/>
  <c r="L6" i="3"/>
  <c r="L7" i="3"/>
  <c r="M4" i="3"/>
  <c r="M6" i="3"/>
  <c r="M7" i="3"/>
  <c r="C14" i="3"/>
  <c r="E14" i="3"/>
  <c r="C13" i="3"/>
  <c r="E13" i="3"/>
  <c r="C11" i="3"/>
  <c r="E11" i="3"/>
  <c r="C10" i="3"/>
  <c r="E10" i="3"/>
  <c r="C4" i="3"/>
  <c r="C7" i="3"/>
  <c r="B4" i="3"/>
  <c r="B7" i="3"/>
  <c r="E14" i="1"/>
  <c r="E13" i="1"/>
  <c r="C14" i="1"/>
  <c r="C13" i="1"/>
  <c r="E11" i="1"/>
  <c r="E10" i="1"/>
  <c r="C11" i="1"/>
  <c r="C10" i="1"/>
  <c r="C7" i="1"/>
  <c r="D7" i="1"/>
  <c r="E7" i="1"/>
  <c r="F7" i="1"/>
  <c r="G7" i="1"/>
  <c r="H7" i="1"/>
  <c r="I7" i="1"/>
  <c r="J7" i="1"/>
  <c r="K7" i="1"/>
  <c r="L7" i="1"/>
  <c r="M7" i="1"/>
  <c r="B7" i="1"/>
  <c r="C4" i="1"/>
  <c r="D4" i="1"/>
  <c r="E4" i="1"/>
  <c r="F4" i="1"/>
  <c r="G4" i="1"/>
  <c r="H4" i="1"/>
  <c r="I4" i="1"/>
  <c r="J4" i="1"/>
  <c r="K4" i="1"/>
  <c r="L4" i="1"/>
  <c r="M4" i="1"/>
  <c r="B4" i="1"/>
  <c r="D6" i="1"/>
  <c r="E6" i="1"/>
  <c r="F6" i="1"/>
  <c r="G6" i="1"/>
  <c r="H6" i="1"/>
  <c r="I6" i="1"/>
  <c r="J6" i="1"/>
  <c r="K6" i="1"/>
  <c r="L6" i="1"/>
  <c r="M6" i="1"/>
  <c r="C6" i="1"/>
</calcChain>
</file>

<file path=xl/sharedStrings.xml><?xml version="1.0" encoding="utf-8"?>
<sst xmlns="http://schemas.openxmlformats.org/spreadsheetml/2006/main" count="48" uniqueCount="24">
  <si>
    <t>2023-24</t>
  </si>
  <si>
    <t>2024-25</t>
  </si>
  <si>
    <t>2025-26</t>
  </si>
  <si>
    <t>2026-27</t>
  </si>
  <si>
    <t>2027-28</t>
  </si>
  <si>
    <t>2028-29</t>
  </si>
  <si>
    <t>2029-30</t>
  </si>
  <si>
    <t>2030-31</t>
  </si>
  <si>
    <t>2031-32</t>
  </si>
  <si>
    <t>2032-33</t>
  </si>
  <si>
    <t>2033-34</t>
  </si>
  <si>
    <t>2034-35</t>
  </si>
  <si>
    <t>BC adj % GDP</t>
  </si>
  <si>
    <t>Uses data from here</t>
  </si>
  <si>
    <t>https://www.pbo.gov.au/publications-and-data/publications/fiscal-projections-and-sustainability/beyond-budget-2024-25</t>
  </si>
  <si>
    <t>Inflation</t>
  </si>
  <si>
    <t>Price level</t>
  </si>
  <si>
    <t>BC cost nominal</t>
  </si>
  <si>
    <t>BC cost real</t>
  </si>
  <si>
    <t>4 year cost (FY26-FY29)</t>
  </si>
  <si>
    <t>NGDP ($m)</t>
  </si>
  <si>
    <t>real</t>
  </si>
  <si>
    <t>10 year cost (FY26-FY35)</t>
  </si>
  <si>
    <t>billion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</si>
</sst>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* #,##0.0_);_(&quot;$&quot;* \(#,##0.0\);_(&quot;$&quot;* &quot;-&quot;??_);_(@_)"/>
    <numFmt numFmtId="166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164" fontId="0" fillId="0" borderId="0" xfId="0" applyNumberFormat="1"/>
    <xf numFmtId="0" fontId="2" fillId="0" borderId="0" xfId="0" applyFont="1"/>
    <xf numFmtId="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68E4-2278-4AFC-A85B-B315B0D94F85}">
  <dimension ref="A2:A3"/>
  <sheetViews>
    <sheetView workbookViewId="0">
      <selection activeCell="I38" sqref="I38"/>
    </sheetView>
  </sheetViews>
  <sheetFormatPr defaultRowHeight="14.5" x14ac:dyDescent="0.35"/>
  <sheetData>
    <row r="2" spans="1:1" x14ac:dyDescent="0.35">
      <c r="A2" t="s">
        <v>13</v>
      </c>
    </row>
    <row r="3" spans="1:1" x14ac:dyDescent="0.35">
      <c r="A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6A04-283A-4025-9FC0-B1D519277446}">
  <sheetPr>
    <tabColor theme="3"/>
  </sheetPr>
  <dimension ref="A1"/>
  <sheetViews>
    <sheetView workbookViewId="0">
      <selection activeCell="H39" sqref="H39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CFD6-F5E6-42C6-86E6-CD9B525A1D1E}">
  <dimension ref="A1:M14"/>
  <sheetViews>
    <sheetView workbookViewId="0">
      <selection activeCell="L12" sqref="L12"/>
    </sheetView>
  </sheetViews>
  <sheetFormatPr defaultRowHeight="14.5" x14ac:dyDescent="0.35"/>
  <cols>
    <col min="1" max="1" width="15.453125" bestFit="1" customWidth="1"/>
    <col min="3" max="3" width="13.453125" bestFit="1" customWidth="1"/>
    <col min="4" max="5" width="9.26953125" bestFit="1" customWidth="1"/>
    <col min="6" max="13" width="10.26953125" bestFit="1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 t="s">
        <v>20</v>
      </c>
      <c r="B2">
        <v>2673247</v>
      </c>
      <c r="C2">
        <v>2787609</v>
      </c>
      <c r="D2">
        <v>2879791.9999999995</v>
      </c>
      <c r="E2">
        <v>2992714</v>
      </c>
      <c r="F2">
        <v>3148870</v>
      </c>
      <c r="G2">
        <v>3319999.9999999995</v>
      </c>
      <c r="H2">
        <v>3495367.1428571432</v>
      </c>
      <c r="I2">
        <v>3678717.8746811221</v>
      </c>
      <c r="J2">
        <v>3870339.6611176371</v>
      </c>
      <c r="K2">
        <v>4070526.0687681218</v>
      </c>
      <c r="L2">
        <v>4279576.6575855706</v>
      </c>
      <c r="M2">
        <v>4497796.8566165632</v>
      </c>
    </row>
    <row r="3" spans="1:13" x14ac:dyDescent="0.35">
      <c r="A3" t="s">
        <v>12</v>
      </c>
      <c r="B3">
        <v>0</v>
      </c>
      <c r="C3">
        <v>0</v>
      </c>
      <c r="D3">
        <v>-0.13</v>
      </c>
      <c r="E3">
        <v>-0.3</v>
      </c>
      <c r="F3">
        <v>-0.49</v>
      </c>
      <c r="G3">
        <v>-0.71</v>
      </c>
      <c r="H3">
        <v>-0.94</v>
      </c>
      <c r="I3">
        <v>-1.17</v>
      </c>
      <c r="J3">
        <v>-1.42</v>
      </c>
      <c r="K3">
        <v>-1.67</v>
      </c>
      <c r="L3">
        <v>-1.93</v>
      </c>
      <c r="M3">
        <v>-2.19</v>
      </c>
    </row>
    <row r="4" spans="1:13" x14ac:dyDescent="0.35">
      <c r="A4" t="s">
        <v>17</v>
      </c>
      <c r="B4">
        <f>B2*B3/100</f>
        <v>0</v>
      </c>
      <c r="C4">
        <f t="shared" ref="C4:M4" si="0">C2*C3/100</f>
        <v>0</v>
      </c>
      <c r="D4" s="5">
        <f t="shared" si="0"/>
        <v>-3743.7295999999997</v>
      </c>
      <c r="E4" s="5">
        <f t="shared" si="0"/>
        <v>-8978.1419999999998</v>
      </c>
      <c r="F4" s="5">
        <f t="shared" si="0"/>
        <v>-15429.463</v>
      </c>
      <c r="G4" s="5">
        <f t="shared" si="0"/>
        <v>-23571.999999999996</v>
      </c>
      <c r="H4" s="5">
        <f t="shared" si="0"/>
        <v>-32856.451142857142</v>
      </c>
      <c r="I4" s="5">
        <f t="shared" si="0"/>
        <v>-43040.999133769124</v>
      </c>
      <c r="J4" s="5">
        <f t="shared" si="0"/>
        <v>-54958.823187870439</v>
      </c>
      <c r="K4" s="5">
        <f t="shared" si="0"/>
        <v>-67977.785348427627</v>
      </c>
      <c r="L4" s="5">
        <f t="shared" si="0"/>
        <v>-82595.829491401513</v>
      </c>
      <c r="M4" s="5">
        <f t="shared" si="0"/>
        <v>-98501.751159902735</v>
      </c>
    </row>
    <row r="5" spans="1:13" x14ac:dyDescent="0.35">
      <c r="A5" t="s">
        <v>15</v>
      </c>
      <c r="C5">
        <v>2.5000000000000001E-2</v>
      </c>
      <c r="D5">
        <v>0.03</v>
      </c>
      <c r="E5">
        <v>2.5000000000000001E-2</v>
      </c>
      <c r="F5">
        <v>2.5000000000000001E-2</v>
      </c>
      <c r="G5">
        <v>2.5000000000000001E-2</v>
      </c>
      <c r="H5">
        <v>2.5000000000000001E-2</v>
      </c>
      <c r="I5">
        <v>2.5000000000000001E-2</v>
      </c>
      <c r="J5">
        <v>2.5000000000000001E-2</v>
      </c>
      <c r="K5">
        <v>2.5000000000000001E-2</v>
      </c>
      <c r="L5">
        <v>2.5000000000000001E-2</v>
      </c>
      <c r="M5">
        <v>2.5000000000000001E-2</v>
      </c>
    </row>
    <row r="6" spans="1:13" x14ac:dyDescent="0.35">
      <c r="A6" t="s">
        <v>16</v>
      </c>
      <c r="B6">
        <v>1</v>
      </c>
      <c r="C6">
        <f>B6*(1+C5)</f>
        <v>1.0249999999999999</v>
      </c>
      <c r="D6">
        <f t="shared" ref="D6:M6" si="1">C6*(1+D5)</f>
        <v>1.05575</v>
      </c>
      <c r="E6">
        <f t="shared" si="1"/>
        <v>1.08214375</v>
      </c>
      <c r="F6">
        <f t="shared" si="1"/>
        <v>1.1091973437499998</v>
      </c>
      <c r="G6">
        <f t="shared" si="1"/>
        <v>1.1369272773437498</v>
      </c>
      <c r="H6">
        <f t="shared" si="1"/>
        <v>1.1653504592773434</v>
      </c>
      <c r="I6">
        <f t="shared" si="1"/>
        <v>1.194484220759277</v>
      </c>
      <c r="J6">
        <f t="shared" si="1"/>
        <v>1.2243463262782588</v>
      </c>
      <c r="K6">
        <f t="shared" si="1"/>
        <v>1.2549549844352152</v>
      </c>
      <c r="L6">
        <f t="shared" si="1"/>
        <v>1.2863288590460955</v>
      </c>
      <c r="M6">
        <f t="shared" si="1"/>
        <v>1.3184870805222477</v>
      </c>
    </row>
    <row r="7" spans="1:13" x14ac:dyDescent="0.35">
      <c r="A7" t="s">
        <v>18</v>
      </c>
      <c r="B7">
        <f>B4/B6</f>
        <v>0</v>
      </c>
      <c r="C7">
        <f t="shared" ref="C7:M7" si="2">C4/C6</f>
        <v>0</v>
      </c>
      <c r="D7" s="5">
        <f t="shared" si="2"/>
        <v>-3546.037982476912</v>
      </c>
      <c r="E7" s="5">
        <f t="shared" si="2"/>
        <v>-8296.6260258861166</v>
      </c>
      <c r="F7" s="5">
        <f t="shared" si="2"/>
        <v>-13910.475973405884</v>
      </c>
      <c r="G7" s="5">
        <f t="shared" si="2"/>
        <v>-20733.076309922159</v>
      </c>
      <c r="H7" s="5">
        <f t="shared" si="2"/>
        <v>-28194.48079441447</v>
      </c>
      <c r="I7" s="5">
        <f t="shared" si="2"/>
        <v>-36033.124913454281</v>
      </c>
      <c r="J7" s="5">
        <f t="shared" si="2"/>
        <v>-44888.298358302811</v>
      </c>
      <c r="K7" s="5">
        <f t="shared" si="2"/>
        <v>-54167.508947757684</v>
      </c>
      <c r="L7" s="5">
        <f t="shared" si="2"/>
        <v>-64210.507997661036</v>
      </c>
      <c r="M7" s="5">
        <f t="shared" si="2"/>
        <v>-74708.165605146904</v>
      </c>
    </row>
    <row r="9" spans="1:13" x14ac:dyDescent="0.35">
      <c r="E9" s="4" t="s">
        <v>23</v>
      </c>
    </row>
    <row r="10" spans="1:13" x14ac:dyDescent="0.35">
      <c r="A10" t="s">
        <v>19</v>
      </c>
      <c r="C10" s="2">
        <f>SUM(D4:G4)</f>
        <v>-51723.334599999995</v>
      </c>
      <c r="E10" s="3">
        <f>C10/1000</f>
        <v>-51.723334599999994</v>
      </c>
    </row>
    <row r="11" spans="1:13" x14ac:dyDescent="0.35">
      <c r="A11" t="s">
        <v>21</v>
      </c>
      <c r="C11" s="2">
        <f>SUM(D7:G7)</f>
        <v>-46486.216291691075</v>
      </c>
      <c r="E11" s="3">
        <f>C11/1000</f>
        <v>-46.486216291691072</v>
      </c>
    </row>
    <row r="13" spans="1:13" x14ac:dyDescent="0.35">
      <c r="A13" t="s">
        <v>22</v>
      </c>
      <c r="C13" s="2">
        <f>SUM(D4:M4)</f>
        <v>-431654.97406422859</v>
      </c>
      <c r="E13" s="1">
        <f>C13/1000</f>
        <v>-431.65497406422861</v>
      </c>
    </row>
    <row r="14" spans="1:13" x14ac:dyDescent="0.35">
      <c r="A14" t="s">
        <v>21</v>
      </c>
      <c r="C14" s="2">
        <f>SUM(D7:M7)</f>
        <v>-348688.30290842825</v>
      </c>
      <c r="E14" s="1">
        <f>C14/1000</f>
        <v>-348.68830290842823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EE2C-A68B-49C3-87DF-47DF1246B47C}">
  <dimension ref="A1:M14"/>
  <sheetViews>
    <sheetView tabSelected="1" workbookViewId="0">
      <selection activeCell="G35" sqref="G35"/>
    </sheetView>
  </sheetViews>
  <sheetFormatPr defaultRowHeight="14.5" x14ac:dyDescent="0.35"/>
  <cols>
    <col min="1" max="1" width="15.453125" bestFit="1" customWidth="1"/>
    <col min="3" max="3" width="13.453125" bestFit="1" customWidth="1"/>
    <col min="4" max="5" width="9.26953125" bestFit="1" customWidth="1"/>
    <col min="6" max="13" width="10.26953125" bestFit="1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 t="s">
        <v>20</v>
      </c>
      <c r="B2">
        <v>2673247</v>
      </c>
      <c r="C2">
        <v>2787609</v>
      </c>
      <c r="D2">
        <v>2879791.9999999995</v>
      </c>
      <c r="E2">
        <v>2992714</v>
      </c>
      <c r="F2">
        <v>3148870</v>
      </c>
      <c r="G2">
        <v>3319999.9999999995</v>
      </c>
      <c r="H2">
        <v>3495367.1428571432</v>
      </c>
      <c r="I2">
        <v>3678717.8746811221</v>
      </c>
      <c r="J2">
        <v>3870339.6611176371</v>
      </c>
      <c r="K2">
        <v>4070526.0687681218</v>
      </c>
      <c r="L2">
        <v>4279576.6575855706</v>
      </c>
      <c r="M2">
        <v>4497796.8566165632</v>
      </c>
    </row>
    <row r="3" spans="1:13" x14ac:dyDescent="0.35">
      <c r="A3" t="s">
        <v>12</v>
      </c>
      <c r="B3">
        <v>0</v>
      </c>
      <c r="C3">
        <v>0</v>
      </c>
      <c r="D3">
        <v>-0.14000000000000001</v>
      </c>
      <c r="E3">
        <v>-0.28000000000000003</v>
      </c>
      <c r="F3">
        <v>-0.43</v>
      </c>
      <c r="G3">
        <v>-0.56999999999999995</v>
      </c>
      <c r="H3">
        <v>-0.73</v>
      </c>
      <c r="I3">
        <v>-0.89</v>
      </c>
      <c r="J3">
        <v>-1.05</v>
      </c>
      <c r="K3">
        <v>-1.22</v>
      </c>
      <c r="L3">
        <v>-1.4</v>
      </c>
      <c r="M3">
        <v>-1.58</v>
      </c>
    </row>
    <row r="4" spans="1:13" x14ac:dyDescent="0.35">
      <c r="A4" t="s">
        <v>17</v>
      </c>
      <c r="B4">
        <f>B2*B3/100</f>
        <v>0</v>
      </c>
      <c r="C4">
        <f t="shared" ref="C4:M4" si="0">C2*C3/100</f>
        <v>0</v>
      </c>
      <c r="D4" s="5">
        <f t="shared" si="0"/>
        <v>-4031.7087999999994</v>
      </c>
      <c r="E4" s="5">
        <f t="shared" si="0"/>
        <v>-8379.5992000000006</v>
      </c>
      <c r="F4" s="5">
        <f t="shared" si="0"/>
        <v>-13540.141000000001</v>
      </c>
      <c r="G4" s="5">
        <f t="shared" si="0"/>
        <v>-18923.999999999996</v>
      </c>
      <c r="H4" s="5">
        <f t="shared" si="0"/>
        <v>-25516.180142857145</v>
      </c>
      <c r="I4" s="5">
        <f t="shared" si="0"/>
        <v>-32740.589084661988</v>
      </c>
      <c r="J4" s="5">
        <f t="shared" si="0"/>
        <v>-40638.566441735195</v>
      </c>
      <c r="K4" s="5">
        <f t="shared" si="0"/>
        <v>-49660.418038971089</v>
      </c>
      <c r="L4" s="5">
        <f t="shared" si="0"/>
        <v>-59914.07320619798</v>
      </c>
      <c r="M4" s="5">
        <f t="shared" si="0"/>
        <v>-71065.190334541709</v>
      </c>
    </row>
    <row r="5" spans="1:13" x14ac:dyDescent="0.35">
      <c r="A5" t="s">
        <v>15</v>
      </c>
      <c r="C5">
        <v>2.5000000000000001E-2</v>
      </c>
      <c r="D5">
        <v>0.03</v>
      </c>
      <c r="E5">
        <v>2.5000000000000001E-2</v>
      </c>
      <c r="F5">
        <v>2.5000000000000001E-2</v>
      </c>
      <c r="G5">
        <v>2.5000000000000001E-2</v>
      </c>
      <c r="H5">
        <v>2.5000000000000001E-2</v>
      </c>
      <c r="I5">
        <v>2.5000000000000001E-2</v>
      </c>
      <c r="J5">
        <v>2.5000000000000001E-2</v>
      </c>
      <c r="K5">
        <v>2.5000000000000001E-2</v>
      </c>
      <c r="L5">
        <v>2.5000000000000001E-2</v>
      </c>
      <c r="M5">
        <v>2.5000000000000001E-2</v>
      </c>
    </row>
    <row r="6" spans="1:13" x14ac:dyDescent="0.35">
      <c r="A6" t="s">
        <v>16</v>
      </c>
      <c r="B6">
        <v>1</v>
      </c>
      <c r="C6">
        <f>B6*(1+C5)</f>
        <v>1.0249999999999999</v>
      </c>
      <c r="D6">
        <f t="shared" ref="D6:M6" si="1">C6*(1+D5)</f>
        <v>1.05575</v>
      </c>
      <c r="E6">
        <f t="shared" si="1"/>
        <v>1.08214375</v>
      </c>
      <c r="F6">
        <f t="shared" si="1"/>
        <v>1.1091973437499998</v>
      </c>
      <c r="G6">
        <f t="shared" si="1"/>
        <v>1.1369272773437498</v>
      </c>
      <c r="H6">
        <f t="shared" si="1"/>
        <v>1.1653504592773434</v>
      </c>
      <c r="I6">
        <f t="shared" si="1"/>
        <v>1.194484220759277</v>
      </c>
      <c r="J6">
        <f t="shared" si="1"/>
        <v>1.2243463262782588</v>
      </c>
      <c r="K6">
        <f t="shared" si="1"/>
        <v>1.2549549844352152</v>
      </c>
      <c r="L6">
        <f t="shared" si="1"/>
        <v>1.2863288590460955</v>
      </c>
      <c r="M6">
        <f t="shared" si="1"/>
        <v>1.3184870805222477</v>
      </c>
    </row>
    <row r="7" spans="1:13" x14ac:dyDescent="0.35">
      <c r="A7" t="s">
        <v>18</v>
      </c>
      <c r="B7">
        <f>B4/B6</f>
        <v>0</v>
      </c>
      <c r="C7">
        <f t="shared" ref="C7:M7" si="2">C4/C6</f>
        <v>0</v>
      </c>
      <c r="D7" s="5">
        <f t="shared" si="2"/>
        <v>-3818.810134975136</v>
      </c>
      <c r="E7" s="5">
        <f t="shared" si="2"/>
        <v>-7743.5176241603767</v>
      </c>
      <c r="F7" s="5">
        <f t="shared" si="2"/>
        <v>-12207.152384825573</v>
      </c>
      <c r="G7" s="5">
        <f t="shared" si="2"/>
        <v>-16644.864079796662</v>
      </c>
      <c r="H7" s="5">
        <f t="shared" si="2"/>
        <v>-21895.713808428263</v>
      </c>
      <c r="I7" s="5">
        <f t="shared" si="2"/>
        <v>-27409.812968354112</v>
      </c>
      <c r="J7" s="5">
        <f t="shared" si="2"/>
        <v>-33192.051602970394</v>
      </c>
      <c r="K7" s="5">
        <f t="shared" si="2"/>
        <v>-39571.473602553524</v>
      </c>
      <c r="L7" s="5">
        <f t="shared" si="2"/>
        <v>-46577.570568251525</v>
      </c>
      <c r="M7" s="5">
        <f t="shared" si="2"/>
        <v>-53899.041852115122</v>
      </c>
    </row>
    <row r="9" spans="1:13" x14ac:dyDescent="0.35">
      <c r="E9" s="4" t="s">
        <v>23</v>
      </c>
    </row>
    <row r="10" spans="1:13" x14ac:dyDescent="0.35">
      <c r="A10" t="s">
        <v>19</v>
      </c>
      <c r="C10" s="2">
        <f>SUM(D4:G4)</f>
        <v>-44875.448999999993</v>
      </c>
      <c r="E10" s="3">
        <f>C10/1000</f>
        <v>-44.875448999999996</v>
      </c>
    </row>
    <row r="11" spans="1:13" x14ac:dyDescent="0.35">
      <c r="A11" t="s">
        <v>21</v>
      </c>
      <c r="C11" s="2">
        <f>SUM(D7:G7)</f>
        <v>-40414.344223757747</v>
      </c>
      <c r="E11" s="3">
        <f>C11/1000</f>
        <v>-40.414344223757745</v>
      </c>
    </row>
    <row r="13" spans="1:13" x14ac:dyDescent="0.35">
      <c r="A13" t="s">
        <v>22</v>
      </c>
      <c r="C13" s="2">
        <f>SUM(D4:M4)</f>
        <v>-324410.46624896512</v>
      </c>
      <c r="E13" s="1">
        <f>C13/1000</f>
        <v>-324.41046624896512</v>
      </c>
    </row>
    <row r="14" spans="1:13" x14ac:dyDescent="0.35">
      <c r="A14" t="s">
        <v>21</v>
      </c>
      <c r="C14" s="2">
        <f>SUM(D7:M7)</f>
        <v>-262960.0086264307</v>
      </c>
      <c r="E14" s="1">
        <f>C14/1000</f>
        <v>-262.96000862643069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F9D5B77921534992B5D6BADCD72A09" ma:contentTypeVersion="3" ma:contentTypeDescription="Create a new document." ma:contentTypeScope="" ma:versionID="ad570597847389586b195e216a56d599">
  <xsd:schema xmlns:xsd="http://www.w3.org/2001/XMLSchema" xmlns:xs="http://www.w3.org/2001/XMLSchema" xmlns:p="http://schemas.microsoft.com/office/2006/metadata/properties" xmlns:ns2="3b390b33-b749-46ac-8af9-a77a191c4022" targetNamespace="http://schemas.microsoft.com/office/2006/metadata/properties" ma:root="true" ma:fieldsID="f27e972004e67fbfea8a08f028bdb367" ns2:_="">
    <xsd:import namespace="3b390b33-b749-46ac-8af9-a77a191c40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90b33-b749-46ac-8af9-a77a191c40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119BEC-760C-4F8B-ACCD-A29BC5F990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390b33-b749-46ac-8af9-a77a191c40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6FE550-9B55-4B50-B2DC-02997B1652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6AF3E6-D1A3-458C-BA08-2CA01327109C}">
  <ds:schemaRefs>
    <ds:schemaRef ds:uri="3b390b33-b749-46ac-8af9-a77a191c4022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BC adjustment costing</vt:lpstr>
      <vt:lpstr>Bracket creep (wages)</vt:lpstr>
      <vt:lpstr>Treshold change (CPI)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Nolan</dc:creator>
  <cp:lastModifiedBy>Matt</cp:lastModifiedBy>
  <dcterms:created xsi:type="dcterms:W3CDTF">2025-06-23T00:39:06Z</dcterms:created>
  <dcterms:modified xsi:type="dcterms:W3CDTF">2025-07-13T03:39:32Z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0x010100D2F9D5B77921534992B5D6BADCD72A09</vt:lpwstr>
  </property>
</Properties>
</file>