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Златомира\Desktop\2 курс\Математична статистика\"/>
    </mc:Choice>
  </mc:AlternateContent>
  <xr:revisionPtr revIDLastSave="0" documentId="13_ncr:1_{21D43164-54F7-4349-B42C-1016313EFC87}" xr6:coauthVersionLast="47" xr6:coauthVersionMax="47" xr10:uidLastSave="{00000000-0000-0000-0000-000000000000}"/>
  <bookViews>
    <workbookView xWindow="-108" yWindow="-108" windowWidth="23256" windowHeight="12456" activeTab="1" xr2:uid="{37AFAEE9-17A4-4671-A255-841EFE1B7DD2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2" l="1"/>
  <c r="H13" i="2"/>
  <c r="H3" i="2"/>
  <c r="H4" i="2"/>
  <c r="H5" i="2"/>
  <c r="H6" i="2"/>
  <c r="H7" i="2"/>
  <c r="H8" i="2"/>
  <c r="H9" i="2"/>
  <c r="H10" i="2"/>
  <c r="H11" i="2"/>
  <c r="H12" i="2"/>
  <c r="H2" i="2"/>
  <c r="G3" i="2"/>
  <c r="G4" i="2"/>
  <c r="G5" i="2"/>
  <c r="G6" i="2"/>
  <c r="G7" i="2"/>
  <c r="G8" i="2"/>
  <c r="G9" i="2"/>
  <c r="G10" i="2"/>
  <c r="G11" i="2"/>
  <c r="G12" i="2"/>
  <c r="G13" i="2"/>
  <c r="G2" i="2"/>
  <c r="D4" i="2"/>
  <c r="E4" i="2" s="1"/>
  <c r="F4" i="2" s="1"/>
  <c r="D5" i="2"/>
  <c r="D6" i="2"/>
  <c r="E6" i="2" s="1"/>
  <c r="F6" i="2" s="1"/>
  <c r="D7" i="2"/>
  <c r="D8" i="2"/>
  <c r="D9" i="2"/>
  <c r="D10" i="2"/>
  <c r="D11" i="2"/>
  <c r="E11" i="2" s="1"/>
  <c r="F11" i="2" s="1"/>
  <c r="D12" i="2"/>
  <c r="E12" i="2" s="1"/>
  <c r="F12" i="2" s="1"/>
  <c r="D13" i="2"/>
  <c r="D3" i="2"/>
  <c r="E3" i="2" s="1"/>
  <c r="F3" i="2" s="1"/>
  <c r="D2" i="2"/>
  <c r="E2" i="2"/>
  <c r="F2" i="2" s="1"/>
  <c r="E5" i="2"/>
  <c r="F5" i="2" s="1"/>
  <c r="E9" i="2"/>
  <c r="F9" i="2" s="1"/>
  <c r="E10" i="2"/>
  <c r="F10" i="2" s="1"/>
  <c r="E8" i="2"/>
  <c r="F8" i="2" s="1"/>
  <c r="E7" i="2"/>
  <c r="F7" i="2" s="1"/>
  <c r="E13" i="2"/>
  <c r="F13" i="2" s="1"/>
  <c r="C13" i="2"/>
  <c r="O12" i="1"/>
  <c r="O4" i="1"/>
  <c r="O5" i="1"/>
  <c r="O6" i="1"/>
  <c r="O7" i="1"/>
  <c r="O8" i="1"/>
  <c r="O9" i="1"/>
  <c r="O10" i="1"/>
  <c r="O3" i="1"/>
  <c r="N4" i="1"/>
  <c r="N5" i="1"/>
  <c r="N6" i="1"/>
  <c r="N7" i="1"/>
  <c r="N8" i="1"/>
  <c r="N9" i="1"/>
  <c r="N10" i="1"/>
  <c r="N3" i="1"/>
  <c r="M4" i="1"/>
  <c r="M5" i="1"/>
  <c r="M6" i="1"/>
  <c r="M7" i="1"/>
  <c r="M8" i="1"/>
  <c r="M9" i="1"/>
  <c r="M10" i="1"/>
  <c r="M3" i="1"/>
  <c r="L4" i="1"/>
  <c r="L5" i="1"/>
  <c r="L6" i="1"/>
  <c r="L7" i="1"/>
  <c r="L8" i="1"/>
  <c r="L9" i="1"/>
  <c r="L10" i="1"/>
  <c r="L3" i="1"/>
  <c r="K11" i="1"/>
  <c r="K4" i="1"/>
  <c r="K5" i="1"/>
  <c r="K6" i="1"/>
  <c r="K7" i="1"/>
  <c r="K8" i="1"/>
  <c r="K9" i="1"/>
  <c r="K10" i="1"/>
  <c r="K3" i="1"/>
  <c r="D3" i="1"/>
  <c r="E3" i="1" s="1"/>
  <c r="D10" i="1"/>
  <c r="E10" i="1" s="1"/>
  <c r="C15" i="2"/>
  <c r="C14" i="2"/>
  <c r="C3" i="2"/>
  <c r="C4" i="2"/>
  <c r="C5" i="2"/>
  <c r="C6" i="2"/>
  <c r="C7" i="2"/>
  <c r="C8" i="2"/>
  <c r="C9" i="2"/>
  <c r="C10" i="2"/>
  <c r="C11" i="2"/>
  <c r="C12" i="2"/>
  <c r="C2" i="2"/>
  <c r="G10" i="1" a="1"/>
  <c r="G10" i="1" s="1"/>
  <c r="H3" i="1" a="1"/>
  <c r="H3" i="1" s="1"/>
  <c r="C13" i="1"/>
  <c r="E4" i="1"/>
  <c r="E5" i="1"/>
  <c r="E6" i="1"/>
  <c r="E7" i="1"/>
  <c r="E8" i="1"/>
  <c r="E9" i="1"/>
  <c r="D5" i="1"/>
  <c r="D6" i="1"/>
  <c r="D7" i="1"/>
  <c r="D8" i="1"/>
  <c r="D9" i="1"/>
  <c r="D4" i="1"/>
  <c r="D14" i="2" l="1"/>
  <c r="C15" i="1"/>
  <c r="F5" i="1" s="1"/>
  <c r="F3" i="1"/>
  <c r="F10" i="1"/>
  <c r="F9" i="1"/>
  <c r="F8" i="1"/>
  <c r="F7" i="1"/>
  <c r="F6" i="1"/>
  <c r="F4" i="1" l="1"/>
  <c r="C17" i="1"/>
  <c r="G8" i="1" s="1"/>
  <c r="H9" i="1"/>
  <c r="G7" i="1"/>
  <c r="G5" i="1"/>
  <c r="G4" i="1" l="1"/>
  <c r="G6" i="1"/>
  <c r="H7" i="1"/>
  <c r="H6" i="1"/>
  <c r="H5" i="1"/>
  <c r="H10" i="1"/>
  <c r="H4" i="1"/>
  <c r="G9" i="1"/>
  <c r="G3" i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<sst xmlns="http://schemas.openxmlformats.org/spreadsheetml/2006/main" count="32" uniqueCount="27">
  <si>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m_i</t>
  </si>
  <si>
    <t>z_i</t>
  </si>
  <si>
    <t>z_i*m_i</t>
  </si>
  <si>
    <t>n=</t>
  </si>
  <si>
    <t>x_i</t>
  </si>
  <si>
    <t>x_i+1</t>
  </si>
  <si>
    <t>x-середнє  =</t>
  </si>
  <si>
    <t>m_i(z_i-xcer)^2</t>
  </si>
  <si>
    <t>k_2</t>
  </si>
  <si>
    <t>k_1</t>
  </si>
  <si>
    <t>F(k2)</t>
  </si>
  <si>
    <t>F(k1)</t>
  </si>
  <si>
    <t>x_i*m_i</t>
  </si>
  <si>
    <t>SQRT(D) =</t>
  </si>
  <si>
    <t>n =</t>
  </si>
  <si>
    <t>x_середнє =</t>
  </si>
  <si>
    <t>F(k2)-F(k1)</t>
  </si>
  <si>
    <t>n*p_i</t>
  </si>
  <si>
    <t>m_i-np_i</t>
  </si>
  <si>
    <t>(m_i-np_i)^2</t>
  </si>
  <si>
    <t>(m_i-np_i)^2/np_i</t>
  </si>
  <si>
    <t>x kr=</t>
  </si>
  <si>
    <t>x emp=</t>
  </si>
  <si>
    <t>p_i</t>
  </si>
  <si>
    <t>np_i</t>
  </si>
  <si>
    <t>x emp =</t>
  </si>
  <si>
    <t>x kr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</si>
</sst>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4907-4C3B-4131-8928-E8D6F3DF5EC2}">
  <dimension ref="A1:O17"/>
  <sheetViews>
    <sheetView zoomScale="93" workbookViewId="0">
      <selection activeCell="O12" sqref="O12"/>
    </sheetView>
  </sheetViews>
  <sheetFormatPr defaultRowHeight="14.4" x14ac:dyDescent="0.3"/>
  <cols>
    <col min="1" max="1" width="10.6640625" customWidth="1"/>
    <col min="2" max="2" width="11.44140625" customWidth="1"/>
    <col min="3" max="3" width="12.109375" bestFit="1" customWidth="1"/>
    <col min="4" max="4" width="12" customWidth="1"/>
    <col min="6" max="6" width="13.21875" customWidth="1"/>
    <col min="11" max="11" width="10.44140625" customWidth="1"/>
    <col min="14" max="14" width="11.5546875" customWidth="1"/>
    <col min="15" max="15" width="16.109375" customWidth="1"/>
  </cols>
  <sheetData>
    <row r="1" spans="1:15" x14ac:dyDescent="0.3">
      <c r="A1" s="6" t="s">
        <v>4</v>
      </c>
      <c r="B1" s="6" t="s">
        <v>5</v>
      </c>
      <c r="C1" s="6" t="s">
        <v>0</v>
      </c>
      <c r="D1" s="6" t="s">
        <v>1</v>
      </c>
      <c r="E1" s="6" t="s">
        <v>2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16</v>
      </c>
      <c r="L1" s="6" t="s">
        <v>17</v>
      </c>
      <c r="M1" s="6" t="s">
        <v>18</v>
      </c>
      <c r="N1" t="s">
        <v>19</v>
      </c>
      <c r="O1" t="s">
        <v>20</v>
      </c>
    </row>
    <row r="2" spans="1:15" x14ac:dyDescent="0.3">
      <c r="A2">
        <v>4</v>
      </c>
      <c r="B2">
        <v>4.5</v>
      </c>
    </row>
    <row r="3" spans="1:15" x14ac:dyDescent="0.3">
      <c r="A3">
        <v>4.5</v>
      </c>
      <c r="B3">
        <v>5</v>
      </c>
      <c r="C3">
        <v>4</v>
      </c>
      <c r="D3">
        <f>(A2+B3)/2</f>
        <v>4.5</v>
      </c>
      <c r="E3">
        <f>(C3*D3)</f>
        <v>18</v>
      </c>
      <c r="F3">
        <f>C3*((D3-$C$15)^2)</f>
        <v>16.210689062499995</v>
      </c>
      <c r="G3">
        <f>(B3-$C$15)/$C$17</f>
        <v>-2.2619659266720329</v>
      </c>
      <c r="H3" t="e" cm="1">
        <f t="array" ref="H3">-безк</f>
        <v>#NAME?</v>
      </c>
      <c r="I3">
        <v>-0.48809999999999998</v>
      </c>
      <c r="J3">
        <v>-0.5</v>
      </c>
      <c r="K3">
        <f>I3-J3</f>
        <v>1.1900000000000022E-2</v>
      </c>
      <c r="L3">
        <f>$C$13*K3</f>
        <v>4.7600000000000087</v>
      </c>
      <c r="M3">
        <f>C3-L3</f>
        <v>-0.76000000000000867</v>
      </c>
      <c r="N3">
        <f>M3^2</f>
        <v>0.57760000000001321</v>
      </c>
      <c r="O3">
        <f>N3/L3</f>
        <v>0.12134453781512861</v>
      </c>
    </row>
    <row r="4" spans="1:15" x14ac:dyDescent="0.3">
      <c r="A4">
        <v>5</v>
      </c>
      <c r="B4">
        <v>5.5</v>
      </c>
      <c r="C4">
        <v>18</v>
      </c>
      <c r="D4">
        <f>(A4+B4)/2</f>
        <v>5.25</v>
      </c>
      <c r="E4">
        <f t="shared" ref="E4:E10" si="0">(C4*D4)</f>
        <v>94.5</v>
      </c>
      <c r="F4">
        <f t="shared" ref="F4:F10" si="1">C4*((D4-$C$15)^2)</f>
        <v>28.718725781249983</v>
      </c>
      <c r="G4">
        <f>(B4-$C$15)/$C$17</f>
        <v>-1.5145174585441408</v>
      </c>
      <c r="H4">
        <f>(A4-$C$15)/$C$17</f>
        <v>-2.2619659266720329</v>
      </c>
      <c r="I4">
        <v>-0.43319999999999997</v>
      </c>
      <c r="J4">
        <v>-0.48809999999999998</v>
      </c>
      <c r="K4">
        <f t="shared" ref="K4:K10" si="2">I4-J4</f>
        <v>5.4900000000000004E-2</v>
      </c>
      <c r="L4">
        <f t="shared" ref="L4:L10" si="3">$C$13*K4</f>
        <v>21.96</v>
      </c>
      <c r="M4">
        <f t="shared" ref="M4:M10" si="4">C4-L4</f>
        <v>-3.9600000000000009</v>
      </c>
      <c r="N4">
        <f t="shared" ref="N4:N10" si="5">M4^2</f>
        <v>15.681600000000007</v>
      </c>
      <c r="O4">
        <f t="shared" ref="O4:O10" si="6">N4/L4</f>
        <v>0.71409836065573795</v>
      </c>
    </row>
    <row r="5" spans="1:15" x14ac:dyDescent="0.3">
      <c r="A5">
        <v>5.5</v>
      </c>
      <c r="B5">
        <v>6</v>
      </c>
      <c r="C5">
        <v>66</v>
      </c>
      <c r="D5">
        <f t="shared" ref="D5:D9" si="7">(A5+B5)/2</f>
        <v>5.75</v>
      </c>
      <c r="E5">
        <f t="shared" si="0"/>
        <v>379.5</v>
      </c>
      <c r="F5">
        <f t="shared" si="1"/>
        <v>38.435744531249959</v>
      </c>
      <c r="G5">
        <f t="shared" ref="G5:G9" si="8">(B5-$C$15)/$C$17</f>
        <v>-0.76706899041624876</v>
      </c>
      <c r="H5">
        <f t="shared" ref="H5:H10" si="9">(A5-$C$15)/$C$17</f>
        <v>-1.5145174585441408</v>
      </c>
      <c r="I5">
        <v>-0.27939999999999998</v>
      </c>
      <c r="J5">
        <v>-0.43319999999999997</v>
      </c>
      <c r="K5">
        <f t="shared" si="2"/>
        <v>0.15379999999999999</v>
      </c>
      <c r="L5">
        <f t="shared" si="3"/>
        <v>61.519999999999996</v>
      </c>
      <c r="M5">
        <f t="shared" si="4"/>
        <v>4.480000000000004</v>
      </c>
      <c r="N5">
        <f t="shared" si="5"/>
        <v>20.070400000000035</v>
      </c>
      <c r="O5">
        <f t="shared" si="6"/>
        <v>0.32624187256176912</v>
      </c>
    </row>
    <row r="6" spans="1:15" x14ac:dyDescent="0.3">
      <c r="A6">
        <v>6</v>
      </c>
      <c r="B6">
        <v>6.5</v>
      </c>
      <c r="C6">
        <v>106</v>
      </c>
      <c r="D6">
        <f t="shared" si="7"/>
        <v>6.25</v>
      </c>
      <c r="E6">
        <f t="shared" si="0"/>
        <v>662.5</v>
      </c>
      <c r="F6">
        <f t="shared" si="1"/>
        <v>7.3388851562499777</v>
      </c>
      <c r="G6">
        <f t="shared" si="8"/>
        <v>-1.9620522288356583E-2</v>
      </c>
      <c r="H6">
        <f t="shared" si="9"/>
        <v>-0.76706899041624876</v>
      </c>
      <c r="I6">
        <v>-8.0000000000000002E-3</v>
      </c>
      <c r="J6">
        <v>-0.27939999999999998</v>
      </c>
      <c r="K6">
        <f t="shared" si="2"/>
        <v>0.27139999999999997</v>
      </c>
      <c r="L6">
        <f t="shared" si="3"/>
        <v>108.55999999999999</v>
      </c>
      <c r="M6">
        <f t="shared" si="4"/>
        <v>-2.5599999999999881</v>
      </c>
      <c r="N6">
        <f t="shared" si="5"/>
        <v>6.553599999999939</v>
      </c>
      <c r="O6">
        <f t="shared" si="6"/>
        <v>6.0368459837877114E-2</v>
      </c>
    </row>
    <row r="7" spans="1:15" x14ac:dyDescent="0.3">
      <c r="A7">
        <v>6.5</v>
      </c>
      <c r="B7">
        <v>7</v>
      </c>
      <c r="C7">
        <v>116</v>
      </c>
      <c r="D7">
        <f t="shared" si="7"/>
        <v>6.75</v>
      </c>
      <c r="E7">
        <f t="shared" si="0"/>
        <v>783</v>
      </c>
      <c r="F7">
        <f t="shared" si="1"/>
        <v>6.5087328125000212</v>
      </c>
      <c r="G7">
        <f t="shared" si="8"/>
        <v>0.72782794583953558</v>
      </c>
      <c r="H7">
        <f t="shared" si="9"/>
        <v>-1.9620522288356583E-2</v>
      </c>
      <c r="I7">
        <v>0.26729999999999998</v>
      </c>
      <c r="J7">
        <v>-8.0000000000000002E-3</v>
      </c>
      <c r="K7">
        <f t="shared" si="2"/>
        <v>0.27529999999999999</v>
      </c>
      <c r="L7">
        <f t="shared" si="3"/>
        <v>110.11999999999999</v>
      </c>
      <c r="M7">
        <f t="shared" si="4"/>
        <v>5.8800000000000097</v>
      </c>
      <c r="N7">
        <f t="shared" si="5"/>
        <v>34.574400000000111</v>
      </c>
      <c r="O7">
        <f t="shared" si="6"/>
        <v>0.31397021431166106</v>
      </c>
    </row>
    <row r="8" spans="1:15" x14ac:dyDescent="0.3">
      <c r="A8">
        <v>7</v>
      </c>
      <c r="B8">
        <v>7.5</v>
      </c>
      <c r="C8">
        <v>64</v>
      </c>
      <c r="D8">
        <f t="shared" si="7"/>
        <v>7.25</v>
      </c>
      <c r="E8">
        <f t="shared" si="0"/>
        <v>464</v>
      </c>
      <c r="F8">
        <f t="shared" si="1"/>
        <v>34.751025000000034</v>
      </c>
      <c r="G8">
        <f t="shared" si="8"/>
        <v>1.4752764139674277</v>
      </c>
      <c r="H8">
        <f t="shared" si="9"/>
        <v>0.72782794583953558</v>
      </c>
      <c r="I8">
        <v>0.42920000000000003</v>
      </c>
      <c r="J8">
        <v>0.26729999999999998</v>
      </c>
      <c r="K8">
        <f t="shared" si="2"/>
        <v>0.16190000000000004</v>
      </c>
      <c r="L8">
        <f t="shared" si="3"/>
        <v>64.760000000000019</v>
      </c>
      <c r="M8">
        <f t="shared" si="4"/>
        <v>-0.76000000000001933</v>
      </c>
      <c r="N8">
        <f t="shared" si="5"/>
        <v>0.57760000000002942</v>
      </c>
      <c r="O8">
        <f t="shared" si="6"/>
        <v>8.9190858554667896E-3</v>
      </c>
    </row>
    <row r="9" spans="1:15" x14ac:dyDescent="0.3">
      <c r="A9">
        <v>7.5</v>
      </c>
      <c r="B9">
        <v>8</v>
      </c>
      <c r="C9">
        <v>23</v>
      </c>
      <c r="D9">
        <f t="shared" si="7"/>
        <v>7.75</v>
      </c>
      <c r="E9">
        <f t="shared" si="0"/>
        <v>178.25</v>
      </c>
      <c r="F9">
        <f t="shared" si="1"/>
        <v>35.186774609375021</v>
      </c>
      <c r="G9">
        <f t="shared" si="8"/>
        <v>2.2227248820953198</v>
      </c>
      <c r="H9">
        <f t="shared" si="9"/>
        <v>1.4752764139674277</v>
      </c>
      <c r="I9">
        <v>0.48680000000000001</v>
      </c>
      <c r="J9">
        <v>0.42920000000000003</v>
      </c>
      <c r="K9">
        <f t="shared" si="2"/>
        <v>5.7599999999999985E-2</v>
      </c>
      <c r="L9">
        <f t="shared" si="3"/>
        <v>23.039999999999992</v>
      </c>
      <c r="M9">
        <f t="shared" si="4"/>
        <v>-3.9999999999992042E-2</v>
      </c>
      <c r="N9">
        <f t="shared" si="5"/>
        <v>1.5999999999993634E-3</v>
      </c>
      <c r="O9">
        <f t="shared" si="6"/>
        <v>6.9444444444416838E-5</v>
      </c>
    </row>
    <row r="10" spans="1:15" x14ac:dyDescent="0.3">
      <c r="A10">
        <v>8</v>
      </c>
      <c r="B10">
        <v>8.5</v>
      </c>
      <c r="C10">
        <v>3</v>
      </c>
      <c r="D10">
        <f>(A10+B11)/2</f>
        <v>8.5</v>
      </c>
      <c r="E10">
        <f t="shared" si="0"/>
        <v>25.5</v>
      </c>
      <c r="F10">
        <f t="shared" si="1"/>
        <v>11.843016796875004</v>
      </c>
      <c r="G10" t="e" cm="1">
        <f t="array" ref="G10">+безк</f>
        <v>#NAME?</v>
      </c>
      <c r="H10">
        <f t="shared" si="9"/>
        <v>2.2227248820953198</v>
      </c>
      <c r="I10">
        <v>0.5</v>
      </c>
      <c r="J10">
        <v>0.48680000000000001</v>
      </c>
      <c r="K10">
        <f t="shared" si="2"/>
        <v>1.319999999999999E-2</v>
      </c>
      <c r="L10">
        <f t="shared" si="3"/>
        <v>5.2799999999999958</v>
      </c>
      <c r="M10">
        <f t="shared" si="4"/>
        <v>-2.2799999999999958</v>
      </c>
      <c r="N10">
        <f t="shared" si="5"/>
        <v>5.1983999999999808</v>
      </c>
      <c r="O10">
        <f t="shared" si="6"/>
        <v>0.98454545454545173</v>
      </c>
    </row>
    <row r="11" spans="1:15" x14ac:dyDescent="0.3">
      <c r="A11">
        <v>8.5</v>
      </c>
      <c r="B11">
        <v>9</v>
      </c>
      <c r="K11">
        <f>SUM(K3:K10)</f>
        <v>1</v>
      </c>
    </row>
    <row r="12" spans="1:15" x14ac:dyDescent="0.3">
      <c r="N12" s="7" t="s">
        <v>22</v>
      </c>
      <c r="O12">
        <f>SUM(O3:O10)</f>
        <v>2.5295574300275367</v>
      </c>
    </row>
    <row r="13" spans="1:15" x14ac:dyDescent="0.3">
      <c r="A13" s="3"/>
      <c r="B13" s="1" t="s">
        <v>3</v>
      </c>
      <c r="C13" s="2">
        <f>SUM(C3:C10)</f>
        <v>400</v>
      </c>
      <c r="N13" s="7"/>
    </row>
    <row r="14" spans="1:15" x14ac:dyDescent="0.3">
      <c r="N14" s="7" t="s">
        <v>21</v>
      </c>
    </row>
    <row r="15" spans="1:15" x14ac:dyDescent="0.3">
      <c r="B15" s="1" t="s">
        <v>6</v>
      </c>
      <c r="C15" s="2">
        <f>SUM(E3:E10)/C13</f>
        <v>6.5131249999999996</v>
      </c>
      <c r="N15" s="7"/>
    </row>
    <row r="17" spans="2:3" x14ac:dyDescent="0.3">
      <c r="B17" s="5" t="s">
        <v>13</v>
      </c>
      <c r="C17" s="4">
        <f>SQRT(SUM(F3:F10)/C13)</f>
        <v>0.66894243726571867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8A16-C2AF-4956-B74F-1C2A53A70F57}">
  <dimension ref="A1:J16"/>
  <sheetViews>
    <sheetView tabSelected="1" workbookViewId="0">
      <selection activeCell="H16" sqref="H16"/>
    </sheetView>
  </sheetViews>
  <sheetFormatPr defaultRowHeight="14.4" x14ac:dyDescent="0.3"/>
  <cols>
    <col min="2" max="2" width="11.88671875" customWidth="1"/>
    <col min="7" max="7" width="12" customWidth="1"/>
    <col min="8" max="8" width="17.109375" customWidth="1"/>
  </cols>
  <sheetData>
    <row r="1" spans="1:10" x14ac:dyDescent="0.3">
      <c r="A1" s="6" t="s">
        <v>4</v>
      </c>
      <c r="B1" s="6" t="s">
        <v>0</v>
      </c>
      <c r="C1" s="6" t="s">
        <v>12</v>
      </c>
      <c r="D1" s="6" t="s">
        <v>23</v>
      </c>
      <c r="E1" s="6" t="s">
        <v>24</v>
      </c>
      <c r="F1" s="6" t="s">
        <v>18</v>
      </c>
      <c r="G1" s="6" t="s">
        <v>19</v>
      </c>
      <c r="H1" s="6" t="s">
        <v>20</v>
      </c>
      <c r="I1" s="6"/>
      <c r="J1" s="6"/>
    </row>
    <row r="2" spans="1:10" x14ac:dyDescent="0.3">
      <c r="A2">
        <v>1</v>
      </c>
      <c r="B2">
        <v>1381</v>
      </c>
      <c r="C2">
        <f>A2*B2</f>
        <v>1381</v>
      </c>
      <c r="D2">
        <f>1/12</f>
        <v>8.3333333333333329E-2</v>
      </c>
      <c r="E2">
        <f>$C$14*D2</f>
        <v>1410.25</v>
      </c>
      <c r="F2">
        <f>B2-E2</f>
        <v>-29.25</v>
      </c>
      <c r="G2">
        <f>F2^2</f>
        <v>855.5625</v>
      </c>
      <c r="H2">
        <f>G2/E2</f>
        <v>0.60667434851976598</v>
      </c>
    </row>
    <row r="3" spans="1:10" x14ac:dyDescent="0.3">
      <c r="A3">
        <v>2</v>
      </c>
      <c r="B3">
        <v>1397</v>
      </c>
      <c r="C3">
        <f t="shared" ref="C3:C12" si="0">A3*B3</f>
        <v>2794</v>
      </c>
      <c r="D3">
        <f>$D$2</f>
        <v>8.3333333333333329E-2</v>
      </c>
      <c r="E3">
        <f t="shared" ref="E3:E13" si="1">$C$14*D3</f>
        <v>1410.25</v>
      </c>
      <c r="F3">
        <f t="shared" ref="F3:F13" si="2">B3-E3</f>
        <v>-13.25</v>
      </c>
      <c r="G3">
        <f t="shared" ref="G3:G13" si="3">F3^2</f>
        <v>175.5625</v>
      </c>
      <c r="H3">
        <f t="shared" ref="H3:H13" si="4">G3/E3</f>
        <v>0.12449033859244815</v>
      </c>
    </row>
    <row r="4" spans="1:10" x14ac:dyDescent="0.3">
      <c r="A4">
        <v>3</v>
      </c>
      <c r="B4">
        <v>1417</v>
      </c>
      <c r="C4">
        <f t="shared" si="0"/>
        <v>4251</v>
      </c>
      <c r="D4">
        <f t="shared" ref="D4:D13" si="5">$D$2</f>
        <v>8.3333333333333329E-2</v>
      </c>
      <c r="E4">
        <f t="shared" si="1"/>
        <v>1410.25</v>
      </c>
      <c r="F4">
        <f t="shared" si="2"/>
        <v>6.75</v>
      </c>
      <c r="G4">
        <f t="shared" si="3"/>
        <v>45.5625</v>
      </c>
      <c r="H4">
        <f t="shared" si="4"/>
        <v>3.2308101400460913E-2</v>
      </c>
    </row>
    <row r="5" spans="1:10" x14ac:dyDescent="0.3">
      <c r="A5">
        <v>4</v>
      </c>
      <c r="B5">
        <v>1423</v>
      </c>
      <c r="C5">
        <f t="shared" si="0"/>
        <v>5692</v>
      </c>
      <c r="D5">
        <f t="shared" si="5"/>
        <v>8.3333333333333329E-2</v>
      </c>
      <c r="E5">
        <f t="shared" si="1"/>
        <v>1410.25</v>
      </c>
      <c r="F5">
        <f t="shared" si="2"/>
        <v>12.75</v>
      </c>
      <c r="G5">
        <f t="shared" si="3"/>
        <v>162.5625</v>
      </c>
      <c r="H5">
        <f t="shared" si="4"/>
        <v>0.11527211487324943</v>
      </c>
    </row>
    <row r="6" spans="1:10" x14ac:dyDescent="0.3">
      <c r="A6">
        <v>5</v>
      </c>
      <c r="B6">
        <v>1438</v>
      </c>
      <c r="C6">
        <f t="shared" si="0"/>
        <v>7190</v>
      </c>
      <c r="D6">
        <f t="shared" si="5"/>
        <v>8.3333333333333329E-2</v>
      </c>
      <c r="E6">
        <f t="shared" si="1"/>
        <v>1410.25</v>
      </c>
      <c r="F6">
        <f t="shared" si="2"/>
        <v>27.75</v>
      </c>
      <c r="G6">
        <f t="shared" si="3"/>
        <v>770.0625</v>
      </c>
      <c r="H6">
        <f t="shared" si="4"/>
        <v>0.54604680021272822</v>
      </c>
    </row>
    <row r="7" spans="1:10" x14ac:dyDescent="0.3">
      <c r="A7">
        <v>6</v>
      </c>
      <c r="B7">
        <v>1375</v>
      </c>
      <c r="C7">
        <f t="shared" si="0"/>
        <v>8250</v>
      </c>
      <c r="D7">
        <f t="shared" si="5"/>
        <v>8.3333333333333329E-2</v>
      </c>
      <c r="E7">
        <f t="shared" si="1"/>
        <v>1410.25</v>
      </c>
      <c r="F7">
        <f t="shared" si="2"/>
        <v>-35.25</v>
      </c>
      <c r="G7">
        <f t="shared" si="3"/>
        <v>1242.5625</v>
      </c>
      <c r="H7">
        <f t="shared" si="4"/>
        <v>0.88109377769898956</v>
      </c>
    </row>
    <row r="8" spans="1:10" x14ac:dyDescent="0.3">
      <c r="A8">
        <v>7</v>
      </c>
      <c r="B8">
        <v>1390</v>
      </c>
      <c r="C8">
        <f t="shared" si="0"/>
        <v>9730</v>
      </c>
      <c r="D8">
        <f t="shared" si="5"/>
        <v>8.3333333333333329E-2</v>
      </c>
      <c r="E8">
        <f t="shared" si="1"/>
        <v>1410.25</v>
      </c>
      <c r="F8">
        <f t="shared" si="2"/>
        <v>-20.25</v>
      </c>
      <c r="G8">
        <f t="shared" si="3"/>
        <v>410.0625</v>
      </c>
      <c r="H8">
        <f t="shared" si="4"/>
        <v>0.29077291260414823</v>
      </c>
    </row>
    <row r="9" spans="1:10" x14ac:dyDescent="0.3">
      <c r="A9">
        <v>8</v>
      </c>
      <c r="B9">
        <v>1407</v>
      </c>
      <c r="C9">
        <f t="shared" si="0"/>
        <v>11256</v>
      </c>
      <c r="D9">
        <f t="shared" si="5"/>
        <v>8.3333333333333329E-2</v>
      </c>
      <c r="E9">
        <f t="shared" si="1"/>
        <v>1410.25</v>
      </c>
      <c r="F9">
        <f t="shared" si="2"/>
        <v>-3.25</v>
      </c>
      <c r="G9">
        <f t="shared" si="3"/>
        <v>10.5625</v>
      </c>
      <c r="H9">
        <f t="shared" si="4"/>
        <v>7.4898067718489631E-3</v>
      </c>
    </row>
    <row r="10" spans="1:10" x14ac:dyDescent="0.3">
      <c r="A10">
        <v>9</v>
      </c>
      <c r="B10">
        <v>1424</v>
      </c>
      <c r="C10">
        <f t="shared" si="0"/>
        <v>12816</v>
      </c>
      <c r="D10">
        <f t="shared" si="5"/>
        <v>8.3333333333333329E-2</v>
      </c>
      <c r="E10">
        <f t="shared" si="1"/>
        <v>1410.25</v>
      </c>
      <c r="F10">
        <f t="shared" si="2"/>
        <v>13.75</v>
      </c>
      <c r="G10">
        <f t="shared" si="3"/>
        <v>189.0625</v>
      </c>
      <c r="H10">
        <f t="shared" si="4"/>
        <v>0.13406310937776991</v>
      </c>
    </row>
    <row r="11" spans="1:10" x14ac:dyDescent="0.3">
      <c r="A11">
        <v>10</v>
      </c>
      <c r="B11">
        <v>1399</v>
      </c>
      <c r="C11">
        <f t="shared" si="0"/>
        <v>13990</v>
      </c>
      <c r="D11">
        <f t="shared" si="5"/>
        <v>8.3333333333333329E-2</v>
      </c>
      <c r="E11">
        <f t="shared" si="1"/>
        <v>1410.25</v>
      </c>
      <c r="F11">
        <f t="shared" si="2"/>
        <v>-11.25</v>
      </c>
      <c r="G11">
        <f t="shared" si="3"/>
        <v>126.5625</v>
      </c>
      <c r="H11">
        <f t="shared" si="4"/>
        <v>8.9744726112391426E-2</v>
      </c>
    </row>
    <row r="12" spans="1:10" x14ac:dyDescent="0.3">
      <c r="A12">
        <v>11</v>
      </c>
      <c r="B12">
        <v>1440</v>
      </c>
      <c r="C12">
        <f t="shared" si="0"/>
        <v>15840</v>
      </c>
      <c r="D12">
        <f t="shared" si="5"/>
        <v>8.3333333333333329E-2</v>
      </c>
      <c r="E12">
        <f t="shared" si="1"/>
        <v>1410.25</v>
      </c>
      <c r="F12">
        <f t="shared" si="2"/>
        <v>29.75</v>
      </c>
      <c r="G12">
        <f t="shared" si="3"/>
        <v>885.0625</v>
      </c>
      <c r="H12">
        <f t="shared" si="4"/>
        <v>0.62759262542102467</v>
      </c>
    </row>
    <row r="13" spans="1:10" x14ac:dyDescent="0.3">
      <c r="A13">
        <v>12</v>
      </c>
      <c r="B13">
        <v>1432</v>
      </c>
      <c r="C13">
        <f>A13*B13</f>
        <v>17184</v>
      </c>
      <c r="D13">
        <f t="shared" si="5"/>
        <v>8.3333333333333329E-2</v>
      </c>
      <c r="E13">
        <f t="shared" si="1"/>
        <v>1410.25</v>
      </c>
      <c r="F13">
        <f t="shared" si="2"/>
        <v>21.75</v>
      </c>
      <c r="G13">
        <f t="shared" si="3"/>
        <v>473.0625</v>
      </c>
      <c r="H13">
        <f>G13/E13</f>
        <v>0.33544584293564972</v>
      </c>
    </row>
    <row r="14" spans="1:10" x14ac:dyDescent="0.3">
      <c r="B14" s="1" t="s">
        <v>14</v>
      </c>
      <c r="C14" s="2">
        <f>SUM(B2:B13)</f>
        <v>16923</v>
      </c>
      <c r="D14">
        <f>SUM(D2:D13)</f>
        <v>1</v>
      </c>
    </row>
    <row r="15" spans="1:10" x14ac:dyDescent="0.3">
      <c r="B15" s="1" t="s">
        <v>15</v>
      </c>
      <c r="C15" s="2">
        <f>SUM(C2:C13)/C14</f>
        <v>6.5221296460438456</v>
      </c>
      <c r="G15" s="2" t="s">
        <v>25</v>
      </c>
      <c r="H15" s="2">
        <f>SUM(H2:H13)</f>
        <v>3.7909945045204752</v>
      </c>
      <c r="I15" s="8"/>
    </row>
    <row r="16" spans="1:10" x14ac:dyDescent="0.3">
      <c r="H1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Северилова Златомира</dc:creator>
  <cp:lastModifiedBy>Северилова Златомира</cp:lastModifiedBy>
  <cp:lastPrinted>2024-04-24T08:58:08Z</cp:lastPrinted>
  <dcterms:created xsi:type="dcterms:W3CDTF">2024-04-22T16:46:55Z</dcterms:created>
  <dcterms:modified xsi:type="dcterms:W3CDTF">2024-04-24T09:56:29Z</dcterms:modified>
</cp:coreProperties>
</file>