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各科作业\大物实验\"/>
    </mc:Choice>
  </mc:AlternateContent>
  <xr:revisionPtr revIDLastSave="0" documentId="8_{039EE37B-7C54-4565-B2F0-BBB0E54D760F}" xr6:coauthVersionLast="47" xr6:coauthVersionMax="47" xr10:uidLastSave="{00000000-0000-0000-0000-000000000000}"/>
  <bookViews>
    <workbookView xWindow="-108" yWindow="-108" windowWidth="23256" windowHeight="13176" xr2:uid="{9C76B2D3-0087-4D1C-9033-921063D5B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7" i="1" l="1" a="1"/>
  <c r="B97" i="1" s="1"/>
  <c r="B99" i="1" s="1"/>
  <c r="B95" i="1" a="1"/>
  <c r="B95" i="1" s="1"/>
  <c r="B96" i="1" a="1"/>
  <c r="B96" i="1" s="1"/>
  <c r="B93" i="1" a="1"/>
  <c r="B93" i="1" s="1"/>
  <c r="B94" i="1" s="1"/>
  <c r="B101" i="1" s="1"/>
  <c r="B92" i="1"/>
  <c r="D92" i="1" s="1"/>
  <c r="B91" i="1"/>
  <c r="B89" i="1" a="1"/>
  <c r="B89" i="1" s="1"/>
  <c r="B62" i="1" a="1"/>
  <c r="B62" i="1" s="1"/>
  <c r="D101" i="1" l="1"/>
  <c r="D9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<sst xmlns="http://schemas.openxmlformats.org/spreadsheetml/2006/main" count="12" uniqueCount="12">
  <si>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Uh</t>
    <phoneticPr fontId="1" type="noConversion"/>
  </si>
  <si>
    <t>Im</t>
    <phoneticPr fontId="1" type="noConversion"/>
  </si>
  <si>
    <t>Is</t>
    <phoneticPr fontId="1" type="noConversion"/>
  </si>
  <si>
    <t>x</t>
    <phoneticPr fontId="1" type="noConversion"/>
  </si>
  <si>
    <t>y</t>
    <phoneticPr fontId="1" type="noConversion"/>
  </si>
  <si>
    <t>Σx</t>
    <phoneticPr fontId="1" type="noConversion"/>
  </si>
  <si>
    <t>Σy</t>
    <phoneticPr fontId="1" type="noConversion"/>
  </si>
  <si>
    <t>Σxy</t>
    <phoneticPr fontId="1" type="noConversion"/>
  </si>
  <si>
    <t>xy</t>
    <phoneticPr fontId="1" type="noConversion"/>
  </si>
  <si>
    <t>Σx^2</t>
    <phoneticPr fontId="1" type="noConversion"/>
  </si>
  <si>
    <t>Σy^2</t>
    <phoneticPr fontId="1" type="noConversion"/>
  </si>
  <si>
    <t>Σx^2*y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</si>
</sst>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磁场分布</a:t>
            </a:r>
            <a:r>
              <a:rPr lang="en-US" altLang="zh-CN"/>
              <a:t>B-X</a:t>
            </a:r>
            <a:r>
              <a:rPr lang="zh-CN" altLang="en-US"/>
              <a:t>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Sheet1!$A$17:$A$34</c:f>
              <c:numCache>
                <c:formatCode>General</c:formatCod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42</c:v>
                </c:pt>
                <c:pt idx="13">
                  <c:v>44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</c:numCache>
            </c:numRef>
          </c:xVal>
          <c:yVal>
            <c:numRef>
              <c:f>Sheet1!$B$17:$B$34</c:f>
              <c:numCache>
                <c:formatCode>General</c:formatCode>
                <c:ptCount val="18"/>
                <c:pt idx="0">
                  <c:v>74.8</c:v>
                </c:pt>
                <c:pt idx="1">
                  <c:v>101.4</c:v>
                </c:pt>
                <c:pt idx="2">
                  <c:v>140.6</c:v>
                </c:pt>
                <c:pt idx="3">
                  <c:v>156.1</c:v>
                </c:pt>
                <c:pt idx="4">
                  <c:v>159.1</c:v>
                </c:pt>
                <c:pt idx="5">
                  <c:v>159.69999999999999</c:v>
                </c:pt>
                <c:pt idx="6">
                  <c:v>159.69999999999999</c:v>
                </c:pt>
                <c:pt idx="7">
                  <c:v>159.69999999999999</c:v>
                </c:pt>
                <c:pt idx="8">
                  <c:v>160</c:v>
                </c:pt>
                <c:pt idx="9">
                  <c:v>160</c:v>
                </c:pt>
                <c:pt idx="10">
                  <c:v>160.30000000000001</c:v>
                </c:pt>
                <c:pt idx="11">
                  <c:v>159.69999999999999</c:v>
                </c:pt>
                <c:pt idx="12">
                  <c:v>154.30000000000001</c:v>
                </c:pt>
                <c:pt idx="13">
                  <c:v>135.19999999999999</c:v>
                </c:pt>
                <c:pt idx="14">
                  <c:v>102.3</c:v>
                </c:pt>
                <c:pt idx="15">
                  <c:v>76.2</c:v>
                </c:pt>
                <c:pt idx="16">
                  <c:v>61.9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1E-406C-8E47-E4F054AD3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662127"/>
        <c:axId val="1132982559"/>
      </c:scatterChart>
      <c:valAx>
        <c:axId val="103866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2982559"/>
        <c:crosses val="autoZero"/>
        <c:crossBetween val="midCat"/>
      </c:valAx>
      <c:valAx>
        <c:axId val="113298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866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励磁特性</a:t>
            </a:r>
            <a:r>
              <a:rPr lang="en-US" altLang="zh-CN"/>
              <a:t>B-IM</a:t>
            </a:r>
            <a:r>
              <a:rPr lang="zh-CN" altLang="en-US"/>
              <a:t>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Sheet1!$K$1:$K$9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</c:numCache>
            </c:numRef>
          </c:xVal>
          <c:yVal>
            <c:numRef>
              <c:f>Sheet1!$L$1:$L$9</c:f>
              <c:numCache>
                <c:formatCode>General</c:formatCode>
                <c:ptCount val="9"/>
                <c:pt idx="0">
                  <c:v>26.6</c:v>
                </c:pt>
                <c:pt idx="1">
                  <c:v>52.5</c:v>
                </c:pt>
                <c:pt idx="2">
                  <c:v>78.8</c:v>
                </c:pt>
                <c:pt idx="3">
                  <c:v>105.7</c:v>
                </c:pt>
                <c:pt idx="4">
                  <c:v>132.30000000000001</c:v>
                </c:pt>
                <c:pt idx="5">
                  <c:v>159.69999999999999</c:v>
                </c:pt>
                <c:pt idx="6">
                  <c:v>187</c:v>
                </c:pt>
                <c:pt idx="7">
                  <c:v>214.7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8F-4D56-AD1D-8523980F2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611263"/>
        <c:axId val="1162968047"/>
      </c:scatterChart>
      <c:valAx>
        <c:axId val="1166611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2968047"/>
        <c:crosses val="autoZero"/>
        <c:crossBetween val="midCat"/>
      </c:valAx>
      <c:valAx>
        <c:axId val="116296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6611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霍尔元件的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Uh-Is</a:t>
            </a: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Sheet1!$A$1:$A$9</c:f>
              <c:numCache>
                <c:formatCode>General</c:formatCode>
                <c:ptCount val="9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</c:numCache>
            </c:numRef>
          </c:xVal>
          <c:yVal>
            <c:numRef>
              <c:f>Sheet1!$B$1:$B$9</c:f>
              <c:numCache>
                <c:formatCode>General</c:formatCode>
                <c:ptCount val="9"/>
                <c:pt idx="0">
                  <c:v>6.7</c:v>
                </c:pt>
                <c:pt idx="1">
                  <c:v>13.4</c:v>
                </c:pt>
                <c:pt idx="2">
                  <c:v>20.100000000000001</c:v>
                </c:pt>
                <c:pt idx="3">
                  <c:v>26.8</c:v>
                </c:pt>
                <c:pt idx="4">
                  <c:v>33.4</c:v>
                </c:pt>
                <c:pt idx="5">
                  <c:v>40.25</c:v>
                </c:pt>
                <c:pt idx="6">
                  <c:v>46.85</c:v>
                </c:pt>
                <c:pt idx="7">
                  <c:v>53.55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B5-43D5-93C4-C232ACD23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611263"/>
        <c:axId val="1170343663"/>
      </c:scatterChart>
      <c:valAx>
        <c:axId val="1166611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0343663"/>
        <c:crosses val="autoZero"/>
        <c:crossBetween val="midCat"/>
      </c:valAx>
      <c:valAx>
        <c:axId val="117034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6611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16</xdr:row>
      <xdr:rowOff>0</xdr:rowOff>
    </xdr:from>
    <xdr:to>
      <xdr:col>9</xdr:col>
      <xdr:colOff>320040</xdr:colOff>
      <xdr:row>31</xdr:row>
      <xdr:rowOff>114300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6C97BAD-3AC9-1B35-EFE3-E048AAA77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15240</xdr:colOff>
      <xdr:row>0</xdr:row>
      <xdr:rowOff>7620</xdr:rowOff>
    </xdr:from>
    <xdr:to>
      <xdr:col>19</xdr:col>
      <xdr:colOff>320040</xdr:colOff>
      <xdr:row>15</xdr:row>
      <xdr:rowOff>121920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A8A48A1-ADD1-D0E5-E16E-42A83E0EB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</xdr:colOff>
      <xdr:row>0</xdr:row>
      <xdr:rowOff>0</xdr:rowOff>
    </xdr:from>
    <xdr:to>
      <xdr:col>9</xdr:col>
      <xdr:colOff>304800</xdr:colOff>
      <xdr:row>15</xdr:row>
      <xdr:rowOff>114300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F37079A-B71A-4B3F-5F13-21D228C3C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9D8B-0DF4-4F47-B56A-F2DEAFA96F97}">
  <dimension ref="A1:N101"/>
  <sheetViews>
    <sheetView tabSelected="1" topLeftCell="A50" workbookViewId="0">
      <selection activeCell="N63" sqref="N63"/>
    </sheetView>
  </sheetViews>
  <sheetFormatPr defaultRowHeight="13.8" x14ac:dyDescent="0.25"/>
  <cols>
    <col min="4" max="4" width="9.109375" bestFit="1" customWidth="1"/>
  </cols>
  <sheetData>
    <row r="1" spans="1:12" x14ac:dyDescent="0.25">
      <c r="A1">
        <v>0.25</v>
      </c>
      <c r="B1">
        <v>6.7</v>
      </c>
      <c r="K1">
        <v>0.1</v>
      </c>
      <c r="L1">
        <v>26.6</v>
      </c>
    </row>
    <row r="2" spans="1:12" x14ac:dyDescent="0.25">
      <c r="A2">
        <v>0.5</v>
      </c>
      <c r="B2">
        <v>13.4</v>
      </c>
      <c r="K2">
        <v>0.2</v>
      </c>
      <c r="L2">
        <v>52.5</v>
      </c>
    </row>
    <row r="3" spans="1:12" x14ac:dyDescent="0.25">
      <c r="A3">
        <v>0.75</v>
      </c>
      <c r="B3">
        <v>20.100000000000001</v>
      </c>
      <c r="K3">
        <v>0.3</v>
      </c>
      <c r="L3">
        <v>78.8</v>
      </c>
    </row>
    <row r="4" spans="1:12" x14ac:dyDescent="0.25">
      <c r="A4">
        <v>1</v>
      </c>
      <c r="B4">
        <v>26.8</v>
      </c>
      <c r="K4">
        <v>0.4</v>
      </c>
      <c r="L4">
        <v>105.7</v>
      </c>
    </row>
    <row r="5" spans="1:12" x14ac:dyDescent="0.25">
      <c r="A5">
        <v>1.25</v>
      </c>
      <c r="B5">
        <v>33.4</v>
      </c>
      <c r="K5">
        <v>0.5</v>
      </c>
      <c r="L5">
        <v>132.30000000000001</v>
      </c>
    </row>
    <row r="6" spans="1:12" x14ac:dyDescent="0.25">
      <c r="A6">
        <v>1.5</v>
      </c>
      <c r="B6">
        <v>40.25</v>
      </c>
      <c r="K6">
        <v>0.6</v>
      </c>
      <c r="L6">
        <v>159.69999999999999</v>
      </c>
    </row>
    <row r="7" spans="1:12" x14ac:dyDescent="0.25">
      <c r="A7">
        <v>1.75</v>
      </c>
      <c r="B7">
        <v>46.85</v>
      </c>
      <c r="K7">
        <v>0.7</v>
      </c>
      <c r="L7">
        <v>187</v>
      </c>
    </row>
    <row r="8" spans="1:12" x14ac:dyDescent="0.25">
      <c r="A8">
        <v>2</v>
      </c>
      <c r="B8">
        <v>53.55</v>
      </c>
      <c r="K8">
        <v>0.8</v>
      </c>
      <c r="L8">
        <v>214.7</v>
      </c>
    </row>
    <row r="17" spans="1:2" x14ac:dyDescent="0.25">
      <c r="A17">
        <v>0</v>
      </c>
      <c r="B17">
        <v>74.8</v>
      </c>
    </row>
    <row r="18" spans="1:2" x14ac:dyDescent="0.25">
      <c r="A18">
        <v>2</v>
      </c>
      <c r="B18">
        <v>101.4</v>
      </c>
    </row>
    <row r="19" spans="1:2" x14ac:dyDescent="0.25">
      <c r="A19">
        <v>4</v>
      </c>
      <c r="B19">
        <v>140.6</v>
      </c>
    </row>
    <row r="20" spans="1:2" x14ac:dyDescent="0.25">
      <c r="A20">
        <v>6</v>
      </c>
      <c r="B20">
        <v>156.1</v>
      </c>
    </row>
    <row r="21" spans="1:2" x14ac:dyDescent="0.25">
      <c r="A21">
        <v>8</v>
      </c>
      <c r="B21">
        <v>159.1</v>
      </c>
    </row>
    <row r="22" spans="1:2" x14ac:dyDescent="0.25">
      <c r="A22">
        <v>10</v>
      </c>
      <c r="B22">
        <v>159.69999999999999</v>
      </c>
    </row>
    <row r="23" spans="1:2" x14ac:dyDescent="0.25">
      <c r="A23">
        <v>15</v>
      </c>
      <c r="B23">
        <v>159.69999999999999</v>
      </c>
    </row>
    <row r="24" spans="1:2" x14ac:dyDescent="0.25">
      <c r="A24">
        <v>20</v>
      </c>
      <c r="B24">
        <v>159.69999999999999</v>
      </c>
    </row>
    <row r="25" spans="1:2" x14ac:dyDescent="0.25">
      <c r="A25">
        <v>25</v>
      </c>
      <c r="B25">
        <v>160</v>
      </c>
    </row>
    <row r="26" spans="1:2" x14ac:dyDescent="0.25">
      <c r="A26">
        <v>30</v>
      </c>
      <c r="B26">
        <v>160</v>
      </c>
    </row>
    <row r="27" spans="1:2" x14ac:dyDescent="0.25">
      <c r="A27">
        <v>35</v>
      </c>
      <c r="B27">
        <v>160.30000000000001</v>
      </c>
    </row>
    <row r="28" spans="1:2" x14ac:dyDescent="0.25">
      <c r="A28">
        <v>40</v>
      </c>
      <c r="B28">
        <v>159.69999999999999</v>
      </c>
    </row>
    <row r="29" spans="1:2" x14ac:dyDescent="0.25">
      <c r="A29">
        <v>42</v>
      </c>
      <c r="B29">
        <v>154.30000000000001</v>
      </c>
    </row>
    <row r="30" spans="1:2" x14ac:dyDescent="0.25">
      <c r="A30">
        <v>44</v>
      </c>
      <c r="B30">
        <v>135.19999999999999</v>
      </c>
    </row>
    <row r="31" spans="1:2" x14ac:dyDescent="0.25">
      <c r="A31">
        <v>46</v>
      </c>
      <c r="B31">
        <v>102.3</v>
      </c>
    </row>
    <row r="32" spans="1:2" x14ac:dyDescent="0.25">
      <c r="A32">
        <v>48</v>
      </c>
      <c r="B32">
        <v>76.2</v>
      </c>
    </row>
    <row r="33" spans="1:2" x14ac:dyDescent="0.25">
      <c r="A33">
        <v>50</v>
      </c>
      <c r="B33">
        <v>61.9</v>
      </c>
    </row>
    <row r="59" spans="1:14" x14ac:dyDescent="0.25">
      <c r="A59" t="s">
        <v>0</v>
      </c>
      <c r="B59">
        <v>25</v>
      </c>
      <c r="C59">
        <v>33.9</v>
      </c>
      <c r="D59">
        <v>47</v>
      </c>
      <c r="E59">
        <v>52.4</v>
      </c>
      <c r="F59">
        <v>53.2</v>
      </c>
      <c r="G59">
        <v>53.4</v>
      </c>
      <c r="H59">
        <v>53.5</v>
      </c>
      <c r="I59">
        <v>53.6</v>
      </c>
      <c r="J59">
        <v>51.6</v>
      </c>
      <c r="K59">
        <v>45.2</v>
      </c>
      <c r="L59">
        <v>34.200000000000003</v>
      </c>
      <c r="M59">
        <v>25.5</v>
      </c>
      <c r="N59">
        <v>20.7</v>
      </c>
    </row>
    <row r="60" spans="1:14" x14ac:dyDescent="0.25">
      <c r="A60" t="s">
        <v>1</v>
      </c>
      <c r="B60">
        <v>0.1</v>
      </c>
      <c r="C60">
        <v>0.2</v>
      </c>
      <c r="D60">
        <v>0.3</v>
      </c>
      <c r="E60">
        <v>0.4</v>
      </c>
      <c r="F60">
        <v>0.5</v>
      </c>
      <c r="G60">
        <v>0.6</v>
      </c>
      <c r="H60">
        <v>0.7</v>
      </c>
      <c r="I60">
        <v>0.8</v>
      </c>
    </row>
    <row r="61" spans="1:14" x14ac:dyDescent="0.25">
      <c r="A61" t="s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</row>
    <row r="62" spans="1:14" x14ac:dyDescent="0.25">
      <c r="B62" cm="1">
        <f t="array" ref="B62:N62">B59:N59/(167.2*2)*1000</f>
        <v>74.760765550239242</v>
      </c>
      <c r="C62">
        <v>101.37559808612441</v>
      </c>
      <c r="D62">
        <v>140.55023923444975</v>
      </c>
      <c r="E62">
        <v>156.69856459330146</v>
      </c>
      <c r="F62">
        <v>159.09090909090912</v>
      </c>
      <c r="G62">
        <v>159.68899521531102</v>
      </c>
      <c r="H62">
        <v>159.98803827751198</v>
      </c>
      <c r="I62">
        <v>160.28708133971293</v>
      </c>
      <c r="J62">
        <v>154.30622009569382</v>
      </c>
      <c r="K62">
        <v>135.16746411483254</v>
      </c>
      <c r="L62">
        <v>102.27272727272729</v>
      </c>
      <c r="M62">
        <v>76.255980861244026</v>
      </c>
      <c r="N62">
        <v>61.90191387559809</v>
      </c>
    </row>
    <row r="65" spans="1:2" x14ac:dyDescent="0.25">
      <c r="A65">
        <v>0.1</v>
      </c>
      <c r="B65">
        <v>26.6</v>
      </c>
    </row>
    <row r="66" spans="1:2" x14ac:dyDescent="0.25">
      <c r="A66">
        <v>0.2</v>
      </c>
      <c r="B66">
        <v>52.5</v>
      </c>
    </row>
    <row r="67" spans="1:2" x14ac:dyDescent="0.25">
      <c r="A67">
        <v>0.3</v>
      </c>
      <c r="B67">
        <v>78.8</v>
      </c>
    </row>
    <row r="68" spans="1:2" x14ac:dyDescent="0.25">
      <c r="A68">
        <v>0.4</v>
      </c>
      <c r="B68">
        <v>105.7</v>
      </c>
    </row>
    <row r="69" spans="1:2" x14ac:dyDescent="0.25">
      <c r="A69">
        <v>0.5</v>
      </c>
      <c r="B69">
        <v>132.30000000000001</v>
      </c>
    </row>
    <row r="70" spans="1:2" x14ac:dyDescent="0.25">
      <c r="A70">
        <v>0.6</v>
      </c>
      <c r="B70">
        <v>159.69999999999999</v>
      </c>
    </row>
    <row r="71" spans="1:2" x14ac:dyDescent="0.25">
      <c r="A71">
        <v>0.7</v>
      </c>
      <c r="B71">
        <v>187</v>
      </c>
    </row>
    <row r="72" spans="1:2" x14ac:dyDescent="0.25">
      <c r="A72">
        <v>0.8</v>
      </c>
      <c r="B72">
        <v>214.7</v>
      </c>
    </row>
    <row r="86" spans="1:9" x14ac:dyDescent="0.25">
      <c r="A86" t="s">
        <v>3</v>
      </c>
      <c r="B86">
        <v>0.25</v>
      </c>
      <c r="C86">
        <v>0.5</v>
      </c>
      <c r="D86">
        <v>0.75</v>
      </c>
      <c r="E86">
        <v>1</v>
      </c>
      <c r="F86">
        <v>1.25</v>
      </c>
      <c r="G86">
        <v>1.5</v>
      </c>
      <c r="H86">
        <v>1.75</v>
      </c>
      <c r="I86">
        <v>2</v>
      </c>
    </row>
    <row r="87" spans="1:9" x14ac:dyDescent="0.25">
      <c r="A87" t="s">
        <v>4</v>
      </c>
      <c r="B87">
        <v>0.19500000000000001</v>
      </c>
      <c r="C87">
        <v>0.38400000000000001</v>
      </c>
      <c r="D87">
        <v>0.57199999999999995</v>
      </c>
      <c r="E87">
        <v>0.76400000000000001</v>
      </c>
      <c r="F87">
        <v>0.96</v>
      </c>
      <c r="G87">
        <v>1.153</v>
      </c>
      <c r="H87">
        <v>1.343</v>
      </c>
      <c r="I87">
        <v>1.536</v>
      </c>
    </row>
    <row r="89" spans="1:9" x14ac:dyDescent="0.25">
      <c r="B89" cm="1">
        <f t="array" ref="B89:I89">(B86:I86*300/1000000000)/(B87:I87*0.0003*0.00026)</f>
        <v>4.9309664694280082</v>
      </c>
      <c r="C89">
        <v>5.0080128205128212</v>
      </c>
      <c r="D89">
        <v>5.0430338891877362</v>
      </c>
      <c r="E89">
        <v>5.0342327829238833</v>
      </c>
      <c r="F89">
        <v>5.008012820512822</v>
      </c>
      <c r="G89">
        <v>5.0036693575288558</v>
      </c>
      <c r="H89">
        <v>5.0117417950627186</v>
      </c>
      <c r="I89">
        <v>5.0080128205128212</v>
      </c>
    </row>
    <row r="91" spans="1:9" x14ac:dyDescent="0.25">
      <c r="A91" t="s">
        <v>5</v>
      </c>
      <c r="B91">
        <f>SUM(B86:I86)</f>
        <v>9</v>
      </c>
      <c r="D91">
        <v>1.125</v>
      </c>
    </row>
    <row r="92" spans="1:9" x14ac:dyDescent="0.25">
      <c r="A92" t="s">
        <v>6</v>
      </c>
      <c r="B92">
        <f>SUM(B87:I87)</f>
        <v>6.907</v>
      </c>
      <c r="D92">
        <f>B92/8</f>
        <v>0.863375</v>
      </c>
    </row>
    <row r="93" spans="1:9" x14ac:dyDescent="0.25">
      <c r="A93" t="s">
        <v>8</v>
      </c>
      <c r="B93" cm="1">
        <f t="array" ref="B93:I93">B86:I86*B87:I87</f>
        <v>4.8750000000000002E-2</v>
      </c>
      <c r="C93">
        <v>0.192</v>
      </c>
      <c r="D93">
        <v>0.42899999999999994</v>
      </c>
      <c r="E93">
        <v>0.76400000000000001</v>
      </c>
      <c r="F93">
        <v>1.2</v>
      </c>
      <c r="G93">
        <v>1.7295</v>
      </c>
      <c r="H93">
        <v>2.35025</v>
      </c>
      <c r="I93">
        <v>3.0720000000000001</v>
      </c>
    </row>
    <row r="94" spans="1:9" x14ac:dyDescent="0.25">
      <c r="A94" t="s">
        <v>7</v>
      </c>
      <c r="B94">
        <f>SUM(_xlfn.ANCHORARRAY(B93))</f>
        <v>9.785499999999999</v>
      </c>
    </row>
    <row r="95" spans="1:9" x14ac:dyDescent="0.25">
      <c r="A95" t="s">
        <v>9</v>
      </c>
      <c r="B95" cm="1">
        <f t="array" ref="B95">SUM(B86:I86*B86:I86)</f>
        <v>12.75</v>
      </c>
    </row>
    <row r="96" spans="1:9" x14ac:dyDescent="0.25">
      <c r="A96" t="s">
        <v>10</v>
      </c>
      <c r="B96" cm="1">
        <f t="array" ref="B96">SUM(B87:I87*B87:I87)</f>
        <v>7.5103150000000003</v>
      </c>
    </row>
    <row r="97" spans="1:4" x14ac:dyDescent="0.25">
      <c r="A97" t="s">
        <v>11</v>
      </c>
      <c r="B97" cm="1">
        <f t="array" ref="B97">SUM(B86:I86*B86:I86*B87:I87)</f>
        <v>15.545125000000001</v>
      </c>
    </row>
    <row r="99" spans="1:4" x14ac:dyDescent="0.25">
      <c r="B99">
        <f>(8*B97-B91*B92)/(8*B95-B91*B91)</f>
        <v>2.9618095238095243</v>
      </c>
      <c r="D99">
        <f>D92-D91*B99</f>
        <v>-2.4686607142857149</v>
      </c>
    </row>
    <row r="101" spans="1:4" x14ac:dyDescent="0.25">
      <c r="B101">
        <f>(8*B94-B91*B92)/(8*B95-B91*B91)</f>
        <v>0.76766666666666639</v>
      </c>
      <c r="D101">
        <f>D92-B101*D91</f>
        <v>-2.499999999996394E-4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舒昂 董</dc:creator>
  <cp:lastModifiedBy>舒昂 董</cp:lastModifiedBy>
  <dcterms:created xsi:type="dcterms:W3CDTF">2023-10-22T09:28:42Z</dcterms:created>
  <dcterms:modified xsi:type="dcterms:W3CDTF">2023-11-02T10:39:42Z</dcterms:modified>
</cp:coreProperties>
</file>