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宗威旭\Desktop\小课题\"/>
    </mc:Choice>
  </mc:AlternateContent>
  <bookViews>
    <workbookView xWindow="0" yWindow="0" windowWidth="23040" windowHeight="9144"/>
  </bookViews>
  <sheets>
    <sheet name="Sheet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F7" i="1"/>
  <c r="D7" i="1"/>
  <c r="B7" i="1"/>
  <c r="A7" i="1"/>
  <c r="F6" i="1"/>
  <c r="B6" i="1"/>
  <c r="D6" i="1"/>
  <c r="A5" i="1"/>
  <c r="F5" i="1"/>
  <c r="D5" i="1"/>
  <c r="B5" i="1"/>
  <c r="D4" i="1"/>
  <c r="F4" i="1" s="1"/>
  <c r="B4" i="1"/>
  <c r="A4" i="1"/>
  <c r="D2" i="1"/>
  <c r="D3" i="1"/>
  <c r="F2" i="1"/>
  <c r="B3" i="1"/>
  <c r="F3" i="1" s="1"/>
  <c r="B2" i="1"/>
</calcChain>
</file>

<file path=xl/sharedStrings.xml><?xml version="1.0" encoding="utf-8"?>
<sst xmlns="http://schemas.openxmlformats.org/spreadsheetml/2006/main" count="8" uniqueCount="8">
  <si>
    <t>温度</t>
    <phoneticPr fontId="1" type="noConversion"/>
  </si>
  <si>
    <t>常数</t>
    <phoneticPr fontId="1" type="noConversion"/>
  </si>
  <si>
    <t>长度</t>
    <phoneticPr fontId="1" type="noConversion"/>
  </si>
  <si>
    <t>直径</t>
    <phoneticPr fontId="1" type="noConversion"/>
  </si>
  <si>
    <t>斜率</t>
    <phoneticPr fontId="1" type="noConversion"/>
  </si>
  <si>
    <t>模量</t>
    <phoneticPr fontId="1" type="noConversion"/>
  </si>
  <si>
    <t>37.1摄氏度</t>
    <phoneticPr fontId="1" type="noConversion"/>
  </si>
  <si>
    <t>16.6摄氏度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</si>
</sst>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图表</a:t>
            </a:r>
            <a:r>
              <a:rPr lang="en-US" altLang="zh-CN"/>
              <a:t>2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[1]Sheet1!$N$1:$N$11</c:f>
              <c:numCache>
                <c:formatCode>General</c:formatCode>
                <c:ptCount val="11"/>
              </c:numCache>
            </c:numRef>
          </c:xVal>
          <c:yVal>
            <c:numRef>
              <c:f>[1]Sheet1!$O$1:$O$11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CB-4A07-9848-53DE48159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370127"/>
        <c:axId val="256374287"/>
      </c:scatterChart>
      <c:valAx>
        <c:axId val="25637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374287"/>
        <c:crosses val="autoZero"/>
        <c:crossBetween val="midCat"/>
      </c:valAx>
      <c:valAx>
        <c:axId val="25637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370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伸长量与拉力关系示意图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4508854194249658E-2"/>
                  <c:y val="-2.73886626063554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Sheet1!$K$2:$K$11</c:f>
              <c:numCache>
                <c:formatCode>General</c:formatCode>
                <c:ptCount val="10"/>
                <c:pt idx="0">
                  <c:v>126.6</c:v>
                </c:pt>
                <c:pt idx="1">
                  <c:v>132.19999999999999</c:v>
                </c:pt>
                <c:pt idx="2">
                  <c:v>139.19999999999999</c:v>
                </c:pt>
                <c:pt idx="3">
                  <c:v>144.69999999999999</c:v>
                </c:pt>
                <c:pt idx="4">
                  <c:v>152</c:v>
                </c:pt>
                <c:pt idx="5">
                  <c:v>162</c:v>
                </c:pt>
                <c:pt idx="6">
                  <c:v>167.3</c:v>
                </c:pt>
                <c:pt idx="7">
                  <c:v>173.5</c:v>
                </c:pt>
                <c:pt idx="8">
                  <c:v>182.1</c:v>
                </c:pt>
                <c:pt idx="9">
                  <c:v>185.3</c:v>
                </c:pt>
              </c:numCache>
            </c:numRef>
          </c:xVal>
          <c:yVal>
            <c:numRef>
              <c:f>Sheet1!$L$2:$L$11</c:f>
              <c:numCache>
                <c:formatCode>General</c:formatCode>
                <c:ptCount val="10"/>
                <c:pt idx="0">
                  <c:v>15</c:v>
                </c:pt>
                <c:pt idx="1">
                  <c:v>15.5</c:v>
                </c:pt>
                <c:pt idx="2">
                  <c:v>16</c:v>
                </c:pt>
                <c:pt idx="3">
                  <c:v>16.5</c:v>
                </c:pt>
                <c:pt idx="4">
                  <c:v>17</c:v>
                </c:pt>
                <c:pt idx="5">
                  <c:v>17.5</c:v>
                </c:pt>
                <c:pt idx="6">
                  <c:v>18</c:v>
                </c:pt>
                <c:pt idx="7">
                  <c:v>18.5</c:v>
                </c:pt>
                <c:pt idx="8">
                  <c:v>19</c:v>
                </c:pt>
                <c:pt idx="9">
                  <c:v>19.5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35-4DDA-9FB2-2B880910723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036709695"/>
        <c:axId val="2036710111"/>
      </c:scatterChart>
      <c:valAx>
        <c:axId val="2036709695"/>
        <c:scaling>
          <c:orientation val="minMax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标记长度</a:t>
                </a:r>
                <a:r>
                  <a:rPr lang="en-US" altLang="zh-CN"/>
                  <a:t>/10</a:t>
                </a:r>
                <a:r>
                  <a:rPr lang="en-US" altLang="zh-CN" baseline="0"/>
                  <a:t>-2mm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710111"/>
        <c:crosses val="autoZero"/>
        <c:crossBetween val="midCat"/>
      </c:valAx>
      <c:valAx>
        <c:axId val="2036710111"/>
        <c:scaling>
          <c:orientation val="minMax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拉力</a:t>
                </a:r>
                <a:r>
                  <a:rPr lang="en-US" altLang="zh-CN"/>
                  <a:t>/kg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709695"/>
        <c:crosses val="autoZero"/>
        <c:crossBetween val="midCat"/>
        <c:majorUnit val="0.5"/>
        <c:min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伸长量与拉力关系示意图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4508854194249658E-2"/>
                  <c:y val="-2.73886626063554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Sheet1!$I$2:$I$11</c:f>
              <c:numCache>
                <c:formatCode>General</c:formatCode>
                <c:ptCount val="10"/>
                <c:pt idx="0">
                  <c:v>0.1</c:v>
                </c:pt>
                <c:pt idx="1">
                  <c:v>2.5</c:v>
                </c:pt>
                <c:pt idx="2">
                  <c:v>5.2</c:v>
                </c:pt>
                <c:pt idx="3">
                  <c:v>7.8</c:v>
                </c:pt>
                <c:pt idx="4">
                  <c:v>10.100000000000001</c:v>
                </c:pt>
                <c:pt idx="5">
                  <c:v>12.9</c:v>
                </c:pt>
                <c:pt idx="6">
                  <c:v>16.399999999999999</c:v>
                </c:pt>
                <c:pt idx="7">
                  <c:v>17.600000000000001</c:v>
                </c:pt>
                <c:pt idx="8">
                  <c:v>20.6</c:v>
                </c:pt>
                <c:pt idx="9">
                  <c:v>22.7</c:v>
                </c:pt>
              </c:numCache>
            </c:numRef>
          </c:xVal>
          <c:yVal>
            <c:numRef>
              <c:f>Sheet1!$J$2:$J$11</c:f>
              <c:numCache>
                <c:formatCode>General</c:formatCode>
                <c:ptCount val="10"/>
                <c:pt idx="0">
                  <c:v>25.5</c:v>
                </c:pt>
                <c:pt idx="1">
                  <c:v>26</c:v>
                </c:pt>
                <c:pt idx="2">
                  <c:v>26.5</c:v>
                </c:pt>
                <c:pt idx="3">
                  <c:v>27</c:v>
                </c:pt>
                <c:pt idx="4">
                  <c:v>27.5</c:v>
                </c:pt>
                <c:pt idx="5">
                  <c:v>28</c:v>
                </c:pt>
                <c:pt idx="6">
                  <c:v>28.5</c:v>
                </c:pt>
                <c:pt idx="7">
                  <c:v>29</c:v>
                </c:pt>
                <c:pt idx="8">
                  <c:v>29.5</c:v>
                </c:pt>
                <c:pt idx="9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6E-4151-80AE-510C0B5C0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709695"/>
        <c:axId val="2036710111"/>
      </c:scatterChart>
      <c:valAx>
        <c:axId val="2036709695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标记长度</a:t>
                </a:r>
                <a:r>
                  <a:rPr lang="en-US" altLang="zh-CN"/>
                  <a:t>/10</a:t>
                </a:r>
                <a:r>
                  <a:rPr lang="en-US" altLang="zh-CN" baseline="0"/>
                  <a:t>-2mm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710111"/>
        <c:crosses val="autoZero"/>
        <c:crossBetween val="midCat"/>
        <c:majorUnit val="1"/>
      </c:valAx>
      <c:valAx>
        <c:axId val="2036710111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拉力</a:t>
                </a:r>
                <a:r>
                  <a:rPr lang="en-US" altLang="zh-CN"/>
                  <a:t>/kg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709695"/>
        <c:crosses val="autoZero"/>
        <c:crossBetween val="midCat"/>
        <c:majorUnit val="0.5"/>
        <c:min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伸长量与拉力关系示意图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4508854194249658E-2"/>
                  <c:y val="-2.73886626063554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Sheet1!$A$16:$J$16</c:f>
              <c:numCache>
                <c:formatCode>General</c:formatCode>
                <c:ptCount val="10"/>
                <c:pt idx="0">
                  <c:v>27</c:v>
                </c:pt>
                <c:pt idx="1">
                  <c:v>29.5</c:v>
                </c:pt>
                <c:pt idx="2">
                  <c:v>33.200000000000003</c:v>
                </c:pt>
                <c:pt idx="3">
                  <c:v>35.4</c:v>
                </c:pt>
                <c:pt idx="4">
                  <c:v>37.5</c:v>
                </c:pt>
                <c:pt idx="5">
                  <c:v>39.9</c:v>
                </c:pt>
                <c:pt idx="6">
                  <c:v>42.6</c:v>
                </c:pt>
                <c:pt idx="7">
                  <c:v>45.3</c:v>
                </c:pt>
                <c:pt idx="8">
                  <c:v>47.4</c:v>
                </c:pt>
                <c:pt idx="9">
                  <c:v>50.1</c:v>
                </c:pt>
              </c:numCache>
            </c:numRef>
          </c:xVal>
          <c:yVal>
            <c:numRef>
              <c:f>Sheet1!$A$17:$J$17</c:f>
              <c:numCache>
                <c:formatCode>General</c:formatCode>
                <c:ptCount val="10"/>
                <c:pt idx="0">
                  <c:v>25</c:v>
                </c:pt>
                <c:pt idx="1">
                  <c:v>25.5</c:v>
                </c:pt>
                <c:pt idx="2">
                  <c:v>26</c:v>
                </c:pt>
                <c:pt idx="3">
                  <c:v>26.5</c:v>
                </c:pt>
                <c:pt idx="4">
                  <c:v>27</c:v>
                </c:pt>
                <c:pt idx="5">
                  <c:v>27.5</c:v>
                </c:pt>
                <c:pt idx="6">
                  <c:v>28</c:v>
                </c:pt>
                <c:pt idx="7">
                  <c:v>28.5</c:v>
                </c:pt>
                <c:pt idx="8">
                  <c:v>29</c:v>
                </c:pt>
                <c:pt idx="9">
                  <c:v>29.5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FE-4576-89E3-540B8A909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709695"/>
        <c:axId val="2036710111"/>
      </c:scatterChart>
      <c:valAx>
        <c:axId val="2036709695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标记长度</a:t>
                </a:r>
                <a:r>
                  <a:rPr lang="en-US" altLang="zh-CN"/>
                  <a:t>/10</a:t>
                </a:r>
                <a:r>
                  <a:rPr lang="en-US" altLang="zh-CN" baseline="0"/>
                  <a:t>-2mm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710111"/>
        <c:crosses val="autoZero"/>
        <c:crossBetween val="midCat"/>
      </c:valAx>
      <c:valAx>
        <c:axId val="2036710111"/>
        <c:scaling>
          <c:orientation val="minMax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拉力</a:t>
                </a:r>
                <a:r>
                  <a:rPr lang="en-US" altLang="zh-CN"/>
                  <a:t>/kg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709695"/>
        <c:crosses val="autoZero"/>
        <c:crossBetween val="midCat"/>
        <c:majorUnit val="0.5"/>
        <c:min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伸长量与拉力关系示意图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4508854194249658E-2"/>
                  <c:y val="-2.73886626063554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Sheet1!$A$19:$I$19</c:f>
              <c:numCache>
                <c:formatCode>General</c:formatCode>
                <c:ptCount val="9"/>
                <c:pt idx="0">
                  <c:v>16</c:v>
                </c:pt>
                <c:pt idx="1">
                  <c:v>23.5</c:v>
                </c:pt>
                <c:pt idx="2">
                  <c:v>28.200000000000003</c:v>
                </c:pt>
                <c:pt idx="3">
                  <c:v>32</c:v>
                </c:pt>
                <c:pt idx="4">
                  <c:v>40.1</c:v>
                </c:pt>
                <c:pt idx="5">
                  <c:v>46.099999999999994</c:v>
                </c:pt>
                <c:pt idx="6">
                  <c:v>54.4</c:v>
                </c:pt>
                <c:pt idx="7">
                  <c:v>62.7</c:v>
                </c:pt>
                <c:pt idx="8">
                  <c:v>70.8</c:v>
                </c:pt>
              </c:numCache>
            </c:numRef>
          </c:xVal>
          <c:yVal>
            <c:numRef>
              <c:f>Sheet1!$A$20:$I$20</c:f>
              <c:numCache>
                <c:formatCode>General</c:formatCode>
                <c:ptCount val="9"/>
                <c:pt idx="0">
                  <c:v>15</c:v>
                </c:pt>
                <c:pt idx="1">
                  <c:v>15.5</c:v>
                </c:pt>
                <c:pt idx="2">
                  <c:v>16</c:v>
                </c:pt>
                <c:pt idx="3">
                  <c:v>16.5</c:v>
                </c:pt>
                <c:pt idx="4">
                  <c:v>17</c:v>
                </c:pt>
                <c:pt idx="5">
                  <c:v>17.5</c:v>
                </c:pt>
                <c:pt idx="6">
                  <c:v>18</c:v>
                </c:pt>
                <c:pt idx="7">
                  <c:v>18.5</c:v>
                </c:pt>
                <c:pt idx="8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5C-4A2C-BC37-DF4D380FF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709695"/>
        <c:axId val="2036710111"/>
      </c:scatterChart>
      <c:valAx>
        <c:axId val="2036709695"/>
        <c:scaling>
          <c:orientation val="minMax"/>
          <c:max val="7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标记长度</a:t>
                </a:r>
                <a:r>
                  <a:rPr lang="en-US" altLang="zh-CN"/>
                  <a:t>/10</a:t>
                </a:r>
                <a:r>
                  <a:rPr lang="en-US" altLang="zh-CN" baseline="0"/>
                  <a:t>-2mm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710111"/>
        <c:crosses val="autoZero"/>
        <c:crossBetween val="midCat"/>
      </c:valAx>
      <c:valAx>
        <c:axId val="2036710111"/>
        <c:scaling>
          <c:orientation val="minMax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拉力</a:t>
                </a:r>
                <a:r>
                  <a:rPr lang="en-US" altLang="zh-CN"/>
                  <a:t>/kg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709695"/>
        <c:crosses val="autoZero"/>
        <c:crossBetween val="midCat"/>
        <c:majorUnit val="0.5"/>
        <c:min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伸长量与拉力关系示意图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5577900396210146E-2"/>
                  <c:y val="-6.51747955708361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Sheet1!$A$22:$K$22</c:f>
              <c:numCache>
                <c:formatCode>General</c:formatCode>
                <c:ptCount val="11"/>
                <c:pt idx="0">
                  <c:v>44.1</c:v>
                </c:pt>
                <c:pt idx="1">
                  <c:v>47.6</c:v>
                </c:pt>
                <c:pt idx="2">
                  <c:v>50.1</c:v>
                </c:pt>
                <c:pt idx="3">
                  <c:v>51.6</c:v>
                </c:pt>
                <c:pt idx="4">
                  <c:v>53.6</c:v>
                </c:pt>
                <c:pt idx="5">
                  <c:v>57.1</c:v>
                </c:pt>
                <c:pt idx="6">
                  <c:v>59.4</c:v>
                </c:pt>
                <c:pt idx="7">
                  <c:v>62</c:v>
                </c:pt>
                <c:pt idx="8">
                  <c:v>65.8</c:v>
                </c:pt>
                <c:pt idx="9">
                  <c:v>68</c:v>
                </c:pt>
                <c:pt idx="10">
                  <c:v>71.2</c:v>
                </c:pt>
              </c:numCache>
            </c:numRef>
          </c:xVal>
          <c:yVal>
            <c:numRef>
              <c:f>Sheet1!$A$23:$K$23</c:f>
              <c:numCache>
                <c:formatCode>General</c:formatCode>
                <c:ptCount val="11"/>
                <c:pt idx="0">
                  <c:v>25</c:v>
                </c:pt>
                <c:pt idx="1">
                  <c:v>25.5</c:v>
                </c:pt>
                <c:pt idx="2">
                  <c:v>26</c:v>
                </c:pt>
                <c:pt idx="3">
                  <c:v>26.5</c:v>
                </c:pt>
                <c:pt idx="4">
                  <c:v>27</c:v>
                </c:pt>
                <c:pt idx="5">
                  <c:v>27.5</c:v>
                </c:pt>
                <c:pt idx="6">
                  <c:v>28</c:v>
                </c:pt>
                <c:pt idx="7">
                  <c:v>28.5</c:v>
                </c:pt>
                <c:pt idx="8">
                  <c:v>29</c:v>
                </c:pt>
                <c:pt idx="9">
                  <c:v>29.5</c:v>
                </c:pt>
                <c:pt idx="1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48-4F2A-B1AB-E94CBEA79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709695"/>
        <c:axId val="2036710111"/>
      </c:scatterChart>
      <c:valAx>
        <c:axId val="2036709695"/>
        <c:scaling>
          <c:orientation val="minMax"/>
          <c:max val="72"/>
          <c:min val="4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标记长度</a:t>
                </a:r>
                <a:r>
                  <a:rPr lang="en-US" altLang="zh-CN"/>
                  <a:t>/10</a:t>
                </a:r>
                <a:r>
                  <a:rPr lang="en-US" altLang="zh-CN" baseline="0"/>
                  <a:t>-2mm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710111"/>
        <c:crosses val="autoZero"/>
        <c:crossBetween val="midCat"/>
        <c:majorUnit val="2"/>
      </c:valAx>
      <c:valAx>
        <c:axId val="2036710111"/>
        <c:scaling>
          <c:orientation val="minMax"/>
          <c:max val="30.5"/>
          <c:min val="2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拉力</a:t>
                </a:r>
                <a:r>
                  <a:rPr lang="en-US" altLang="zh-CN"/>
                  <a:t>/kg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709695"/>
        <c:crosses val="autoZero"/>
        <c:crossBetween val="midCat"/>
        <c:majorUnit val="0.5"/>
        <c:min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伸长量与拉力关系示意图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4508854194249658E-2"/>
                  <c:y val="-2.73886626063554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Sheet1!$A$25:$K$25</c:f>
              <c:numCache>
                <c:formatCode>General</c:formatCode>
                <c:ptCount val="11"/>
                <c:pt idx="0">
                  <c:v>38.200000000000003</c:v>
                </c:pt>
                <c:pt idx="1">
                  <c:v>40.1</c:v>
                </c:pt>
                <c:pt idx="2">
                  <c:v>43.6</c:v>
                </c:pt>
                <c:pt idx="3">
                  <c:v>46.7</c:v>
                </c:pt>
                <c:pt idx="4">
                  <c:v>49</c:v>
                </c:pt>
                <c:pt idx="5">
                  <c:v>51.6</c:v>
                </c:pt>
                <c:pt idx="6">
                  <c:v>54.4</c:v>
                </c:pt>
                <c:pt idx="7">
                  <c:v>57</c:v>
                </c:pt>
                <c:pt idx="8">
                  <c:v>60.1</c:v>
                </c:pt>
                <c:pt idx="9">
                  <c:v>62.8</c:v>
                </c:pt>
                <c:pt idx="10">
                  <c:v>65</c:v>
                </c:pt>
              </c:numCache>
            </c:numRef>
          </c:xVal>
          <c:yVal>
            <c:numRef>
              <c:f>Sheet1!$A$26:$K$26</c:f>
              <c:numCache>
                <c:formatCode>General</c:formatCode>
                <c:ptCount val="11"/>
                <c:pt idx="0">
                  <c:v>25</c:v>
                </c:pt>
                <c:pt idx="1">
                  <c:v>25.5</c:v>
                </c:pt>
                <c:pt idx="2">
                  <c:v>26</c:v>
                </c:pt>
                <c:pt idx="3">
                  <c:v>26.5</c:v>
                </c:pt>
                <c:pt idx="4">
                  <c:v>27</c:v>
                </c:pt>
                <c:pt idx="5">
                  <c:v>27.5</c:v>
                </c:pt>
                <c:pt idx="6">
                  <c:v>28</c:v>
                </c:pt>
                <c:pt idx="7">
                  <c:v>28.5</c:v>
                </c:pt>
                <c:pt idx="8">
                  <c:v>29</c:v>
                </c:pt>
                <c:pt idx="9">
                  <c:v>29.5</c:v>
                </c:pt>
                <c:pt idx="1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AA-44D8-94D5-AFC8F2661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709695"/>
        <c:axId val="2036710111"/>
      </c:scatterChart>
      <c:valAx>
        <c:axId val="2036709695"/>
        <c:scaling>
          <c:orientation val="minMax"/>
          <c:max val="70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标记长度</a:t>
                </a:r>
                <a:r>
                  <a:rPr lang="en-US" altLang="zh-CN"/>
                  <a:t>/10</a:t>
                </a:r>
                <a:r>
                  <a:rPr lang="en-US" altLang="zh-CN" baseline="0"/>
                  <a:t>-2mm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710111"/>
        <c:crosses val="autoZero"/>
        <c:crossBetween val="midCat"/>
      </c:valAx>
      <c:valAx>
        <c:axId val="2036710111"/>
        <c:scaling>
          <c:orientation val="minMax"/>
          <c:min val="2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拉力</a:t>
                </a:r>
                <a:r>
                  <a:rPr lang="en-US" altLang="zh-CN"/>
                  <a:t>/kg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709695"/>
        <c:crosses val="autoZero"/>
        <c:crossBetween val="midCat"/>
        <c:majorUnit val="0.5"/>
        <c:min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杨氏模量与温度关系示意图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Sheet1!$A$11:$F$11</c:f>
              <c:numCache>
                <c:formatCode>General</c:formatCode>
                <c:ptCount val="6"/>
                <c:pt idx="0">
                  <c:v>289.8</c:v>
                </c:pt>
                <c:pt idx="1">
                  <c:v>310.3</c:v>
                </c:pt>
                <c:pt idx="2">
                  <c:v>339.6</c:v>
                </c:pt>
                <c:pt idx="3">
                  <c:v>390.2</c:v>
                </c:pt>
                <c:pt idx="4">
                  <c:v>430.6</c:v>
                </c:pt>
                <c:pt idx="5">
                  <c:v>497.4</c:v>
                </c:pt>
              </c:numCache>
            </c:numRef>
          </c:xVal>
          <c:yVal>
            <c:numRef>
              <c:f>Sheet1!$A$12:$F$12</c:f>
              <c:numCache>
                <c:formatCode>General</c:formatCode>
                <c:ptCount val="6"/>
                <c:pt idx="0">
                  <c:v>1.1100000000000001</c:v>
                </c:pt>
                <c:pt idx="1">
                  <c:v>1.1499999999999999</c:v>
                </c:pt>
                <c:pt idx="2">
                  <c:v>1.1200000000000001</c:v>
                </c:pt>
                <c:pt idx="3">
                  <c:v>1.1000000000000001</c:v>
                </c:pt>
                <c:pt idx="4">
                  <c:v>1.03</c:v>
                </c:pt>
                <c:pt idx="5">
                  <c:v>1.01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16-4545-9C58-0FBA29BB7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709695"/>
        <c:axId val="2036710111"/>
      </c:scatterChart>
      <c:valAx>
        <c:axId val="2036709695"/>
        <c:scaling>
          <c:orientation val="minMax"/>
          <c:max val="500"/>
          <c:min val="2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温度</a:t>
                </a:r>
                <a:r>
                  <a:rPr lang="en-US" altLang="zh-CN"/>
                  <a:t>/K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710111"/>
        <c:crosses val="autoZero"/>
        <c:crossBetween val="midCat"/>
        <c:majorUnit val="20"/>
      </c:valAx>
      <c:valAx>
        <c:axId val="2036710111"/>
        <c:scaling>
          <c:orientation val="minMax"/>
          <c:max val="1.1600000000000001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杨氏模量</a:t>
                </a:r>
                <a:r>
                  <a:rPr lang="en-US" altLang="zh-CN"/>
                  <a:t>/Pa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709695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30480</xdr:colOff>
      <xdr:row>7</xdr:row>
      <xdr:rowOff>30480</xdr:rowOff>
    </xdr:from>
    <xdr:to>
      <xdr:col>28</xdr:col>
      <xdr:colOff>335280</xdr:colOff>
      <xdr:row>22</xdr:row>
      <xdr:rowOff>144780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38</xdr:row>
      <xdr:rowOff>16896</xdr:rowOff>
    </xdr:from>
    <xdr:to>
      <xdr:col>7</xdr:col>
      <xdr:colOff>50548</xdr:colOff>
      <xdr:row>53</xdr:row>
      <xdr:rowOff>150976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42</xdr:row>
      <xdr:rowOff>73561</xdr:rowOff>
    </xdr:from>
    <xdr:to>
      <xdr:col>7</xdr:col>
      <xdr:colOff>48560</xdr:colOff>
      <xdr:row>58</xdr:row>
      <xdr:rowOff>34776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53008</xdr:colOff>
      <xdr:row>37</xdr:row>
      <xdr:rowOff>92764</xdr:rowOff>
    </xdr:from>
    <xdr:to>
      <xdr:col>14</xdr:col>
      <xdr:colOff>395104</xdr:colOff>
      <xdr:row>53</xdr:row>
      <xdr:rowOff>54566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74288</xdr:colOff>
      <xdr:row>50</xdr:row>
      <xdr:rowOff>71867</xdr:rowOff>
    </xdr:from>
    <xdr:to>
      <xdr:col>14</xdr:col>
      <xdr:colOff>363375</xdr:colOff>
      <xdr:row>66</xdr:row>
      <xdr:rowOff>30101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48</xdr:row>
      <xdr:rowOff>163930</xdr:rowOff>
    </xdr:from>
    <xdr:to>
      <xdr:col>7</xdr:col>
      <xdr:colOff>48560</xdr:colOff>
      <xdr:row>64</xdr:row>
      <xdr:rowOff>128714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175848</xdr:colOff>
      <xdr:row>41</xdr:row>
      <xdr:rowOff>168520</xdr:rowOff>
    </xdr:from>
    <xdr:to>
      <xdr:col>14</xdr:col>
      <xdr:colOff>464935</xdr:colOff>
      <xdr:row>57</xdr:row>
      <xdr:rowOff>126753</xdr:rowOff>
    </xdr:to>
    <xdr:graphicFrame macro="">
      <xdr:nvGraphicFramePr>
        <xdr:cNvPr id="10" name="图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4</xdr:row>
      <xdr:rowOff>109903</xdr:rowOff>
    </xdr:from>
    <xdr:to>
      <xdr:col>14</xdr:col>
      <xdr:colOff>289087</xdr:colOff>
      <xdr:row>20</xdr:row>
      <xdr:rowOff>68137</xdr:rowOff>
    </xdr:to>
    <xdr:graphicFrame macro="">
      <xdr:nvGraphicFramePr>
        <xdr:cNvPr id="11" name="图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/1.0mm&#38108;&#19997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a/0.6mm&#38108;&#199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T6">
            <v>126.6</v>
          </cell>
          <cell r="U6">
            <v>15</v>
          </cell>
        </row>
        <row r="7">
          <cell r="T7">
            <v>132.19999999999999</v>
          </cell>
          <cell r="U7">
            <v>15.5</v>
          </cell>
        </row>
        <row r="8">
          <cell r="L8">
            <v>55</v>
          </cell>
          <cell r="M8">
            <v>17</v>
          </cell>
          <cell r="N8">
            <v>65</v>
          </cell>
          <cell r="O8">
            <v>53.1</v>
          </cell>
          <cell r="T8">
            <v>139.19999999999999</v>
          </cell>
          <cell r="U8">
            <v>16</v>
          </cell>
        </row>
        <row r="9">
          <cell r="L9">
            <v>62</v>
          </cell>
          <cell r="M9">
            <v>17.5</v>
          </cell>
          <cell r="N9">
            <v>80.099999999999994</v>
          </cell>
          <cell r="O9">
            <v>58.5</v>
          </cell>
          <cell r="T9">
            <v>144.69999999999999</v>
          </cell>
          <cell r="U9">
            <v>16.5</v>
          </cell>
        </row>
        <row r="10">
          <cell r="L10">
            <v>78</v>
          </cell>
          <cell r="M10">
            <v>18</v>
          </cell>
          <cell r="N10">
            <v>98</v>
          </cell>
          <cell r="O10">
            <v>75.5</v>
          </cell>
          <cell r="T10">
            <v>152</v>
          </cell>
          <cell r="U10">
            <v>17</v>
          </cell>
        </row>
        <row r="11">
          <cell r="L11">
            <v>87</v>
          </cell>
          <cell r="M11">
            <v>18.5</v>
          </cell>
          <cell r="N11">
            <v>112.8</v>
          </cell>
          <cell r="O11">
            <v>85</v>
          </cell>
          <cell r="T11">
            <v>162</v>
          </cell>
          <cell r="U11">
            <v>17.5</v>
          </cell>
        </row>
        <row r="12">
          <cell r="L12">
            <v>101</v>
          </cell>
          <cell r="M12">
            <v>19</v>
          </cell>
          <cell r="N12">
            <v>147.1</v>
          </cell>
          <cell r="O12">
            <v>95.5</v>
          </cell>
          <cell r="T12">
            <v>167.3</v>
          </cell>
          <cell r="U12">
            <v>18</v>
          </cell>
        </row>
        <row r="13">
          <cell r="L13">
            <v>108</v>
          </cell>
          <cell r="T13">
            <v>173.5</v>
          </cell>
          <cell r="U13">
            <v>18.5</v>
          </cell>
        </row>
        <row r="14">
          <cell r="T14">
            <v>182.1</v>
          </cell>
          <cell r="U14">
            <v>19</v>
          </cell>
        </row>
        <row r="15">
          <cell r="T15">
            <v>185.3</v>
          </cell>
          <cell r="U15">
            <v>19.5</v>
          </cell>
        </row>
        <row r="16">
          <cell r="T16">
            <v>191.2</v>
          </cell>
          <cell r="U16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104" zoomScaleNormal="115" workbookViewId="0">
      <selection activeCell="A8" sqref="A8"/>
    </sheetView>
  </sheetViews>
  <sheetFormatPr defaultRowHeight="13.8" x14ac:dyDescent="0.25"/>
  <cols>
    <col min="1" max="1" width="9" bestFit="1" customWidth="1"/>
    <col min="2" max="2" width="13.77734375" bestFit="1" customWidth="1"/>
    <col min="3" max="5" width="9" bestFit="1" customWidth="1"/>
    <col min="6" max="6" width="9.44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7</v>
      </c>
      <c r="K1" t="s">
        <v>6</v>
      </c>
    </row>
    <row r="2" spans="1:12" x14ac:dyDescent="0.25">
      <c r="A2">
        <f>273.2+16.6</f>
        <v>289.8</v>
      </c>
      <c r="B2">
        <f>4*9.79/3.14*100000000000</f>
        <v>1247133757961.7832</v>
      </c>
      <c r="C2">
        <v>0.42370000000000002</v>
      </c>
      <c r="D2">
        <f>0.966*0.966</f>
        <v>0.93315599999999999</v>
      </c>
      <c r="E2">
        <v>0.1956</v>
      </c>
      <c r="F2" s="1">
        <f>B2/D2*C2*E2</f>
        <v>110760803260.53578</v>
      </c>
      <c r="I2">
        <v>0.1</v>
      </c>
      <c r="J2">
        <v>25.5</v>
      </c>
      <c r="K2" s="2">
        <v>126.6</v>
      </c>
      <c r="L2" s="2">
        <v>15</v>
      </c>
    </row>
    <row r="3" spans="1:12" x14ac:dyDescent="0.25">
      <c r="A3">
        <f>273.2+37.1</f>
        <v>310.3</v>
      </c>
      <c r="B3">
        <f>4*9.78/3.14*100000000000</f>
        <v>1245859872611.4648</v>
      </c>
      <c r="C3">
        <v>0.41920000000000002</v>
      </c>
      <c r="D3">
        <f>0.581*0.581</f>
        <v>0.33756099999999994</v>
      </c>
      <c r="E3" s="1">
        <v>7.4300000000000005E-2</v>
      </c>
      <c r="F3" s="1">
        <f>B3*C3/D3*E3</f>
        <v>114954776392.66786</v>
      </c>
      <c r="I3">
        <v>2.5</v>
      </c>
      <c r="J3">
        <v>26</v>
      </c>
      <c r="K3" s="2">
        <v>132.19999999999999</v>
      </c>
      <c r="L3" s="2">
        <v>15.5</v>
      </c>
    </row>
    <row r="4" spans="1:12" x14ac:dyDescent="0.25">
      <c r="A4">
        <f>273.2+66.4</f>
        <v>339.6</v>
      </c>
      <c r="B4">
        <f>4*9.78/3.14*100000000000</f>
        <v>1245859872611.4648</v>
      </c>
      <c r="C4">
        <v>0.42549999999999999</v>
      </c>
      <c r="D4">
        <f>0.964*0.964</f>
        <v>0.9292959999999999</v>
      </c>
      <c r="E4">
        <v>0.1971</v>
      </c>
      <c r="F4" s="1">
        <f>B4/D4*C4*E4</f>
        <v>112434946851.62396</v>
      </c>
      <c r="I4">
        <v>5.2</v>
      </c>
      <c r="J4">
        <v>26.5</v>
      </c>
      <c r="K4" s="2">
        <v>139.19999999999999</v>
      </c>
      <c r="L4" s="2">
        <v>16</v>
      </c>
    </row>
    <row r="5" spans="1:12" x14ac:dyDescent="0.25">
      <c r="A5">
        <f>117+273.2</f>
        <v>390.2</v>
      </c>
      <c r="B5">
        <f>4*9.78/3.14*100000000000</f>
        <v>1245859872611.4648</v>
      </c>
      <c r="C5">
        <v>0.4214</v>
      </c>
      <c r="D5">
        <f>0.592*0.592</f>
        <v>0.35046399999999994</v>
      </c>
      <c r="E5">
        <v>7.3599999999999999E-2</v>
      </c>
      <c r="F5">
        <f>B5*C5/D5*E5</f>
        <v>110254958521.95801</v>
      </c>
      <c r="I5">
        <v>7.8</v>
      </c>
      <c r="J5">
        <v>27</v>
      </c>
      <c r="K5" s="2">
        <v>144.69999999999999</v>
      </c>
      <c r="L5" s="2">
        <v>16.5</v>
      </c>
    </row>
    <row r="6" spans="1:12" x14ac:dyDescent="0.25">
      <c r="A6">
        <v>430.6</v>
      </c>
      <c r="B6">
        <f>4*9.78/3.14*100000000000</f>
        <v>1245859872611.4648</v>
      </c>
      <c r="C6">
        <v>0.42470000000000002</v>
      </c>
      <c r="D6">
        <f>0.984*0.984</f>
        <v>0.96825600000000001</v>
      </c>
      <c r="E6">
        <v>0.18809999999999999</v>
      </c>
      <c r="F6">
        <f>B6*C6/D6*E6</f>
        <v>102789808680.38057</v>
      </c>
      <c r="I6">
        <v>10.100000000000001</v>
      </c>
      <c r="J6">
        <v>27.5</v>
      </c>
      <c r="K6" s="2">
        <v>152</v>
      </c>
      <c r="L6" s="2">
        <v>17</v>
      </c>
    </row>
    <row r="7" spans="1:12" x14ac:dyDescent="0.25">
      <c r="A7">
        <f>273.2+224.2</f>
        <v>497.4</v>
      </c>
      <c r="B7">
        <f>4*9.78/3.14*100000000000</f>
        <v>1245859872611.4648</v>
      </c>
      <c r="C7">
        <v>0.42130000000000001</v>
      </c>
      <c r="D7">
        <f>0.976*0.976</f>
        <v>0.95257599999999998</v>
      </c>
      <c r="E7">
        <v>1829</v>
      </c>
      <c r="F7">
        <f>B7*C7*E7/D7</f>
        <v>1007800866242466.1</v>
      </c>
      <c r="I7">
        <v>12.9</v>
      </c>
      <c r="J7">
        <v>28</v>
      </c>
      <c r="K7" s="2">
        <v>162</v>
      </c>
      <c r="L7" s="2">
        <v>17.5</v>
      </c>
    </row>
    <row r="8" spans="1:12" x14ac:dyDescent="0.25">
      <c r="I8">
        <v>16.399999999999999</v>
      </c>
      <c r="J8">
        <v>28.5</v>
      </c>
      <c r="K8" s="2">
        <v>167.3</v>
      </c>
      <c r="L8" s="2">
        <v>18</v>
      </c>
    </row>
    <row r="9" spans="1:12" x14ac:dyDescent="0.25">
      <c r="I9">
        <v>17.600000000000001</v>
      </c>
      <c r="J9">
        <v>29</v>
      </c>
      <c r="K9" s="2">
        <v>173.5</v>
      </c>
      <c r="L9" s="2">
        <v>18.5</v>
      </c>
    </row>
    <row r="10" spans="1:12" x14ac:dyDescent="0.25">
      <c r="I10">
        <v>20.6</v>
      </c>
      <c r="J10">
        <v>29.5</v>
      </c>
      <c r="K10">
        <v>182.1</v>
      </c>
      <c r="L10" s="2">
        <v>19</v>
      </c>
    </row>
    <row r="11" spans="1:12" x14ac:dyDescent="0.25">
      <c r="A11">
        <v>289.8</v>
      </c>
      <c r="B11">
        <v>310.3</v>
      </c>
      <c r="C11">
        <v>339.6</v>
      </c>
      <c r="D11">
        <v>390.2</v>
      </c>
      <c r="E11">
        <v>430.6</v>
      </c>
      <c r="F11">
        <v>497.4</v>
      </c>
      <c r="I11">
        <v>22.7</v>
      </c>
      <c r="J11">
        <v>30</v>
      </c>
      <c r="K11">
        <v>185.3</v>
      </c>
      <c r="L11" s="2">
        <v>19.5</v>
      </c>
    </row>
    <row r="12" spans="1:12" x14ac:dyDescent="0.25">
      <c r="A12">
        <v>1.1100000000000001</v>
      </c>
      <c r="B12">
        <v>1.1499999999999999</v>
      </c>
      <c r="C12">
        <v>1.1200000000000001</v>
      </c>
      <c r="D12">
        <v>1.1000000000000001</v>
      </c>
      <c r="E12">
        <v>1.03</v>
      </c>
      <c r="F12">
        <v>1.01</v>
      </c>
      <c r="K12" s="2">
        <v>191.2</v>
      </c>
      <c r="L12" s="2">
        <v>20</v>
      </c>
    </row>
    <row r="16" spans="1:12" x14ac:dyDescent="0.25">
      <c r="A16">
        <v>27</v>
      </c>
      <c r="B16">
        <v>29.5</v>
      </c>
      <c r="C16">
        <v>33.200000000000003</v>
      </c>
      <c r="D16">
        <v>35.4</v>
      </c>
      <c r="E16">
        <v>37.5</v>
      </c>
      <c r="F16">
        <v>39.9</v>
      </c>
      <c r="G16">
        <v>42.6</v>
      </c>
      <c r="H16">
        <v>45.3</v>
      </c>
      <c r="I16">
        <v>47.4</v>
      </c>
      <c r="J16">
        <v>50.1</v>
      </c>
    </row>
    <row r="17" spans="1:11" x14ac:dyDescent="0.25">
      <c r="A17">
        <v>25</v>
      </c>
      <c r="B17">
        <v>25.5</v>
      </c>
      <c r="C17">
        <v>26</v>
      </c>
      <c r="D17">
        <v>26.5</v>
      </c>
      <c r="E17">
        <v>27</v>
      </c>
      <c r="F17">
        <v>27.5</v>
      </c>
      <c r="G17">
        <v>28</v>
      </c>
      <c r="H17">
        <v>28.5</v>
      </c>
      <c r="I17">
        <v>29</v>
      </c>
      <c r="J17">
        <v>29.5</v>
      </c>
    </row>
    <row r="19" spans="1:11" x14ac:dyDescent="0.25">
      <c r="A19">
        <v>16</v>
      </c>
      <c r="B19">
        <v>23.5</v>
      </c>
      <c r="C19">
        <v>28.200000000000003</v>
      </c>
      <c r="D19">
        <v>32</v>
      </c>
      <c r="E19">
        <v>40.1</v>
      </c>
      <c r="F19">
        <v>46.099999999999994</v>
      </c>
      <c r="G19">
        <v>54.4</v>
      </c>
      <c r="H19">
        <v>62.7</v>
      </c>
      <c r="I19">
        <v>70.8</v>
      </c>
    </row>
    <row r="20" spans="1:11" x14ac:dyDescent="0.25">
      <c r="A20">
        <v>15</v>
      </c>
      <c r="B20">
        <v>15.5</v>
      </c>
      <c r="C20">
        <v>16</v>
      </c>
      <c r="D20">
        <v>16.5</v>
      </c>
      <c r="E20">
        <v>17</v>
      </c>
      <c r="F20">
        <v>17.5</v>
      </c>
      <c r="G20">
        <v>18</v>
      </c>
      <c r="H20">
        <v>18.5</v>
      </c>
      <c r="I20">
        <v>19</v>
      </c>
    </row>
    <row r="22" spans="1:11" x14ac:dyDescent="0.25">
      <c r="A22">
        <v>44.1</v>
      </c>
      <c r="B22">
        <v>47.6</v>
      </c>
      <c r="C22">
        <v>50.1</v>
      </c>
      <c r="D22">
        <v>51.6</v>
      </c>
      <c r="E22">
        <v>53.6</v>
      </c>
      <c r="F22">
        <v>57.1</v>
      </c>
      <c r="G22">
        <v>59.4</v>
      </c>
      <c r="H22">
        <v>62</v>
      </c>
      <c r="I22">
        <v>65.8</v>
      </c>
      <c r="J22">
        <v>68</v>
      </c>
      <c r="K22">
        <v>71.2</v>
      </c>
    </row>
    <row r="23" spans="1:11" x14ac:dyDescent="0.25">
      <c r="A23">
        <v>25</v>
      </c>
      <c r="B23">
        <v>25.5</v>
      </c>
      <c r="C23">
        <v>26</v>
      </c>
      <c r="D23">
        <v>26.5</v>
      </c>
      <c r="E23">
        <v>27</v>
      </c>
      <c r="F23">
        <v>27.5</v>
      </c>
      <c r="G23">
        <v>28</v>
      </c>
      <c r="H23">
        <v>28.5</v>
      </c>
      <c r="I23">
        <v>29</v>
      </c>
      <c r="J23">
        <v>29.5</v>
      </c>
      <c r="K23">
        <v>30</v>
      </c>
    </row>
    <row r="25" spans="1:11" x14ac:dyDescent="0.25">
      <c r="A25">
        <v>38.200000000000003</v>
      </c>
      <c r="B25">
        <v>40.1</v>
      </c>
      <c r="C25">
        <v>43.6</v>
      </c>
      <c r="D25">
        <v>46.7</v>
      </c>
      <c r="E25">
        <v>49</v>
      </c>
      <c r="F25">
        <v>51.6</v>
      </c>
      <c r="G25">
        <v>54.4</v>
      </c>
      <c r="H25">
        <v>57</v>
      </c>
      <c r="I25">
        <v>60.1</v>
      </c>
      <c r="J25">
        <v>62.8</v>
      </c>
      <c r="K25">
        <v>65</v>
      </c>
    </row>
    <row r="26" spans="1:11" x14ac:dyDescent="0.25">
      <c r="A26">
        <v>25</v>
      </c>
      <c r="B26">
        <v>25.5</v>
      </c>
      <c r="C26">
        <v>26</v>
      </c>
      <c r="D26">
        <v>26.5</v>
      </c>
      <c r="E26">
        <v>27</v>
      </c>
      <c r="F26">
        <v>27.5</v>
      </c>
      <c r="G26">
        <v>28</v>
      </c>
      <c r="H26">
        <v>28.5</v>
      </c>
      <c r="I26">
        <v>29</v>
      </c>
      <c r="J26">
        <v>29.5</v>
      </c>
      <c r="K26">
        <v>30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宗威旭</dc:creator>
  <cp:lastModifiedBy>宗威旭</cp:lastModifiedBy>
  <dcterms:created xsi:type="dcterms:W3CDTF">2020-01-03T12:52:39Z</dcterms:created>
  <dcterms:modified xsi:type="dcterms:W3CDTF">2020-01-03T16:49:26Z</dcterms:modified>
</cp:coreProperties>
</file>