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FFDC0E1-ACA7-430E-AB4F-D0CCC8EC76B7}" xr6:coauthVersionLast="47" xr6:coauthVersionMax="47" xr10:uidLastSave="{00000000-0000-0000-0000-000000000000}"/>
  <bookViews>
    <workbookView xWindow="-120" yWindow="-120" windowWidth="29040" windowHeight="15720" activeTab="1" xr2:uid="{976858EE-14E3-4E09-96BE-2F95736D0462}"/>
  </bookViews>
  <sheets>
    <sheet name="2025" sheetId="4" r:id="rId1"/>
    <sheet name="2025 IDEAL" sheetId="1" r:id="rId2"/>
    <sheet name="CALCU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4" l="1"/>
  <c r="I82" i="1"/>
  <c r="H81" i="2"/>
  <c r="I81" i="2"/>
  <c r="J81" i="2"/>
  <c r="K81" i="2"/>
  <c r="L81" i="2"/>
  <c r="H81" i="1" s="1"/>
  <c r="H79" i="2"/>
  <c r="I79" i="2"/>
  <c r="J79" i="2"/>
  <c r="K79" i="2"/>
  <c r="L79" i="2"/>
  <c r="H79" i="1" s="1"/>
  <c r="H80" i="2"/>
  <c r="I80" i="2"/>
  <c r="J80" i="2"/>
  <c r="K80" i="2"/>
  <c r="L80" i="2"/>
  <c r="H80" i="1" s="1"/>
  <c r="H78" i="2"/>
  <c r="I78" i="2"/>
  <c r="J78" i="2"/>
  <c r="K78" i="2"/>
  <c r="L78" i="2"/>
  <c r="H78" i="1"/>
  <c r="H77" i="2"/>
  <c r="I77" i="2"/>
  <c r="J77" i="2"/>
  <c r="K77" i="2"/>
  <c r="L77" i="2" s="1"/>
  <c r="H77" i="1" s="1"/>
  <c r="O64" i="4"/>
  <c r="P63" i="4"/>
  <c r="P62" i="4"/>
  <c r="P61" i="4"/>
  <c r="P60" i="4"/>
  <c r="P59" i="4"/>
  <c r="I24" i="4"/>
  <c r="R12" i="4"/>
  <c r="Q12" i="4"/>
  <c r="H52" i="1"/>
  <c r="H76" i="2"/>
  <c r="L76" i="2" s="1"/>
  <c r="H76" i="1" s="1"/>
  <c r="I76" i="2"/>
  <c r="J76" i="2"/>
  <c r="K76" i="2"/>
  <c r="H74" i="2"/>
  <c r="L74" i="2" s="1"/>
  <c r="H74" i="1" s="1"/>
  <c r="I74" i="2"/>
  <c r="J74" i="2"/>
  <c r="K74" i="2"/>
  <c r="H75" i="2"/>
  <c r="I75" i="2"/>
  <c r="L75" i="2" s="1"/>
  <c r="H75" i="1" s="1"/>
  <c r="J75" i="2"/>
  <c r="K75" i="2"/>
  <c r="H18" i="2"/>
  <c r="H19" i="2"/>
  <c r="H20" i="2"/>
  <c r="H21" i="2"/>
  <c r="L21" i="2" s="1"/>
  <c r="H21" i="1" s="1"/>
  <c r="H22" i="2"/>
  <c r="H23" i="2"/>
  <c r="H24" i="2"/>
  <c r="H25" i="2"/>
  <c r="H26" i="2"/>
  <c r="H27" i="2"/>
  <c r="L27" i="2" s="1"/>
  <c r="H27" i="1" s="1"/>
  <c r="H28" i="2"/>
  <c r="L28" i="2" s="1"/>
  <c r="H28" i="1" s="1"/>
  <c r="H29" i="2"/>
  <c r="L29" i="2" s="1"/>
  <c r="H29" i="1" s="1"/>
  <c r="H30" i="2"/>
  <c r="H31" i="2"/>
  <c r="H32" i="2"/>
  <c r="L32" i="2" s="1"/>
  <c r="H33" i="2"/>
  <c r="H34" i="2"/>
  <c r="H35" i="2"/>
  <c r="H36" i="2"/>
  <c r="H37" i="2"/>
  <c r="L37" i="2" s="1"/>
  <c r="H37" i="1" s="1"/>
  <c r="H38" i="2"/>
  <c r="H39" i="2"/>
  <c r="H40" i="2"/>
  <c r="L40" i="2" s="1"/>
  <c r="H40" i="1" s="1"/>
  <c r="H41" i="2"/>
  <c r="L41" i="2" s="1"/>
  <c r="H41" i="1" s="1"/>
  <c r="H42" i="2"/>
  <c r="H43" i="2"/>
  <c r="H44" i="2"/>
  <c r="H45" i="2"/>
  <c r="H46" i="2"/>
  <c r="H47" i="2"/>
  <c r="H48" i="2"/>
  <c r="H49" i="2"/>
  <c r="H50" i="2"/>
  <c r="H51" i="2"/>
  <c r="H52" i="2"/>
  <c r="L52" i="2" s="1"/>
  <c r="H53" i="2"/>
  <c r="L53" i="2" s="1"/>
  <c r="H53" i="1" s="1"/>
  <c r="H54" i="2"/>
  <c r="L54" i="2" s="1"/>
  <c r="H54" i="1" s="1"/>
  <c r="H55" i="2"/>
  <c r="H56" i="2"/>
  <c r="H57" i="2"/>
  <c r="L57" i="2" s="1"/>
  <c r="H57" i="1" s="1"/>
  <c r="H58" i="2"/>
  <c r="H59" i="2"/>
  <c r="H60" i="2"/>
  <c r="H61" i="2"/>
  <c r="H62" i="2"/>
  <c r="H63" i="2"/>
  <c r="L63" i="2" s="1"/>
  <c r="H63" i="1" s="1"/>
  <c r="H64" i="2"/>
  <c r="L64" i="2" s="1"/>
  <c r="H64" i="1" s="1"/>
  <c r="H65" i="2"/>
  <c r="L65" i="2" s="1"/>
  <c r="H65" i="1" s="1"/>
  <c r="H66" i="2"/>
  <c r="H67" i="2"/>
  <c r="L67" i="2" s="1"/>
  <c r="H67" i="1" s="1"/>
  <c r="H68" i="2"/>
  <c r="H69" i="2"/>
  <c r="H70" i="2"/>
  <c r="H71" i="2"/>
  <c r="H72" i="2"/>
  <c r="H73" i="2"/>
  <c r="L73" i="2" s="1"/>
  <c r="H73" i="1" s="1"/>
  <c r="H2" i="2"/>
  <c r="H3" i="2"/>
  <c r="L3" i="2" s="1"/>
  <c r="H3" i="1" s="1"/>
  <c r="H4" i="2"/>
  <c r="H5" i="2"/>
  <c r="L5" i="2" s="1"/>
  <c r="H5" i="1" s="1"/>
  <c r="H6" i="2"/>
  <c r="H7" i="2"/>
  <c r="H8" i="2"/>
  <c r="H9" i="2"/>
  <c r="H10" i="2"/>
  <c r="H11" i="2"/>
  <c r="H12" i="2"/>
  <c r="H13" i="2"/>
  <c r="H14" i="2"/>
  <c r="H15" i="2"/>
  <c r="H16" i="2"/>
  <c r="H17" i="2"/>
  <c r="L17" i="2" s="1"/>
  <c r="H16" i="4" s="1"/>
  <c r="I72" i="2"/>
  <c r="J72" i="2"/>
  <c r="K72" i="2"/>
  <c r="I73" i="2"/>
  <c r="J73" i="2"/>
  <c r="K7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32" i="2"/>
  <c r="J32" i="2"/>
  <c r="K32" i="2"/>
  <c r="I33" i="2"/>
  <c r="J33" i="2"/>
  <c r="K33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4" i="2"/>
  <c r="J4" i="2"/>
  <c r="K4" i="2"/>
  <c r="K3" i="2"/>
  <c r="K2" i="2"/>
  <c r="J3" i="2"/>
  <c r="I3" i="2"/>
  <c r="J2" i="2"/>
  <c r="I2" i="2"/>
  <c r="P121" i="1"/>
  <c r="P120" i="1"/>
  <c r="P119" i="1"/>
  <c r="P118" i="1"/>
  <c r="P117" i="1"/>
  <c r="N12" i="1"/>
  <c r="M12" i="1"/>
  <c r="L22" i="2" l="1"/>
  <c r="H15" i="4" s="1"/>
  <c r="H32" i="1"/>
  <c r="H18" i="4"/>
  <c r="L20" i="2"/>
  <c r="H20" i="1" s="1"/>
  <c r="L44" i="2"/>
  <c r="H44" i="1" s="1"/>
  <c r="L55" i="2"/>
  <c r="H55" i="1" s="1"/>
  <c r="L34" i="2"/>
  <c r="H34" i="1" s="1"/>
  <c r="H11" i="4"/>
  <c r="H17" i="1"/>
  <c r="H20" i="4"/>
  <c r="L13" i="2"/>
  <c r="L62" i="2"/>
  <c r="H62" i="1" s="1"/>
  <c r="L12" i="2"/>
  <c r="L72" i="2"/>
  <c r="L60" i="2"/>
  <c r="H60" i="1" s="1"/>
  <c r="L48" i="2"/>
  <c r="H48" i="1" s="1"/>
  <c r="L36" i="2"/>
  <c r="H36" i="1" s="1"/>
  <c r="L24" i="2"/>
  <c r="H24" i="1" s="1"/>
  <c r="L38" i="2"/>
  <c r="H38" i="1" s="1"/>
  <c r="L25" i="2"/>
  <c r="H25" i="1" s="1"/>
  <c r="L71" i="2"/>
  <c r="H71" i="1" s="1"/>
  <c r="L59" i="2"/>
  <c r="H59" i="1" s="1"/>
  <c r="L47" i="2"/>
  <c r="H47" i="1" s="1"/>
  <c r="L35" i="2"/>
  <c r="L23" i="2"/>
  <c r="H23" i="1" s="1"/>
  <c r="L10" i="2"/>
  <c r="H10" i="1" s="1"/>
  <c r="L70" i="2"/>
  <c r="H70" i="1" s="1"/>
  <c r="L58" i="2"/>
  <c r="H58" i="1" s="1"/>
  <c r="L46" i="2"/>
  <c r="H46" i="1" s="1"/>
  <c r="L2" i="2"/>
  <c r="H2" i="1" s="1"/>
  <c r="L69" i="2"/>
  <c r="H69" i="1" s="1"/>
  <c r="L45" i="2"/>
  <c r="H45" i="1" s="1"/>
  <c r="L61" i="2"/>
  <c r="H61" i="1" s="1"/>
  <c r="L8" i="2"/>
  <c r="L68" i="2"/>
  <c r="H68" i="1" s="1"/>
  <c r="L56" i="2"/>
  <c r="H56" i="1" s="1"/>
  <c r="L51" i="2"/>
  <c r="H51" i="1" s="1"/>
  <c r="L26" i="2"/>
  <c r="L49" i="2"/>
  <c r="H49" i="1" s="1"/>
  <c r="L7" i="2"/>
  <c r="H7" i="1" s="1"/>
  <c r="L43" i="2"/>
  <c r="H43" i="1" s="1"/>
  <c r="L31" i="2"/>
  <c r="H31" i="1" s="1"/>
  <c r="L39" i="2"/>
  <c r="H39" i="1" s="1"/>
  <c r="L50" i="2"/>
  <c r="H50" i="1" s="1"/>
  <c r="L6" i="2"/>
  <c r="L66" i="2"/>
  <c r="H66" i="1" s="1"/>
  <c r="L42" i="2"/>
  <c r="L30" i="2"/>
  <c r="H30" i="1" s="1"/>
  <c r="L33" i="2"/>
  <c r="L11" i="2"/>
  <c r="L19" i="2"/>
  <c r="L18" i="2"/>
  <c r="L16" i="2"/>
  <c r="L15" i="2"/>
  <c r="L14" i="2"/>
  <c r="L9" i="2"/>
  <c r="L4" i="2"/>
  <c r="H22" i="1" l="1"/>
  <c r="H6" i="4"/>
  <c r="H15" i="1"/>
  <c r="H5" i="4"/>
  <c r="H14" i="1"/>
  <c r="H8" i="4"/>
  <c r="H18" i="1"/>
  <c r="H82" i="1" s="1"/>
  <c r="H14" i="4"/>
  <c r="H19" i="1"/>
  <c r="H4" i="4"/>
  <c r="H11" i="1"/>
  <c r="H22" i="4"/>
  <c r="H72" i="1"/>
  <c r="H33" i="1"/>
  <c r="H23" i="4"/>
  <c r="H12" i="1"/>
  <c r="H13" i="4"/>
  <c r="H19" i="4"/>
  <c r="H35" i="1"/>
  <c r="H21" i="4"/>
  <c r="H42" i="1"/>
  <c r="H13" i="1"/>
  <c r="H9" i="4"/>
  <c r="H4" i="1"/>
  <c r="H2" i="4"/>
  <c r="H16" i="1"/>
  <c r="H7" i="4"/>
  <c r="H26" i="1"/>
  <c r="H17" i="4"/>
  <c r="H12" i="4"/>
  <c r="H8" i="1"/>
  <c r="H6" i="1"/>
  <c r="H10" i="4"/>
  <c r="H3" i="4"/>
  <c r="H9" i="1"/>
</calcChain>
</file>

<file path=xl/sharedStrings.xml><?xml version="1.0" encoding="utf-8"?>
<sst xmlns="http://schemas.openxmlformats.org/spreadsheetml/2006/main" count="731" uniqueCount="187">
  <si>
    <t>Brawler</t>
  </si>
  <si>
    <t>Gadget</t>
  </si>
  <si>
    <t>Habilidad Estelar</t>
  </si>
  <si>
    <t xml:space="preserve">Gear 1 </t>
  </si>
  <si>
    <t>Gear 2</t>
  </si>
  <si>
    <t>Melodie</t>
  </si>
  <si>
    <t>Colette</t>
  </si>
  <si>
    <t>Janet</t>
  </si>
  <si>
    <t>Daño</t>
  </si>
  <si>
    <t>Escudo</t>
  </si>
  <si>
    <t>Crescendo</t>
  </si>
  <si>
    <t>Interludio</t>
  </si>
  <si>
    <t>Disparo Curativo</t>
  </si>
  <si>
    <t>Empujón</t>
  </si>
  <si>
    <t>Altavoz</t>
  </si>
  <si>
    <t>Calentamiento Vocal</t>
  </si>
  <si>
    <t>Amber</t>
  </si>
  <si>
    <t>Draco</t>
  </si>
  <si>
    <t>Piper</t>
  </si>
  <si>
    <t>Primo</t>
  </si>
  <si>
    <t>Autodisparo</t>
  </si>
  <si>
    <t>Ataca y Vencerás</t>
  </si>
  <si>
    <t>Danza de Llamas</t>
  </si>
  <si>
    <t>Velocidad de Recarga</t>
  </si>
  <si>
    <t>Llamas Incendiarias</t>
  </si>
  <si>
    <t>Vuelta de Tuerca</t>
  </si>
  <si>
    <t>El Fuego</t>
  </si>
  <si>
    <t>Supercarga</t>
  </si>
  <si>
    <t>El Ultimo Bastión</t>
  </si>
  <si>
    <t>Triturar</t>
  </si>
  <si>
    <t>Buzz</t>
  </si>
  <si>
    <t>Salvavidas de Repuesto</t>
  </si>
  <si>
    <t>Ojo Avizor</t>
  </si>
  <si>
    <t>Shelly</t>
  </si>
  <si>
    <t>Rico</t>
  </si>
  <si>
    <t>Fang</t>
  </si>
  <si>
    <t>8-Bit</t>
  </si>
  <si>
    <t>Nita</t>
  </si>
  <si>
    <t>Stu</t>
  </si>
  <si>
    <t>Parque de Bolas</t>
  </si>
  <si>
    <t>Superrebote</t>
  </si>
  <si>
    <t>Patada Circular</t>
  </si>
  <si>
    <t>Puntapiés Furiosos</t>
  </si>
  <si>
    <t>Cartucho Teletransportador</t>
  </si>
  <si>
    <t>Amplificadaño Potenciado</t>
  </si>
  <si>
    <t>Demolición</t>
  </si>
  <si>
    <t>Chute de Adrenalina</t>
  </si>
  <si>
    <t>Tiro al Plato</t>
  </si>
  <si>
    <t>Primeros Auxilios</t>
  </si>
  <si>
    <t>Garras de Oso</t>
  </si>
  <si>
    <t>Zarpazo Veloz</t>
  </si>
  <si>
    <t>Poder del Compañero</t>
  </si>
  <si>
    <t>Nivel</t>
  </si>
  <si>
    <t>Puntos de Fuerza</t>
  </si>
  <si>
    <t>Monedas</t>
  </si>
  <si>
    <t>1 → 2</t>
  </si>
  <si>
    <t>2 → 3</t>
  </si>
  <si>
    <t>3 → 4</t>
  </si>
  <si>
    <t>4 → 5</t>
  </si>
  <si>
    <t>5 → 6</t>
  </si>
  <si>
    <t>6 → 7</t>
  </si>
  <si>
    <t>7 → 8</t>
  </si>
  <si>
    <t>8 → 9</t>
  </si>
  <si>
    <t>9 → 10</t>
  </si>
  <si>
    <t>10 → 11</t>
  </si>
  <si>
    <t>Gear 1</t>
  </si>
  <si>
    <t>Kaze</t>
  </si>
  <si>
    <t>Tiempo de Carga del Gadget</t>
  </si>
  <si>
    <t>Salud</t>
  </si>
  <si>
    <t>Hensojutsu</t>
  </si>
  <si>
    <t>Propina Obligatoria</t>
  </si>
  <si>
    <t>Lumi</t>
  </si>
  <si>
    <t>Ritmo Polar</t>
  </si>
  <si>
    <t>Mazas Incapacitantes</t>
  </si>
  <si>
    <t>Bo</t>
  </si>
  <si>
    <t>Frank</t>
  </si>
  <si>
    <t>Edgar</t>
  </si>
  <si>
    <t>Jessie</t>
  </si>
  <si>
    <t>Intensificador</t>
  </si>
  <si>
    <t>Energizante</t>
  </si>
  <si>
    <t>Cuerda Detonante</t>
  </si>
  <si>
    <t>Cepos</t>
  </si>
  <si>
    <t>Atracción Irresistible</t>
  </si>
  <si>
    <t>Toma de Fuerza</t>
  </si>
  <si>
    <t>Por los Aires</t>
  </si>
  <si>
    <t>A Puñetazo Limpio</t>
  </si>
  <si>
    <t>Super Carga</t>
  </si>
  <si>
    <t>Hipercarga</t>
  </si>
  <si>
    <t>Si</t>
  </si>
  <si>
    <t>No</t>
  </si>
  <si>
    <t>Competencia más importantes:</t>
  </si>
  <si>
    <t>1. Competencia Genérica UPT(indicar):</t>
  </si>
  <si>
    <t>Compromiso ético y pensamiento crítico e investigación</t>
  </si>
  <si>
    <t>2. Competencia Específica (indicar):</t>
  </si>
  <si>
    <t>Nota</t>
  </si>
  <si>
    <t>Nivel Alcanzado</t>
  </si>
  <si>
    <t>MB</t>
  </si>
  <si>
    <t>B</t>
  </si>
  <si>
    <t>M</t>
  </si>
  <si>
    <t>A</t>
  </si>
  <si>
    <t>MA</t>
  </si>
  <si>
    <t>Mandy</t>
  </si>
  <si>
    <t>Migas de Galletas</t>
  </si>
  <si>
    <t>A La Vista</t>
  </si>
  <si>
    <t>NO</t>
  </si>
  <si>
    <t>SI</t>
  </si>
  <si>
    <t>ACTIVIDAD</t>
  </si>
  <si>
    <t>Descripción de la actividad</t>
  </si>
  <si>
    <t>Responsabilidad Social</t>
  </si>
  <si>
    <t>Investigación Formativa</t>
  </si>
  <si>
    <t>Descripción</t>
  </si>
  <si>
    <t>Nro. Estudiantes</t>
  </si>
  <si>
    <t>Porcentaje</t>
  </si>
  <si>
    <t>Estudiantes Matriculados</t>
  </si>
  <si>
    <t>Estudiantes Retirados</t>
  </si>
  <si>
    <t>Estudiantes en Abandono</t>
  </si>
  <si>
    <t>Estudiantes Aprobados</t>
  </si>
  <si>
    <t>Estudiantes Desaprobados</t>
  </si>
  <si>
    <t>Colt</t>
  </si>
  <si>
    <t>Bull</t>
  </si>
  <si>
    <t>Tick</t>
  </si>
  <si>
    <t>Darryl</t>
  </si>
  <si>
    <t>Penny</t>
  </si>
  <si>
    <t>Spike</t>
  </si>
  <si>
    <t>Barley</t>
  </si>
  <si>
    <t>Bea</t>
  </si>
  <si>
    <t>Grom</t>
  </si>
  <si>
    <t>Ash</t>
  </si>
  <si>
    <t>Angelo</t>
  </si>
  <si>
    <t>R-T</t>
  </si>
  <si>
    <t>Brock</t>
  </si>
  <si>
    <t>Rosa</t>
  </si>
  <si>
    <t>Carl</t>
  </si>
  <si>
    <t>Poco</t>
  </si>
  <si>
    <t>Dynamike</t>
  </si>
  <si>
    <t>Bibi</t>
  </si>
  <si>
    <t>Jacky</t>
  </si>
  <si>
    <t>Gus</t>
  </si>
  <si>
    <t>Emz</t>
  </si>
  <si>
    <t>Pam</t>
  </si>
  <si>
    <t>Nani</t>
  </si>
  <si>
    <t>Griff</t>
  </si>
  <si>
    <t>Bonnie</t>
  </si>
  <si>
    <t>Gale</t>
  </si>
  <si>
    <t>Belle</t>
  </si>
  <si>
    <t>Lola</t>
  </si>
  <si>
    <t>Sam</t>
  </si>
  <si>
    <t>Maisie</t>
  </si>
  <si>
    <t>Hank</t>
  </si>
  <si>
    <t>Pearl</t>
  </si>
  <si>
    <t>Larry y Lawrie</t>
  </si>
  <si>
    <t>Berry</t>
  </si>
  <si>
    <t>no</t>
  </si>
  <si>
    <t>No Tiene</t>
  </si>
  <si>
    <t>Shade</t>
  </si>
  <si>
    <t>Meeple</t>
  </si>
  <si>
    <t>Mortis</t>
  </si>
  <si>
    <t>Tara</t>
  </si>
  <si>
    <t>Genio</t>
  </si>
  <si>
    <t>Max</t>
  </si>
  <si>
    <t>Señor P</t>
  </si>
  <si>
    <t>Squeak</t>
  </si>
  <si>
    <t>Lou</t>
  </si>
  <si>
    <t>Ruffs</t>
  </si>
  <si>
    <t>Gray</t>
  </si>
  <si>
    <t>Jae-Yong</t>
  </si>
  <si>
    <t>Sandy</t>
  </si>
  <si>
    <t>Surge</t>
  </si>
  <si>
    <t>Chester</t>
  </si>
  <si>
    <t>Cordelius</t>
  </si>
  <si>
    <t>Mico</t>
  </si>
  <si>
    <t>7 → 11</t>
  </si>
  <si>
    <t>8 → 11</t>
  </si>
  <si>
    <t>9 → 11</t>
  </si>
  <si>
    <t>1 → 11</t>
  </si>
  <si>
    <t>Total</t>
  </si>
  <si>
    <t>si</t>
  </si>
  <si>
    <t>Costo Hipercarga</t>
  </si>
  <si>
    <t>Gears</t>
  </si>
  <si>
    <t>Crow</t>
  </si>
  <si>
    <t>Willow</t>
  </si>
  <si>
    <t>Kit</t>
  </si>
  <si>
    <t>Doug</t>
  </si>
  <si>
    <t>Kenji</t>
  </si>
  <si>
    <t>Chuck</t>
  </si>
  <si>
    <t>Meg</t>
  </si>
  <si>
    <t>Sprout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</si>
</sst>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7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1D38-E26E-4D45-A8F3-D07B1884FDAF}">
  <sheetPr>
    <tabColor rgb="FFFF66CC"/>
  </sheetPr>
  <dimension ref="A1:U64"/>
  <sheetViews>
    <sheetView workbookViewId="0">
      <selection activeCell="J23" sqref="J23"/>
    </sheetView>
  </sheetViews>
  <sheetFormatPr baseColWidth="10" defaultRowHeight="15" x14ac:dyDescent="0.25"/>
  <cols>
    <col min="1" max="1" width="14" bestFit="1" customWidth="1"/>
    <col min="2" max="2" width="7.140625" bestFit="1" customWidth="1"/>
    <col min="3" max="3" width="14.5703125" bestFit="1" customWidth="1"/>
    <col min="4" max="4" width="25.5703125" bestFit="1" customWidth="1"/>
    <col min="5" max="5" width="24.7109375" bestFit="1" customWidth="1"/>
    <col min="6" max="6" width="25.7109375" bestFit="1" customWidth="1"/>
    <col min="7" max="7" width="21.7109375" bestFit="1" customWidth="1"/>
    <col min="8" max="8" width="7.85546875" bestFit="1" customWidth="1"/>
    <col min="9" max="9" width="20.7109375" bestFit="1" customWidth="1"/>
    <col min="13" max="13" width="19" bestFit="1" customWidth="1"/>
    <col min="17" max="17" width="4.42578125" bestFit="1" customWidth="1"/>
    <col min="18" max="18" width="3.85546875" bestFit="1" customWidth="1"/>
  </cols>
  <sheetData>
    <row r="1" spans="1:18" ht="15.75" x14ac:dyDescent="0.25">
      <c r="A1" s="28" t="s">
        <v>0</v>
      </c>
      <c r="B1" s="29" t="s">
        <v>52</v>
      </c>
      <c r="C1" s="29" t="s">
        <v>87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175</v>
      </c>
      <c r="I1" s="29" t="s">
        <v>53</v>
      </c>
      <c r="K1" s="30" t="s">
        <v>52</v>
      </c>
      <c r="L1" s="31"/>
      <c r="M1" s="27" t="s">
        <v>53</v>
      </c>
      <c r="N1" s="27" t="s">
        <v>54</v>
      </c>
      <c r="O1" s="30" t="s">
        <v>52</v>
      </c>
      <c r="P1" s="31"/>
      <c r="Q1" s="27" t="s">
        <v>53</v>
      </c>
      <c r="R1" s="27" t="s">
        <v>54</v>
      </c>
    </row>
    <row r="2" spans="1:18" x14ac:dyDescent="0.25">
      <c r="A2" s="24" t="s">
        <v>19</v>
      </c>
      <c r="B2" s="17">
        <v>11</v>
      </c>
      <c r="C2" s="17" t="s">
        <v>88</v>
      </c>
      <c r="D2" s="19" t="s">
        <v>25</v>
      </c>
      <c r="E2" s="19" t="s">
        <v>26</v>
      </c>
      <c r="F2" s="19" t="s">
        <v>27</v>
      </c>
      <c r="G2" s="19" t="s">
        <v>8</v>
      </c>
      <c r="H2" s="17">
        <f>CALCULO!L4</f>
        <v>0</v>
      </c>
      <c r="I2" s="17">
        <v>0</v>
      </c>
      <c r="K2" s="33" t="s">
        <v>171</v>
      </c>
      <c r="L2" s="34"/>
      <c r="M2" s="17">
        <v>3220</v>
      </c>
      <c r="N2" s="17">
        <v>6725</v>
      </c>
      <c r="O2" s="33" t="s">
        <v>55</v>
      </c>
      <c r="P2" s="34"/>
      <c r="Q2" s="17">
        <v>20</v>
      </c>
      <c r="R2" s="17">
        <v>20</v>
      </c>
    </row>
    <row r="3" spans="1:18" x14ac:dyDescent="0.25">
      <c r="A3" s="18" t="s">
        <v>18</v>
      </c>
      <c r="B3" s="17">
        <v>11</v>
      </c>
      <c r="C3" s="17" t="s">
        <v>88</v>
      </c>
      <c r="D3" s="19" t="s">
        <v>20</v>
      </c>
      <c r="E3" s="19" t="s">
        <v>21</v>
      </c>
      <c r="F3" s="19" t="s">
        <v>8</v>
      </c>
      <c r="G3" s="19" t="s">
        <v>9</v>
      </c>
      <c r="H3" s="17">
        <f>CALCULO!L9</f>
        <v>0</v>
      </c>
      <c r="I3" s="17">
        <v>0</v>
      </c>
      <c r="K3" s="33" t="s">
        <v>172</v>
      </c>
      <c r="L3" s="34"/>
      <c r="M3" s="17">
        <v>2880</v>
      </c>
      <c r="N3" s="17">
        <v>5925</v>
      </c>
      <c r="O3" s="33" t="s">
        <v>56</v>
      </c>
      <c r="P3" s="34"/>
      <c r="Q3" s="17">
        <v>30</v>
      </c>
      <c r="R3" s="17">
        <v>35</v>
      </c>
    </row>
    <row r="4" spans="1:18" x14ac:dyDescent="0.25">
      <c r="A4" s="18" t="s">
        <v>6</v>
      </c>
      <c r="B4" s="17">
        <v>11</v>
      </c>
      <c r="C4" s="17" t="s">
        <v>88</v>
      </c>
      <c r="D4" s="19" t="s">
        <v>12</v>
      </c>
      <c r="E4" s="19" t="s">
        <v>13</v>
      </c>
      <c r="F4" s="19" t="s">
        <v>8</v>
      </c>
      <c r="G4" s="19" t="s">
        <v>9</v>
      </c>
      <c r="H4" s="17">
        <f>CALCULO!L11</f>
        <v>0</v>
      </c>
      <c r="I4" s="17">
        <v>0</v>
      </c>
      <c r="K4" s="33" t="s">
        <v>173</v>
      </c>
      <c r="L4" s="34"/>
      <c r="M4" s="17">
        <v>2330</v>
      </c>
      <c r="N4" s="17">
        <v>4675</v>
      </c>
      <c r="O4" s="33" t="s">
        <v>57</v>
      </c>
      <c r="P4" s="34"/>
      <c r="Q4" s="17">
        <v>50</v>
      </c>
      <c r="R4" s="17">
        <v>75</v>
      </c>
    </row>
    <row r="5" spans="1:18" x14ac:dyDescent="0.25">
      <c r="A5" s="18" t="s">
        <v>7</v>
      </c>
      <c r="B5" s="17">
        <v>11</v>
      </c>
      <c r="C5" s="17" t="s">
        <v>88</v>
      </c>
      <c r="D5" s="19" t="s">
        <v>14</v>
      </c>
      <c r="E5" s="19" t="s">
        <v>15</v>
      </c>
      <c r="F5" s="19" t="s">
        <v>8</v>
      </c>
      <c r="G5" s="19" t="s">
        <v>9</v>
      </c>
      <c r="H5" s="17">
        <f>CALCULO!L14</f>
        <v>0</v>
      </c>
      <c r="I5" s="17">
        <v>0</v>
      </c>
      <c r="K5" s="33" t="s">
        <v>64</v>
      </c>
      <c r="L5" s="34"/>
      <c r="M5" s="17">
        <v>1440</v>
      </c>
      <c r="N5" s="17">
        <v>2800</v>
      </c>
      <c r="O5" s="33" t="s">
        <v>58</v>
      </c>
      <c r="P5" s="34"/>
      <c r="Q5" s="17">
        <v>80</v>
      </c>
      <c r="R5" s="17">
        <v>140</v>
      </c>
    </row>
    <row r="6" spans="1:18" x14ac:dyDescent="0.25">
      <c r="A6" s="18" t="s">
        <v>5</v>
      </c>
      <c r="B6" s="17">
        <v>11</v>
      </c>
      <c r="C6" s="17" t="s">
        <v>88</v>
      </c>
      <c r="D6" s="19" t="s">
        <v>11</v>
      </c>
      <c r="E6" s="19" t="s">
        <v>10</v>
      </c>
      <c r="F6" s="19" t="s">
        <v>8</v>
      </c>
      <c r="G6" s="19" t="s">
        <v>9</v>
      </c>
      <c r="H6" s="17">
        <f>CALCULO!L15</f>
        <v>0</v>
      </c>
      <c r="I6" s="17">
        <v>0</v>
      </c>
      <c r="O6" s="33" t="s">
        <v>59</v>
      </c>
      <c r="P6" s="34"/>
      <c r="Q6" s="17">
        <v>130</v>
      </c>
      <c r="R6" s="17">
        <v>290</v>
      </c>
    </row>
    <row r="7" spans="1:18" x14ac:dyDescent="0.25">
      <c r="A7" s="21" t="s">
        <v>66</v>
      </c>
      <c r="B7" s="17">
        <v>11</v>
      </c>
      <c r="C7" s="17" t="s">
        <v>88</v>
      </c>
      <c r="D7" s="19" t="s">
        <v>69</v>
      </c>
      <c r="E7" s="19" t="s">
        <v>70</v>
      </c>
      <c r="F7" s="19" t="s">
        <v>67</v>
      </c>
      <c r="G7" s="19" t="s">
        <v>68</v>
      </c>
      <c r="H7" s="17">
        <f>CALCULO!L16</f>
        <v>0</v>
      </c>
      <c r="I7" s="17">
        <v>0</v>
      </c>
      <c r="O7" s="33" t="s">
        <v>60</v>
      </c>
      <c r="P7" s="34"/>
      <c r="Q7" s="17">
        <v>210</v>
      </c>
      <c r="R7" s="17">
        <v>480</v>
      </c>
    </row>
    <row r="8" spans="1:18" x14ac:dyDescent="0.25">
      <c r="A8" s="21" t="s">
        <v>71</v>
      </c>
      <c r="B8" s="17">
        <v>11</v>
      </c>
      <c r="C8" s="46" t="s">
        <v>89</v>
      </c>
      <c r="D8" s="19" t="s">
        <v>72</v>
      </c>
      <c r="E8" s="19" t="s">
        <v>73</v>
      </c>
      <c r="F8" s="19" t="s">
        <v>8</v>
      </c>
      <c r="G8" s="19" t="s">
        <v>9</v>
      </c>
      <c r="H8" s="17">
        <f>CALCULO!L18</f>
        <v>5000</v>
      </c>
      <c r="I8" s="17">
        <v>0</v>
      </c>
      <c r="O8" s="33" t="s">
        <v>61</v>
      </c>
      <c r="P8" s="34"/>
      <c r="Q8" s="17">
        <v>340</v>
      </c>
      <c r="R8" s="17">
        <v>800</v>
      </c>
    </row>
    <row r="9" spans="1:18" x14ac:dyDescent="0.25">
      <c r="A9" s="22" t="s">
        <v>35</v>
      </c>
      <c r="B9" s="17">
        <v>11</v>
      </c>
      <c r="C9" s="17" t="s">
        <v>88</v>
      </c>
      <c r="D9" s="19" t="s">
        <v>41</v>
      </c>
      <c r="E9" s="19" t="s">
        <v>42</v>
      </c>
      <c r="F9" s="17" t="s">
        <v>8</v>
      </c>
      <c r="G9" s="17" t="s">
        <v>9</v>
      </c>
      <c r="H9" s="17">
        <f>CALCULO!L13</f>
        <v>2000</v>
      </c>
      <c r="I9" s="17">
        <v>0</v>
      </c>
      <c r="O9" s="33" t="s">
        <v>62</v>
      </c>
      <c r="P9" s="34"/>
      <c r="Q9" s="17">
        <v>550</v>
      </c>
      <c r="R9" s="17">
        <v>1250</v>
      </c>
    </row>
    <row r="10" spans="1:18" x14ac:dyDescent="0.25">
      <c r="A10" s="22" t="s">
        <v>34</v>
      </c>
      <c r="B10" s="17">
        <v>11</v>
      </c>
      <c r="C10" s="17" t="s">
        <v>88</v>
      </c>
      <c r="D10" s="17" t="s">
        <v>39</v>
      </c>
      <c r="E10" s="19" t="s">
        <v>40</v>
      </c>
      <c r="F10" s="17" t="s">
        <v>23</v>
      </c>
      <c r="G10" s="17" t="s">
        <v>8</v>
      </c>
      <c r="H10" s="17">
        <f>CALCULO!L6</f>
        <v>3000</v>
      </c>
      <c r="I10" s="17">
        <v>0</v>
      </c>
      <c r="O10" s="33" t="s">
        <v>63</v>
      </c>
      <c r="P10" s="34"/>
      <c r="Q10" s="17">
        <v>890</v>
      </c>
      <c r="R10" s="17">
        <v>1875</v>
      </c>
    </row>
    <row r="11" spans="1:18" x14ac:dyDescent="0.25">
      <c r="A11" s="22" t="s">
        <v>36</v>
      </c>
      <c r="B11" s="17">
        <v>11</v>
      </c>
      <c r="C11" s="17" t="s">
        <v>88</v>
      </c>
      <c r="D11" s="17" t="s">
        <v>43</v>
      </c>
      <c r="E11" s="17" t="s">
        <v>44</v>
      </c>
      <c r="F11" s="17" t="s">
        <v>23</v>
      </c>
      <c r="G11" s="17" t="s">
        <v>8</v>
      </c>
      <c r="H11" s="17">
        <f>CALCULO!L5</f>
        <v>5000</v>
      </c>
      <c r="I11" s="17">
        <v>0</v>
      </c>
      <c r="K11" s="49" t="s">
        <v>1</v>
      </c>
      <c r="L11" s="49"/>
      <c r="M11" s="17">
        <v>1000</v>
      </c>
      <c r="O11" s="33" t="s">
        <v>64</v>
      </c>
      <c r="P11" s="34"/>
      <c r="Q11" s="17">
        <v>1440</v>
      </c>
      <c r="R11" s="17">
        <v>2800</v>
      </c>
    </row>
    <row r="12" spans="1:18" x14ac:dyDescent="0.25">
      <c r="A12" s="22" t="s">
        <v>38</v>
      </c>
      <c r="B12" s="17">
        <v>11</v>
      </c>
      <c r="C12" s="17" t="s">
        <v>88</v>
      </c>
      <c r="D12" s="17" t="s">
        <v>45</v>
      </c>
      <c r="E12" s="17" t="s">
        <v>46</v>
      </c>
      <c r="F12" s="17" t="s">
        <v>8</v>
      </c>
      <c r="G12" s="17" t="s">
        <v>9</v>
      </c>
      <c r="H12" s="17">
        <f>CALCULO!L8</f>
        <v>5000</v>
      </c>
      <c r="I12" s="17">
        <v>0</v>
      </c>
      <c r="K12" s="49" t="s">
        <v>2</v>
      </c>
      <c r="L12" s="49"/>
      <c r="M12" s="17">
        <v>2000</v>
      </c>
      <c r="O12" s="33" t="s">
        <v>174</v>
      </c>
      <c r="P12" s="34"/>
      <c r="Q12" s="17">
        <f>SUM(Q2:Q11)</f>
        <v>3740</v>
      </c>
      <c r="R12" s="17">
        <f>SUM(R2:R11)</f>
        <v>7765</v>
      </c>
    </row>
    <row r="13" spans="1:18" x14ac:dyDescent="0.25">
      <c r="A13" s="24" t="s">
        <v>30</v>
      </c>
      <c r="B13" s="17">
        <v>11</v>
      </c>
      <c r="C13" s="17" t="s">
        <v>88</v>
      </c>
      <c r="D13" s="17" t="s">
        <v>31</v>
      </c>
      <c r="E13" s="17" t="s">
        <v>32</v>
      </c>
      <c r="F13" s="17" t="s">
        <v>8</v>
      </c>
      <c r="G13" s="17" t="s">
        <v>9</v>
      </c>
      <c r="H13" s="17">
        <f>CALCULO!L12</f>
        <v>5000</v>
      </c>
      <c r="I13" s="17">
        <v>0</v>
      </c>
      <c r="K13" s="49" t="s">
        <v>65</v>
      </c>
      <c r="L13" s="49"/>
      <c r="M13" s="17">
        <v>1000</v>
      </c>
    </row>
    <row r="14" spans="1:18" x14ac:dyDescent="0.25">
      <c r="A14" s="24" t="s">
        <v>77</v>
      </c>
      <c r="B14" s="17">
        <v>10</v>
      </c>
      <c r="C14" s="17" t="s">
        <v>89</v>
      </c>
      <c r="D14" s="20" t="s">
        <v>78</v>
      </c>
      <c r="E14" s="20" t="s">
        <v>79</v>
      </c>
      <c r="F14" s="20" t="s">
        <v>51</v>
      </c>
      <c r="G14" s="25" t="s">
        <v>8</v>
      </c>
      <c r="H14" s="17">
        <f>(CALCULO!L19)+2800</f>
        <v>8800</v>
      </c>
      <c r="I14" s="25">
        <v>1440</v>
      </c>
      <c r="K14" s="49" t="s">
        <v>4</v>
      </c>
      <c r="L14" s="49"/>
      <c r="M14" s="17">
        <v>1000</v>
      </c>
    </row>
    <row r="15" spans="1:18" x14ac:dyDescent="0.25">
      <c r="A15" s="47" t="s">
        <v>120</v>
      </c>
      <c r="B15" s="46">
        <v>9</v>
      </c>
      <c r="C15" s="46" t="s">
        <v>88</v>
      </c>
      <c r="D15" s="48"/>
      <c r="E15" s="48"/>
      <c r="F15" s="48"/>
      <c r="G15" s="48"/>
      <c r="H15" s="17">
        <f>(CALCULO!L22)+4675</f>
        <v>9675</v>
      </c>
      <c r="I15" s="17">
        <v>2330</v>
      </c>
    </row>
    <row r="16" spans="1:18" x14ac:dyDescent="0.25">
      <c r="A16" s="22" t="s">
        <v>76</v>
      </c>
      <c r="B16" s="17">
        <v>11</v>
      </c>
      <c r="C16" s="17" t="s">
        <v>89</v>
      </c>
      <c r="D16" s="25" t="s">
        <v>84</v>
      </c>
      <c r="E16" s="25" t="s">
        <v>85</v>
      </c>
      <c r="F16" s="25" t="s">
        <v>9</v>
      </c>
      <c r="G16" s="25" t="s">
        <v>86</v>
      </c>
      <c r="H16" s="17">
        <f>CALCULO!L17</f>
        <v>10000</v>
      </c>
      <c r="I16" s="25">
        <v>0</v>
      </c>
    </row>
    <row r="17" spans="1:9" x14ac:dyDescent="0.25">
      <c r="A17" s="47" t="s">
        <v>124</v>
      </c>
      <c r="B17" s="46">
        <v>8</v>
      </c>
      <c r="C17" s="46" t="s">
        <v>88</v>
      </c>
      <c r="D17" s="48"/>
      <c r="E17" s="48"/>
      <c r="F17" s="48"/>
      <c r="G17" s="48"/>
      <c r="H17" s="17">
        <f>(CALCULO!L26)+5925</f>
        <v>10925</v>
      </c>
      <c r="I17" s="17">
        <v>2880</v>
      </c>
    </row>
    <row r="18" spans="1:9" x14ac:dyDescent="0.25">
      <c r="A18" s="24" t="s">
        <v>101</v>
      </c>
      <c r="B18" s="17">
        <v>7</v>
      </c>
      <c r="C18" s="17" t="s">
        <v>88</v>
      </c>
      <c r="D18" s="17" t="s">
        <v>102</v>
      </c>
      <c r="E18" s="17" t="s">
        <v>103</v>
      </c>
      <c r="F18" s="17" t="s">
        <v>8</v>
      </c>
      <c r="G18" s="17" t="s">
        <v>9</v>
      </c>
      <c r="H18" s="17">
        <f>(CALCULO!L32)+6725</f>
        <v>11725</v>
      </c>
      <c r="I18" s="17">
        <v>3220</v>
      </c>
    </row>
    <row r="19" spans="1:9" x14ac:dyDescent="0.25">
      <c r="A19" s="51" t="s">
        <v>131</v>
      </c>
      <c r="B19" s="46">
        <v>7</v>
      </c>
      <c r="C19" s="46" t="s">
        <v>88</v>
      </c>
      <c r="D19" s="48"/>
      <c r="E19" s="48"/>
      <c r="F19" s="48"/>
      <c r="G19" s="48"/>
      <c r="H19" s="17">
        <f>(CALCULO!L35)+6725</f>
        <v>11725</v>
      </c>
      <c r="I19" s="17">
        <v>3220</v>
      </c>
    </row>
    <row r="20" spans="1:9" x14ac:dyDescent="0.25">
      <c r="A20" s="51" t="s">
        <v>137</v>
      </c>
      <c r="B20" s="46">
        <v>7</v>
      </c>
      <c r="C20" s="46" t="s">
        <v>88</v>
      </c>
      <c r="D20" s="48"/>
      <c r="E20" s="48"/>
      <c r="F20" s="48"/>
      <c r="G20" s="48"/>
      <c r="H20" s="17">
        <f>(CALCULO!L41)+6725</f>
        <v>11725</v>
      </c>
      <c r="I20" s="17">
        <v>3220</v>
      </c>
    </row>
    <row r="21" spans="1:9" x14ac:dyDescent="0.25">
      <c r="A21" s="47" t="s">
        <v>138</v>
      </c>
      <c r="B21" s="46">
        <v>7</v>
      </c>
      <c r="C21" s="46" t="s">
        <v>88</v>
      </c>
      <c r="D21" s="48"/>
      <c r="E21" s="48"/>
      <c r="F21" s="48"/>
      <c r="G21" s="48"/>
      <c r="H21" s="17">
        <f>(CALCULO!L42)+6725</f>
        <v>11725</v>
      </c>
      <c r="I21" s="17">
        <v>3220</v>
      </c>
    </row>
    <row r="22" spans="1:9" x14ac:dyDescent="0.25">
      <c r="A22" s="24" t="s">
        <v>17</v>
      </c>
      <c r="B22" s="17">
        <v>7</v>
      </c>
      <c r="C22" s="17" t="s">
        <v>153</v>
      </c>
      <c r="D22" s="17" t="s">
        <v>28</v>
      </c>
      <c r="E22" s="17" t="s">
        <v>29</v>
      </c>
      <c r="F22" s="17" t="s">
        <v>8</v>
      </c>
      <c r="G22" s="17" t="s">
        <v>9</v>
      </c>
      <c r="H22" s="17">
        <f>(CALCULO!L72)+6725</f>
        <v>11725</v>
      </c>
      <c r="I22" s="17">
        <v>3220</v>
      </c>
    </row>
    <row r="23" spans="1:9" x14ac:dyDescent="0.25">
      <c r="A23" s="18" t="s">
        <v>16</v>
      </c>
      <c r="B23" s="17">
        <v>7</v>
      </c>
      <c r="C23" s="17" t="s">
        <v>89</v>
      </c>
      <c r="D23" s="17" t="s">
        <v>22</v>
      </c>
      <c r="E23" s="17" t="s">
        <v>24</v>
      </c>
      <c r="F23" s="17" t="s">
        <v>8</v>
      </c>
      <c r="G23" s="17" t="s">
        <v>23</v>
      </c>
      <c r="H23" s="17">
        <f>(CALCULO!L33)+6725</f>
        <v>16725</v>
      </c>
      <c r="I23" s="17">
        <v>3220</v>
      </c>
    </row>
    <row r="24" spans="1:9" x14ac:dyDescent="0.25">
      <c r="A24" s="26"/>
      <c r="B24" s="26"/>
      <c r="C24" s="26"/>
      <c r="D24" s="26"/>
      <c r="E24" s="26"/>
      <c r="F24" s="26"/>
      <c r="G24" s="26"/>
      <c r="H24" s="50">
        <f>SUM(H2:H23)</f>
        <v>139750</v>
      </c>
      <c r="I24" s="50">
        <f>SUM(I2:I23)</f>
        <v>25970</v>
      </c>
    </row>
    <row r="25" spans="1:9" x14ac:dyDescent="0.25">
      <c r="A25" s="26"/>
      <c r="B25" s="26"/>
      <c r="C25" s="26"/>
      <c r="F25" s="26"/>
      <c r="G25" s="26"/>
      <c r="H25" s="26"/>
      <c r="I25" s="26"/>
    </row>
    <row r="34" spans="1:21" x14ac:dyDescent="0.25">
      <c r="A34" s="26"/>
      <c r="F34" s="26"/>
      <c r="G34" s="26"/>
      <c r="H34" s="26"/>
      <c r="I34" s="26"/>
    </row>
    <row r="35" spans="1:21" x14ac:dyDescent="0.25">
      <c r="A35" s="26"/>
      <c r="F35" s="26"/>
      <c r="G35" s="26"/>
      <c r="H35" s="26"/>
      <c r="I35" s="26"/>
    </row>
    <row r="36" spans="1:21" x14ac:dyDescent="0.25">
      <c r="A36" s="26"/>
      <c r="F36" s="26"/>
      <c r="G36" s="26"/>
      <c r="H36" s="26"/>
      <c r="I36" s="26"/>
    </row>
    <row r="37" spans="1:21" x14ac:dyDescent="0.25">
      <c r="A37" s="26"/>
      <c r="F37" s="26"/>
      <c r="G37" s="26"/>
      <c r="H37" s="26"/>
      <c r="I37" s="26"/>
    </row>
    <row r="38" spans="1:21" x14ac:dyDescent="0.25">
      <c r="A38" s="26"/>
      <c r="F38" s="26"/>
      <c r="G38" s="26"/>
      <c r="H38" s="26"/>
      <c r="I38" s="26"/>
    </row>
    <row r="39" spans="1:21" x14ac:dyDescent="0.25">
      <c r="A39" s="26"/>
      <c r="F39" s="26"/>
      <c r="G39" s="26"/>
      <c r="H39" s="26"/>
      <c r="I39" s="26"/>
    </row>
    <row r="40" spans="1:21" x14ac:dyDescent="0.25">
      <c r="A40" s="26"/>
      <c r="F40" s="26"/>
      <c r="G40" s="26"/>
      <c r="H40" s="26"/>
      <c r="I40" s="26"/>
    </row>
    <row r="41" spans="1:21" x14ac:dyDescent="0.25">
      <c r="A41" s="26"/>
      <c r="F41" s="26"/>
      <c r="G41" s="26"/>
      <c r="H41" s="26"/>
      <c r="I41" s="26"/>
    </row>
    <row r="42" spans="1:21" x14ac:dyDescent="0.25">
      <c r="A42" s="26"/>
      <c r="F42" s="26"/>
      <c r="G42" s="26"/>
      <c r="H42" s="26"/>
      <c r="I42" s="26"/>
    </row>
    <row r="43" spans="1:21" x14ac:dyDescent="0.25">
      <c r="A43" s="26"/>
      <c r="F43" s="26"/>
      <c r="G43" s="26"/>
      <c r="H43" s="26"/>
      <c r="I43" s="26"/>
    </row>
    <row r="44" spans="1:21" x14ac:dyDescent="0.25">
      <c r="A44" s="26"/>
      <c r="F44" s="26"/>
      <c r="G44" s="26"/>
      <c r="H44" s="26"/>
      <c r="I44" s="26"/>
    </row>
    <row r="46" spans="1:21" x14ac:dyDescent="0.25">
      <c r="K46" s="2" t="s">
        <v>90</v>
      </c>
      <c r="L46" s="3"/>
      <c r="M46" s="3"/>
      <c r="N46" s="3"/>
      <c r="O46" s="4"/>
      <c r="P46" s="5" t="s">
        <v>94</v>
      </c>
      <c r="Q46" s="6" t="s">
        <v>95</v>
      </c>
      <c r="R46" s="7"/>
      <c r="S46" s="7"/>
      <c r="T46" s="7"/>
      <c r="U46" s="8"/>
    </row>
    <row r="47" spans="1:21" x14ac:dyDescent="0.25">
      <c r="K47" s="9"/>
      <c r="L47" s="10"/>
      <c r="M47" s="10"/>
      <c r="N47" s="10"/>
      <c r="O47" s="11"/>
      <c r="P47" s="12"/>
      <c r="Q47" s="13" t="s">
        <v>96</v>
      </c>
      <c r="R47" s="13" t="s">
        <v>97</v>
      </c>
      <c r="S47" s="13" t="s">
        <v>98</v>
      </c>
      <c r="T47" s="13" t="s">
        <v>99</v>
      </c>
      <c r="U47" s="13" t="s">
        <v>100</v>
      </c>
    </row>
    <row r="48" spans="1:21" x14ac:dyDescent="0.25">
      <c r="K48" s="14" t="s">
        <v>91</v>
      </c>
      <c r="L48" s="15"/>
      <c r="M48" s="15"/>
      <c r="N48" s="15"/>
      <c r="O48" s="16"/>
      <c r="P48" s="17"/>
      <c r="Q48" s="17"/>
      <c r="R48" s="17"/>
      <c r="S48" s="17"/>
      <c r="T48" s="17"/>
      <c r="U48" s="17"/>
    </row>
    <row r="49" spans="11:21" x14ac:dyDescent="0.25">
      <c r="K49" s="14" t="s">
        <v>92</v>
      </c>
      <c r="L49" s="15"/>
      <c r="M49" s="15"/>
      <c r="N49" s="15"/>
      <c r="O49" s="16"/>
      <c r="P49" s="17"/>
      <c r="Q49" s="17"/>
      <c r="R49" s="17"/>
      <c r="S49" s="17"/>
      <c r="T49" s="17"/>
      <c r="U49" s="17"/>
    </row>
    <row r="50" spans="11:21" x14ac:dyDescent="0.25">
      <c r="K50" s="14" t="s">
        <v>93</v>
      </c>
      <c r="L50" s="15"/>
      <c r="M50" s="15"/>
      <c r="N50" s="15"/>
      <c r="O50" s="16"/>
      <c r="P50" s="17"/>
      <c r="Q50" s="17"/>
      <c r="R50" s="17"/>
      <c r="S50" s="17"/>
      <c r="T50" s="17"/>
      <c r="U50" s="17"/>
    </row>
    <row r="51" spans="11:21" x14ac:dyDescent="0.25">
      <c r="K51" s="14"/>
      <c r="L51" s="15"/>
      <c r="M51" s="15"/>
      <c r="N51" s="15"/>
      <c r="O51" s="16"/>
      <c r="P51" s="17"/>
      <c r="Q51" s="17"/>
      <c r="R51" s="17"/>
      <c r="S51" s="17"/>
      <c r="T51" s="17"/>
      <c r="U51" s="17"/>
    </row>
    <row r="54" spans="11:21" x14ac:dyDescent="0.25">
      <c r="N54" s="37" t="s">
        <v>106</v>
      </c>
      <c r="O54" s="37"/>
      <c r="P54" s="37"/>
      <c r="Q54" s="13" t="s">
        <v>105</v>
      </c>
      <c r="R54" s="13" t="s">
        <v>104</v>
      </c>
      <c r="S54" s="37" t="s">
        <v>107</v>
      </c>
      <c r="T54" s="37"/>
      <c r="U54" s="37"/>
    </row>
    <row r="55" spans="11:21" x14ac:dyDescent="0.25">
      <c r="N55" s="39" t="s">
        <v>108</v>
      </c>
      <c r="O55" s="39"/>
      <c r="P55" s="39"/>
      <c r="Q55" s="38"/>
      <c r="R55" s="38"/>
      <c r="S55" s="32"/>
      <c r="T55" s="32"/>
      <c r="U55" s="32"/>
    </row>
    <row r="56" spans="11:21" x14ac:dyDescent="0.25">
      <c r="N56" s="39" t="s">
        <v>109</v>
      </c>
      <c r="O56" s="39"/>
      <c r="P56" s="39"/>
      <c r="Q56" s="38"/>
      <c r="R56" s="38"/>
      <c r="S56" s="32"/>
      <c r="T56" s="32"/>
      <c r="U56" s="32"/>
    </row>
    <row r="58" spans="11:21" ht="42.75" x14ac:dyDescent="0.25">
      <c r="K58" s="40" t="s">
        <v>110</v>
      </c>
      <c r="L58" s="40"/>
      <c r="M58" s="40"/>
      <c r="N58" s="40"/>
      <c r="O58" s="41" t="s">
        <v>111</v>
      </c>
      <c r="P58" s="41" t="s">
        <v>112</v>
      </c>
    </row>
    <row r="59" spans="11:21" x14ac:dyDescent="0.25">
      <c r="K59" s="42" t="s">
        <v>113</v>
      </c>
      <c r="L59" s="42"/>
      <c r="M59" s="42"/>
      <c r="N59" s="42"/>
      <c r="O59" s="43">
        <v>39</v>
      </c>
      <c r="P59" s="44">
        <f>O59/O59*100</f>
        <v>100</v>
      </c>
    </row>
    <row r="60" spans="11:21" x14ac:dyDescent="0.25">
      <c r="K60" s="42" t="s">
        <v>114</v>
      </c>
      <c r="L60" s="42"/>
      <c r="M60" s="42"/>
      <c r="N60" s="42"/>
      <c r="O60" s="43">
        <v>0</v>
      </c>
      <c r="P60" s="44">
        <f>O60/O59*100</f>
        <v>0</v>
      </c>
    </row>
    <row r="61" spans="11:21" x14ac:dyDescent="0.25">
      <c r="K61" s="42" t="s">
        <v>115</v>
      </c>
      <c r="L61" s="42"/>
      <c r="M61" s="42"/>
      <c r="N61" s="42"/>
      <c r="O61" s="43">
        <v>1</v>
      </c>
      <c r="P61" s="44">
        <f>O61/O59*100</f>
        <v>2.5641025641025639</v>
      </c>
    </row>
    <row r="62" spans="11:21" x14ac:dyDescent="0.25">
      <c r="K62" s="42" t="s">
        <v>116</v>
      </c>
      <c r="L62" s="42"/>
      <c r="M62" s="42"/>
      <c r="N62" s="42"/>
      <c r="O62" s="43">
        <v>36</v>
      </c>
      <c r="P62" s="44">
        <f>O62/O59*100</f>
        <v>92.307692307692307</v>
      </c>
    </row>
    <row r="63" spans="11:21" x14ac:dyDescent="0.25">
      <c r="K63" s="42" t="s">
        <v>117</v>
      </c>
      <c r="L63" s="42"/>
      <c r="M63" s="42"/>
      <c r="N63" s="42"/>
      <c r="O63" s="43">
        <v>2</v>
      </c>
      <c r="P63" s="44">
        <f>O63/O59*100</f>
        <v>5.1282051282051277</v>
      </c>
    </row>
    <row r="64" spans="11:21" x14ac:dyDescent="0.25">
      <c r="O64" s="52">
        <f>SUM(O61:O63)</f>
        <v>39</v>
      </c>
    </row>
  </sheetData>
  <sortState xmlns:xlrd2="http://schemas.microsoft.com/office/spreadsheetml/2017/richdata2" ref="A2:I24">
    <sortCondition ref="H2:H24"/>
  </sortState>
  <mergeCells count="40">
    <mergeCell ref="K60:N60"/>
    <mergeCell ref="K61:N61"/>
    <mergeCell ref="K62:N62"/>
    <mergeCell ref="K63:N63"/>
    <mergeCell ref="N55:P55"/>
    <mergeCell ref="S55:U55"/>
    <mergeCell ref="N56:P56"/>
    <mergeCell ref="S56:U56"/>
    <mergeCell ref="K58:N58"/>
    <mergeCell ref="K59:N59"/>
    <mergeCell ref="K48:O48"/>
    <mergeCell ref="K49:O49"/>
    <mergeCell ref="K50:O50"/>
    <mergeCell ref="K51:O51"/>
    <mergeCell ref="N54:P54"/>
    <mergeCell ref="S54:U54"/>
    <mergeCell ref="K3:L3"/>
    <mergeCell ref="K4:L4"/>
    <mergeCell ref="K5:L5"/>
    <mergeCell ref="K46:O47"/>
    <mergeCell ref="P46:P47"/>
    <mergeCell ref="Q46:U46"/>
    <mergeCell ref="K11:L11"/>
    <mergeCell ref="K12:L12"/>
    <mergeCell ref="K13:L13"/>
    <mergeCell ref="K14:L14"/>
    <mergeCell ref="K1:L1"/>
    <mergeCell ref="K2:L2"/>
    <mergeCell ref="O7:P7"/>
    <mergeCell ref="O8:P8"/>
    <mergeCell ref="O9:P9"/>
    <mergeCell ref="O10:P10"/>
    <mergeCell ref="O11:P11"/>
    <mergeCell ref="O12:P12"/>
    <mergeCell ref="O1:P1"/>
    <mergeCell ref="O2:P2"/>
    <mergeCell ref="O3:P3"/>
    <mergeCell ref="O4:P4"/>
    <mergeCell ref="O5:P5"/>
    <mergeCell ref="O6:P6"/>
  </mergeCells>
  <pageMargins left="0.7" right="0.7" top="0.75" bottom="0.75" header="0.3" footer="0.3"/>
  <ignoredErrors>
    <ignoredError sqref="O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E86-DBD5-4774-AFC1-4252E1A646BC}">
  <sheetPr>
    <tabColor rgb="FFFF66CC"/>
  </sheetPr>
  <dimension ref="A1:U121"/>
  <sheetViews>
    <sheetView tabSelected="1" topLeftCell="A55" workbookViewId="0">
      <selection activeCell="C18" sqref="C18"/>
    </sheetView>
  </sheetViews>
  <sheetFormatPr baseColWidth="10" defaultRowHeight="15" x14ac:dyDescent="0.25"/>
  <cols>
    <col min="1" max="1" width="14" bestFit="1" customWidth="1"/>
    <col min="2" max="2" width="7.140625" bestFit="1" customWidth="1"/>
    <col min="3" max="3" width="14.5703125" bestFit="1" customWidth="1"/>
    <col min="4" max="4" width="25.5703125" bestFit="1" customWidth="1"/>
    <col min="5" max="5" width="24.7109375" bestFit="1" customWidth="1"/>
    <col min="6" max="6" width="25.7109375" bestFit="1" customWidth="1"/>
    <col min="7" max="7" width="21.7109375" bestFit="1" customWidth="1"/>
    <col min="8" max="8" width="9" bestFit="1" customWidth="1"/>
    <col min="9" max="9" width="20.7109375" bestFit="1" customWidth="1"/>
    <col min="13" max="13" width="19" bestFit="1" customWidth="1"/>
    <col min="17" max="17" width="4.42578125" bestFit="1" customWidth="1"/>
    <col min="18" max="18" width="3.85546875" bestFit="1" customWidth="1"/>
  </cols>
  <sheetData>
    <row r="1" spans="1:14" ht="15.75" x14ac:dyDescent="0.25">
      <c r="A1" s="28" t="s">
        <v>0</v>
      </c>
      <c r="B1" s="29" t="s">
        <v>52</v>
      </c>
      <c r="C1" s="29" t="s">
        <v>87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175</v>
      </c>
      <c r="I1" s="29" t="s">
        <v>53</v>
      </c>
      <c r="K1" s="30" t="s">
        <v>52</v>
      </c>
      <c r="L1" s="31"/>
      <c r="M1" s="27" t="s">
        <v>53</v>
      </c>
      <c r="N1" s="27" t="s">
        <v>54</v>
      </c>
    </row>
    <row r="2" spans="1:14" x14ac:dyDescent="0.25">
      <c r="A2" s="23" t="s">
        <v>33</v>
      </c>
      <c r="B2" s="17">
        <v>11</v>
      </c>
      <c r="C2" s="17" t="s">
        <v>88</v>
      </c>
      <c r="D2" s="19" t="s">
        <v>47</v>
      </c>
      <c r="E2" s="19" t="s">
        <v>48</v>
      </c>
      <c r="F2" s="17" t="s">
        <v>8</v>
      </c>
      <c r="G2" s="17" t="s">
        <v>9</v>
      </c>
      <c r="H2" s="17">
        <f>CALCULO!L2</f>
        <v>2000</v>
      </c>
      <c r="I2" s="17">
        <v>0</v>
      </c>
      <c r="K2" s="33" t="s">
        <v>55</v>
      </c>
      <c r="L2" s="34"/>
      <c r="M2" s="17">
        <v>20</v>
      </c>
      <c r="N2" s="17">
        <v>20</v>
      </c>
    </row>
    <row r="3" spans="1:14" x14ac:dyDescent="0.25">
      <c r="A3" s="23" t="s">
        <v>37</v>
      </c>
      <c r="B3" s="17">
        <v>11</v>
      </c>
      <c r="C3" s="17" t="s">
        <v>88</v>
      </c>
      <c r="D3" s="17" t="s">
        <v>49</v>
      </c>
      <c r="E3" s="19" t="s">
        <v>50</v>
      </c>
      <c r="F3" s="17" t="s">
        <v>51</v>
      </c>
      <c r="G3" s="17" t="s">
        <v>8</v>
      </c>
      <c r="H3" s="17">
        <f>CALCULO!L3</f>
        <v>3000</v>
      </c>
      <c r="I3" s="17">
        <v>0</v>
      </c>
      <c r="K3" s="33" t="s">
        <v>56</v>
      </c>
      <c r="L3" s="34"/>
      <c r="M3" s="17">
        <v>30</v>
      </c>
      <c r="N3" s="17">
        <v>35</v>
      </c>
    </row>
    <row r="4" spans="1:14" x14ac:dyDescent="0.25">
      <c r="A4" s="24" t="s">
        <v>19</v>
      </c>
      <c r="B4" s="17">
        <v>11</v>
      </c>
      <c r="C4" s="17" t="s">
        <v>88</v>
      </c>
      <c r="D4" s="19" t="s">
        <v>25</v>
      </c>
      <c r="E4" s="19" t="s">
        <v>26</v>
      </c>
      <c r="F4" s="19" t="s">
        <v>27</v>
      </c>
      <c r="G4" s="19" t="s">
        <v>8</v>
      </c>
      <c r="H4" s="17">
        <f>CALCULO!L4</f>
        <v>0</v>
      </c>
      <c r="I4" s="17">
        <v>0</v>
      </c>
      <c r="K4" s="33" t="s">
        <v>57</v>
      </c>
      <c r="L4" s="34"/>
      <c r="M4" s="17">
        <v>50</v>
      </c>
      <c r="N4" s="17">
        <v>75</v>
      </c>
    </row>
    <row r="5" spans="1:14" x14ac:dyDescent="0.25">
      <c r="A5" s="22" t="s">
        <v>36</v>
      </c>
      <c r="B5" s="17">
        <v>11</v>
      </c>
      <c r="C5" s="17" t="s">
        <v>88</v>
      </c>
      <c r="D5" s="17" t="s">
        <v>43</v>
      </c>
      <c r="E5" s="17" t="s">
        <v>44</v>
      </c>
      <c r="F5" s="17" t="s">
        <v>23</v>
      </c>
      <c r="G5" s="17" t="s">
        <v>8</v>
      </c>
      <c r="H5" s="17">
        <f>CALCULO!L5</f>
        <v>5000</v>
      </c>
      <c r="I5" s="17">
        <v>0</v>
      </c>
      <c r="K5" s="33" t="s">
        <v>58</v>
      </c>
      <c r="L5" s="34"/>
      <c r="M5" s="17">
        <v>80</v>
      </c>
      <c r="N5" s="17">
        <v>140</v>
      </c>
    </row>
    <row r="6" spans="1:14" x14ac:dyDescent="0.25">
      <c r="A6" s="22" t="s">
        <v>34</v>
      </c>
      <c r="B6" s="17">
        <v>11</v>
      </c>
      <c r="C6" s="17" t="s">
        <v>88</v>
      </c>
      <c r="D6" s="17" t="s">
        <v>39</v>
      </c>
      <c r="E6" s="19" t="s">
        <v>40</v>
      </c>
      <c r="F6" s="17" t="s">
        <v>23</v>
      </c>
      <c r="G6" s="17" t="s">
        <v>8</v>
      </c>
      <c r="H6" s="17">
        <f>CALCULO!L6</f>
        <v>3000</v>
      </c>
      <c r="I6" s="17">
        <v>0</v>
      </c>
      <c r="K6" s="33" t="s">
        <v>59</v>
      </c>
      <c r="L6" s="34"/>
      <c r="M6" s="17">
        <v>130</v>
      </c>
      <c r="N6" s="17">
        <v>290</v>
      </c>
    </row>
    <row r="7" spans="1:14" x14ac:dyDescent="0.25">
      <c r="A7" s="23" t="s">
        <v>74</v>
      </c>
      <c r="B7" s="17">
        <v>11</v>
      </c>
      <c r="C7" s="17" t="s">
        <v>88</v>
      </c>
      <c r="D7" s="25" t="s">
        <v>80</v>
      </c>
      <c r="E7" s="25" t="s">
        <v>81</v>
      </c>
      <c r="F7" s="25" t="s">
        <v>23</v>
      </c>
      <c r="G7" s="25" t="s">
        <v>8</v>
      </c>
      <c r="H7" s="17">
        <f>CALCULO!L7</f>
        <v>5000</v>
      </c>
      <c r="I7" s="25">
        <v>0</v>
      </c>
      <c r="K7" s="33" t="s">
        <v>60</v>
      </c>
      <c r="L7" s="34"/>
      <c r="M7" s="17">
        <v>210</v>
      </c>
      <c r="N7" s="17">
        <v>480</v>
      </c>
    </row>
    <row r="8" spans="1:14" x14ac:dyDescent="0.25">
      <c r="A8" s="22" t="s">
        <v>38</v>
      </c>
      <c r="B8" s="17">
        <v>11</v>
      </c>
      <c r="C8" s="17" t="s">
        <v>88</v>
      </c>
      <c r="D8" s="17" t="s">
        <v>45</v>
      </c>
      <c r="E8" s="17" t="s">
        <v>46</v>
      </c>
      <c r="F8" s="17" t="s">
        <v>8</v>
      </c>
      <c r="G8" s="17" t="s">
        <v>9</v>
      </c>
      <c r="H8" s="17">
        <f>CALCULO!L8</f>
        <v>5000</v>
      </c>
      <c r="I8" s="17">
        <v>0</v>
      </c>
      <c r="K8" s="33" t="s">
        <v>61</v>
      </c>
      <c r="L8" s="34"/>
      <c r="M8" s="17">
        <v>340</v>
      </c>
      <c r="N8" s="17">
        <v>800</v>
      </c>
    </row>
    <row r="9" spans="1:14" x14ac:dyDescent="0.25">
      <c r="A9" s="18" t="s">
        <v>18</v>
      </c>
      <c r="B9" s="17">
        <v>11</v>
      </c>
      <c r="C9" s="17" t="s">
        <v>88</v>
      </c>
      <c r="D9" s="19" t="s">
        <v>20</v>
      </c>
      <c r="E9" s="19" t="s">
        <v>21</v>
      </c>
      <c r="F9" s="19" t="s">
        <v>8</v>
      </c>
      <c r="G9" s="19" t="s">
        <v>9</v>
      </c>
      <c r="H9" s="17">
        <f>CALCULO!L9</f>
        <v>0</v>
      </c>
      <c r="I9" s="17">
        <v>0</v>
      </c>
      <c r="K9" s="33" t="s">
        <v>62</v>
      </c>
      <c r="L9" s="34"/>
      <c r="M9" s="17">
        <v>550</v>
      </c>
      <c r="N9" s="17">
        <v>1250</v>
      </c>
    </row>
    <row r="10" spans="1:14" x14ac:dyDescent="0.25">
      <c r="A10" s="23" t="s">
        <v>75</v>
      </c>
      <c r="B10" s="17">
        <v>11</v>
      </c>
      <c r="C10" s="17" t="s">
        <v>88</v>
      </c>
      <c r="D10" s="25" t="s">
        <v>82</v>
      </c>
      <c r="E10" s="25" t="s">
        <v>83</v>
      </c>
      <c r="F10" s="25" t="s">
        <v>8</v>
      </c>
      <c r="G10" s="25" t="s">
        <v>9</v>
      </c>
      <c r="H10" s="17">
        <f>CALCULO!L10</f>
        <v>5000</v>
      </c>
      <c r="I10" s="25">
        <v>0</v>
      </c>
      <c r="K10" s="33" t="s">
        <v>63</v>
      </c>
      <c r="L10" s="34"/>
      <c r="M10" s="17">
        <v>890</v>
      </c>
      <c r="N10" s="17">
        <v>1875</v>
      </c>
    </row>
    <row r="11" spans="1:14" x14ac:dyDescent="0.25">
      <c r="A11" s="18" t="s">
        <v>6</v>
      </c>
      <c r="B11" s="17">
        <v>11</v>
      </c>
      <c r="C11" s="17" t="s">
        <v>88</v>
      </c>
      <c r="D11" s="19" t="s">
        <v>12</v>
      </c>
      <c r="E11" s="19" t="s">
        <v>13</v>
      </c>
      <c r="F11" s="19" t="s">
        <v>8</v>
      </c>
      <c r="G11" s="19" t="s">
        <v>9</v>
      </c>
      <c r="H11" s="17">
        <f>CALCULO!L11</f>
        <v>0</v>
      </c>
      <c r="I11" s="17">
        <v>0</v>
      </c>
      <c r="K11" s="33" t="s">
        <v>64</v>
      </c>
      <c r="L11" s="34"/>
      <c r="M11" s="17">
        <v>1440</v>
      </c>
      <c r="N11" s="17">
        <v>2800</v>
      </c>
    </row>
    <row r="12" spans="1:14" x14ac:dyDescent="0.25">
      <c r="A12" s="24" t="s">
        <v>30</v>
      </c>
      <c r="B12" s="17">
        <v>11</v>
      </c>
      <c r="C12" s="17" t="s">
        <v>88</v>
      </c>
      <c r="D12" s="17" t="s">
        <v>31</v>
      </c>
      <c r="E12" s="17" t="s">
        <v>32</v>
      </c>
      <c r="F12" s="17" t="s">
        <v>8</v>
      </c>
      <c r="G12" s="17" t="s">
        <v>9</v>
      </c>
      <c r="H12" s="17">
        <f>CALCULO!L12</f>
        <v>5000</v>
      </c>
      <c r="I12" s="17">
        <v>0</v>
      </c>
      <c r="K12" s="33" t="s">
        <v>174</v>
      </c>
      <c r="L12" s="34"/>
      <c r="M12" s="17">
        <f>SUM(M2:M11)</f>
        <v>3740</v>
      </c>
      <c r="N12" s="17">
        <f>SUM(N2:N11)</f>
        <v>7765</v>
      </c>
    </row>
    <row r="13" spans="1:14" x14ac:dyDescent="0.25">
      <c r="A13" s="22" t="s">
        <v>35</v>
      </c>
      <c r="B13" s="17">
        <v>11</v>
      </c>
      <c r="C13" s="17" t="s">
        <v>88</v>
      </c>
      <c r="D13" s="19" t="s">
        <v>41</v>
      </c>
      <c r="E13" s="19" t="s">
        <v>42</v>
      </c>
      <c r="F13" s="17" t="s">
        <v>8</v>
      </c>
      <c r="G13" s="17" t="s">
        <v>9</v>
      </c>
      <c r="H13" s="17">
        <f>CALCULO!L13</f>
        <v>2000</v>
      </c>
      <c r="I13" s="17">
        <v>0</v>
      </c>
    </row>
    <row r="14" spans="1:14" x14ac:dyDescent="0.25">
      <c r="A14" s="18" t="s">
        <v>7</v>
      </c>
      <c r="B14" s="17">
        <v>11</v>
      </c>
      <c r="C14" s="17" t="s">
        <v>88</v>
      </c>
      <c r="D14" s="19" t="s">
        <v>14</v>
      </c>
      <c r="E14" s="19" t="s">
        <v>15</v>
      </c>
      <c r="F14" s="19" t="s">
        <v>8</v>
      </c>
      <c r="G14" s="19" t="s">
        <v>9</v>
      </c>
      <c r="H14" s="17">
        <f>CALCULO!L14</f>
        <v>0</v>
      </c>
      <c r="I14" s="17">
        <v>0</v>
      </c>
    </row>
    <row r="15" spans="1:14" x14ac:dyDescent="0.25">
      <c r="A15" s="18" t="s">
        <v>5</v>
      </c>
      <c r="B15" s="17">
        <v>11</v>
      </c>
      <c r="C15" s="17" t="s">
        <v>88</v>
      </c>
      <c r="D15" s="19" t="s">
        <v>11</v>
      </c>
      <c r="E15" s="19" t="s">
        <v>10</v>
      </c>
      <c r="F15" s="19" t="s">
        <v>8</v>
      </c>
      <c r="G15" s="19" t="s">
        <v>9</v>
      </c>
      <c r="H15" s="17">
        <f>CALCULO!L15</f>
        <v>0</v>
      </c>
      <c r="I15" s="17">
        <v>0</v>
      </c>
      <c r="K15" s="49" t="s">
        <v>1</v>
      </c>
      <c r="L15" s="49"/>
      <c r="M15" s="17">
        <v>1000</v>
      </c>
    </row>
    <row r="16" spans="1:14" x14ac:dyDescent="0.25">
      <c r="A16" s="21" t="s">
        <v>66</v>
      </c>
      <c r="B16" s="17">
        <v>11</v>
      </c>
      <c r="C16" s="17" t="s">
        <v>88</v>
      </c>
      <c r="D16" s="19" t="s">
        <v>69</v>
      </c>
      <c r="E16" s="19" t="s">
        <v>70</v>
      </c>
      <c r="F16" s="19" t="s">
        <v>67</v>
      </c>
      <c r="G16" s="19" t="s">
        <v>68</v>
      </c>
      <c r="H16" s="17">
        <f>CALCULO!L16</f>
        <v>0</v>
      </c>
      <c r="I16" s="17">
        <v>0</v>
      </c>
      <c r="K16" s="49" t="s">
        <v>2</v>
      </c>
      <c r="L16" s="49"/>
      <c r="M16" s="17">
        <v>2000</v>
      </c>
    </row>
    <row r="17" spans="1:14" x14ac:dyDescent="0.25">
      <c r="A17" s="22" t="s">
        <v>76</v>
      </c>
      <c r="B17" s="17">
        <v>11</v>
      </c>
      <c r="C17" s="17" t="s">
        <v>89</v>
      </c>
      <c r="D17" s="25" t="s">
        <v>84</v>
      </c>
      <c r="E17" s="25" t="s">
        <v>85</v>
      </c>
      <c r="F17" s="25" t="s">
        <v>9</v>
      </c>
      <c r="G17" s="25" t="s">
        <v>86</v>
      </c>
      <c r="H17" s="17">
        <f>CALCULO!L17</f>
        <v>10000</v>
      </c>
      <c r="I17" s="25">
        <v>0</v>
      </c>
      <c r="K17" s="49" t="s">
        <v>65</v>
      </c>
      <c r="L17" s="49"/>
      <c r="M17" s="17">
        <v>1000</v>
      </c>
    </row>
    <row r="18" spans="1:14" x14ac:dyDescent="0.25">
      <c r="A18" s="21" t="s">
        <v>71</v>
      </c>
      <c r="B18" s="17">
        <v>11</v>
      </c>
      <c r="C18" s="46" t="s">
        <v>89</v>
      </c>
      <c r="D18" s="19" t="s">
        <v>72</v>
      </c>
      <c r="E18" s="19" t="s">
        <v>73</v>
      </c>
      <c r="F18" s="19" t="s">
        <v>8</v>
      </c>
      <c r="G18" s="19" t="s">
        <v>9</v>
      </c>
      <c r="H18" s="17">
        <f>CALCULO!L18</f>
        <v>5000</v>
      </c>
      <c r="I18" s="17">
        <v>0</v>
      </c>
      <c r="K18" s="49" t="s">
        <v>4</v>
      </c>
      <c r="L18" s="49"/>
      <c r="M18" s="17">
        <v>1000</v>
      </c>
    </row>
    <row r="19" spans="1:14" x14ac:dyDescent="0.25">
      <c r="A19" s="24" t="s">
        <v>77</v>
      </c>
      <c r="B19" s="17">
        <v>10</v>
      </c>
      <c r="C19" s="17" t="s">
        <v>89</v>
      </c>
      <c r="D19" s="20" t="s">
        <v>78</v>
      </c>
      <c r="E19" s="20" t="s">
        <v>79</v>
      </c>
      <c r="F19" s="20" t="s">
        <v>51</v>
      </c>
      <c r="G19" s="25" t="s">
        <v>8</v>
      </c>
      <c r="H19" s="17">
        <f>(CALCULO!L19)+2800</f>
        <v>8800</v>
      </c>
      <c r="I19" s="25">
        <v>1440</v>
      </c>
    </row>
    <row r="20" spans="1:14" x14ac:dyDescent="0.25">
      <c r="A20" s="45" t="s">
        <v>118</v>
      </c>
      <c r="B20" s="46">
        <v>9</v>
      </c>
      <c r="C20" s="46" t="s">
        <v>89</v>
      </c>
      <c r="D20" s="48"/>
      <c r="E20" s="48"/>
      <c r="F20" s="48"/>
      <c r="G20" s="48"/>
      <c r="H20" s="17">
        <f>(CALCULO!L20)+4675</f>
        <v>14675</v>
      </c>
      <c r="I20" s="17">
        <v>2330</v>
      </c>
    </row>
    <row r="21" spans="1:14" x14ac:dyDescent="0.25">
      <c r="A21" s="45" t="s">
        <v>119</v>
      </c>
      <c r="B21" s="46">
        <v>9</v>
      </c>
      <c r="C21" s="46" t="s">
        <v>89</v>
      </c>
      <c r="D21" s="48"/>
      <c r="E21" s="48"/>
      <c r="F21" s="48"/>
      <c r="G21" s="48"/>
      <c r="H21" s="17">
        <f>(CALCULO!L21)+4675</f>
        <v>14675</v>
      </c>
      <c r="I21" s="17">
        <v>2330</v>
      </c>
    </row>
    <row r="22" spans="1:14" x14ac:dyDescent="0.25">
      <c r="A22" s="47" t="s">
        <v>120</v>
      </c>
      <c r="B22" s="46">
        <v>9</v>
      </c>
      <c r="C22" s="46" t="s">
        <v>88</v>
      </c>
      <c r="D22" s="48"/>
      <c r="E22" s="48"/>
      <c r="F22" s="48"/>
      <c r="G22" s="48"/>
      <c r="H22" s="17">
        <f>(CALCULO!L22)+4675</f>
        <v>9675</v>
      </c>
      <c r="I22" s="17">
        <v>2330</v>
      </c>
      <c r="K22" s="30" t="s">
        <v>52</v>
      </c>
      <c r="L22" s="31"/>
      <c r="M22" s="27" t="s">
        <v>53</v>
      </c>
      <c r="N22" s="27" t="s">
        <v>54</v>
      </c>
    </row>
    <row r="23" spans="1:14" x14ac:dyDescent="0.25">
      <c r="A23" s="45" t="s">
        <v>121</v>
      </c>
      <c r="B23" s="46">
        <v>9</v>
      </c>
      <c r="C23" s="46" t="s">
        <v>89</v>
      </c>
      <c r="D23" s="48"/>
      <c r="E23" s="48"/>
      <c r="F23" s="48"/>
      <c r="G23" s="48"/>
      <c r="H23" s="17">
        <f>(CALCULO!L23)+4675</f>
        <v>14675</v>
      </c>
      <c r="I23" s="17">
        <v>2330</v>
      </c>
      <c r="K23" s="33" t="s">
        <v>171</v>
      </c>
      <c r="L23" s="34"/>
      <c r="M23" s="17">
        <v>3220</v>
      </c>
      <c r="N23" s="17">
        <v>6725</v>
      </c>
    </row>
    <row r="24" spans="1:14" x14ac:dyDescent="0.25">
      <c r="A24" s="45" t="s">
        <v>122</v>
      </c>
      <c r="B24" s="46">
        <v>9</v>
      </c>
      <c r="C24" s="46" t="s">
        <v>89</v>
      </c>
      <c r="D24" s="48"/>
      <c r="E24" s="48"/>
      <c r="F24" s="48"/>
      <c r="G24" s="48"/>
      <c r="H24" s="17">
        <f>(CALCULO!L24)+4675</f>
        <v>14675</v>
      </c>
      <c r="I24" s="17">
        <v>2330</v>
      </c>
      <c r="K24" s="33" t="s">
        <v>172</v>
      </c>
      <c r="L24" s="34"/>
      <c r="M24" s="17">
        <v>2880</v>
      </c>
      <c r="N24" s="17">
        <v>5925</v>
      </c>
    </row>
    <row r="25" spans="1:14" x14ac:dyDescent="0.25">
      <c r="A25" s="45" t="s">
        <v>123</v>
      </c>
      <c r="B25" s="46">
        <v>9</v>
      </c>
      <c r="C25" s="46" t="s">
        <v>89</v>
      </c>
      <c r="D25" s="48"/>
      <c r="E25" s="48"/>
      <c r="F25" s="48"/>
      <c r="G25" s="48"/>
      <c r="H25" s="17">
        <f>(CALCULO!L25)+4675</f>
        <v>14675</v>
      </c>
      <c r="I25" s="17">
        <v>2330</v>
      </c>
      <c r="K25" s="33" t="s">
        <v>173</v>
      </c>
      <c r="L25" s="34"/>
      <c r="M25" s="17">
        <v>2330</v>
      </c>
      <c r="N25" s="17">
        <v>4675</v>
      </c>
    </row>
    <row r="26" spans="1:14" x14ac:dyDescent="0.25">
      <c r="A26" s="47" t="s">
        <v>124</v>
      </c>
      <c r="B26" s="46">
        <v>8</v>
      </c>
      <c r="C26" s="46" t="s">
        <v>88</v>
      </c>
      <c r="D26" s="48"/>
      <c r="E26" s="48"/>
      <c r="F26" s="48"/>
      <c r="G26" s="48"/>
      <c r="H26" s="17">
        <f>(CALCULO!L26)+5925</f>
        <v>10925</v>
      </c>
      <c r="I26" s="17">
        <v>2880</v>
      </c>
      <c r="K26" s="33" t="s">
        <v>64</v>
      </c>
      <c r="L26" s="34"/>
      <c r="M26" s="17">
        <v>1440</v>
      </c>
      <c r="N26" s="17">
        <v>2800</v>
      </c>
    </row>
    <row r="27" spans="1:14" x14ac:dyDescent="0.25">
      <c r="A27" s="45" t="s">
        <v>125</v>
      </c>
      <c r="B27" s="46">
        <v>8</v>
      </c>
      <c r="C27" s="46" t="s">
        <v>89</v>
      </c>
      <c r="D27" s="48"/>
      <c r="E27" s="48"/>
      <c r="F27" s="48"/>
      <c r="G27" s="48"/>
      <c r="H27" s="17">
        <f>(CALCULO!L27)+5925</f>
        <v>15925</v>
      </c>
      <c r="I27" s="17">
        <v>2880</v>
      </c>
    </row>
    <row r="28" spans="1:14" x14ac:dyDescent="0.25">
      <c r="A28" s="45" t="s">
        <v>126</v>
      </c>
      <c r="B28" s="46">
        <v>8</v>
      </c>
      <c r="C28" s="46" t="s">
        <v>89</v>
      </c>
      <c r="D28" s="48"/>
      <c r="E28" s="48"/>
      <c r="F28" s="48"/>
      <c r="G28" s="48"/>
      <c r="H28" s="17">
        <f>(CALCULO!L28)+5925</f>
        <v>15925</v>
      </c>
      <c r="I28" s="17">
        <v>2880</v>
      </c>
    </row>
    <row r="29" spans="1:14" x14ac:dyDescent="0.25">
      <c r="A29" s="45" t="s">
        <v>127</v>
      </c>
      <c r="B29" s="46">
        <v>8</v>
      </c>
      <c r="C29" s="46" t="s">
        <v>89</v>
      </c>
      <c r="D29" s="48"/>
      <c r="E29" s="48"/>
      <c r="F29" s="48"/>
      <c r="G29" s="48"/>
      <c r="H29" s="17">
        <f>(CALCULO!L29)+5925</f>
        <v>15925</v>
      </c>
      <c r="I29" s="17">
        <v>2880</v>
      </c>
    </row>
    <row r="30" spans="1:14" x14ac:dyDescent="0.25">
      <c r="A30" s="45" t="s">
        <v>128</v>
      </c>
      <c r="B30" s="46">
        <v>8</v>
      </c>
      <c r="C30" s="46" t="s">
        <v>89</v>
      </c>
      <c r="D30" s="48"/>
      <c r="E30" s="48"/>
      <c r="F30" s="48"/>
      <c r="G30" s="48"/>
      <c r="H30" s="17">
        <f>(CALCULO!L30)+5925</f>
        <v>15925</v>
      </c>
      <c r="I30" s="17">
        <v>2880</v>
      </c>
    </row>
    <row r="31" spans="1:14" x14ac:dyDescent="0.25">
      <c r="A31" s="45" t="s">
        <v>129</v>
      </c>
      <c r="B31" s="46">
        <v>8</v>
      </c>
      <c r="C31" s="46" t="s">
        <v>153</v>
      </c>
      <c r="D31" s="48"/>
      <c r="E31" s="48"/>
      <c r="F31" s="48"/>
      <c r="G31" s="48"/>
      <c r="H31" s="17">
        <f>(CALCULO!L31)+5925</f>
        <v>10925</v>
      </c>
      <c r="I31" s="17">
        <v>2880</v>
      </c>
    </row>
    <row r="32" spans="1:14" x14ac:dyDescent="0.25">
      <c r="A32" s="24" t="s">
        <v>101</v>
      </c>
      <c r="B32" s="17">
        <v>7</v>
      </c>
      <c r="C32" s="17" t="s">
        <v>88</v>
      </c>
      <c r="D32" s="17" t="s">
        <v>102</v>
      </c>
      <c r="E32" s="17" t="s">
        <v>103</v>
      </c>
      <c r="F32" s="17" t="s">
        <v>8</v>
      </c>
      <c r="G32" s="17" t="s">
        <v>9</v>
      </c>
      <c r="H32" s="17">
        <f>(CALCULO!L32)+6725</f>
        <v>11725</v>
      </c>
      <c r="I32" s="17">
        <v>3220</v>
      </c>
    </row>
    <row r="33" spans="1:9" x14ac:dyDescent="0.25">
      <c r="A33" s="18" t="s">
        <v>16</v>
      </c>
      <c r="B33" s="17">
        <v>7</v>
      </c>
      <c r="C33" s="17" t="s">
        <v>89</v>
      </c>
      <c r="D33" s="17" t="s">
        <v>22</v>
      </c>
      <c r="E33" s="17" t="s">
        <v>24</v>
      </c>
      <c r="F33" s="17" t="s">
        <v>8</v>
      </c>
      <c r="G33" s="17" t="s">
        <v>23</v>
      </c>
      <c r="H33" s="17">
        <f>(CALCULO!L33)+6725</f>
        <v>16725</v>
      </c>
      <c r="I33" s="17">
        <v>3220</v>
      </c>
    </row>
    <row r="34" spans="1:9" x14ac:dyDescent="0.25">
      <c r="A34" s="45" t="s">
        <v>130</v>
      </c>
      <c r="B34" s="46">
        <v>7</v>
      </c>
      <c r="C34" s="46" t="s">
        <v>89</v>
      </c>
      <c r="D34" s="48"/>
      <c r="E34" s="48"/>
      <c r="F34" s="48"/>
      <c r="G34" s="48"/>
      <c r="H34" s="17">
        <f>(CALCULO!L34)+6725</f>
        <v>16725</v>
      </c>
      <c r="I34" s="17">
        <v>3220</v>
      </c>
    </row>
    <row r="35" spans="1:9" x14ac:dyDescent="0.25">
      <c r="A35" s="47" t="s">
        <v>131</v>
      </c>
      <c r="B35" s="46">
        <v>7</v>
      </c>
      <c r="C35" s="46" t="s">
        <v>88</v>
      </c>
      <c r="D35" s="48"/>
      <c r="E35" s="48"/>
      <c r="F35" s="48"/>
      <c r="G35" s="48"/>
      <c r="H35" s="17">
        <f>(CALCULO!L35)+6725</f>
        <v>11725</v>
      </c>
      <c r="I35" s="17">
        <v>3220</v>
      </c>
    </row>
    <row r="36" spans="1:9" x14ac:dyDescent="0.25">
      <c r="A36" s="45" t="s">
        <v>132</v>
      </c>
      <c r="B36" s="46">
        <v>7</v>
      </c>
      <c r="C36" s="46" t="s">
        <v>89</v>
      </c>
      <c r="D36" s="48"/>
      <c r="E36" s="48"/>
      <c r="F36" s="48"/>
      <c r="G36" s="48"/>
      <c r="H36" s="17">
        <f>(CALCULO!L36)+6725</f>
        <v>16725</v>
      </c>
      <c r="I36" s="17">
        <v>3220</v>
      </c>
    </row>
    <row r="37" spans="1:9" x14ac:dyDescent="0.25">
      <c r="A37" s="45" t="s">
        <v>133</v>
      </c>
      <c r="B37" s="46">
        <v>7</v>
      </c>
      <c r="C37" s="46" t="s">
        <v>89</v>
      </c>
      <c r="D37" s="48"/>
      <c r="E37" s="48"/>
      <c r="F37" s="48"/>
      <c r="G37" s="48"/>
      <c r="H37" s="17">
        <f>(CALCULO!L37)+6725</f>
        <v>16725</v>
      </c>
      <c r="I37" s="17">
        <v>3220</v>
      </c>
    </row>
    <row r="38" spans="1:9" x14ac:dyDescent="0.25">
      <c r="A38" s="45" t="s">
        <v>134</v>
      </c>
      <c r="B38" s="46">
        <v>7</v>
      </c>
      <c r="C38" s="46" t="s">
        <v>89</v>
      </c>
      <c r="D38" s="48"/>
      <c r="E38" s="48"/>
      <c r="F38" s="48"/>
      <c r="G38" s="48"/>
      <c r="H38" s="17">
        <f>(CALCULO!L38)+6725</f>
        <v>16725</v>
      </c>
      <c r="I38" s="17">
        <v>3220</v>
      </c>
    </row>
    <row r="39" spans="1:9" x14ac:dyDescent="0.25">
      <c r="A39" s="45" t="s">
        <v>135</v>
      </c>
      <c r="B39" s="46">
        <v>7</v>
      </c>
      <c r="C39" s="46" t="s">
        <v>89</v>
      </c>
      <c r="D39" s="48"/>
      <c r="E39" s="48"/>
      <c r="F39" s="48"/>
      <c r="G39" s="48"/>
      <c r="H39" s="17">
        <f>(CALCULO!L39)+6725</f>
        <v>16725</v>
      </c>
      <c r="I39" s="17">
        <v>3220</v>
      </c>
    </row>
    <row r="40" spans="1:9" x14ac:dyDescent="0.25">
      <c r="A40" s="45" t="s">
        <v>136</v>
      </c>
      <c r="B40" s="46">
        <v>7</v>
      </c>
      <c r="C40" s="46" t="s">
        <v>89</v>
      </c>
      <c r="D40" s="48"/>
      <c r="E40" s="48"/>
      <c r="F40" s="48"/>
      <c r="G40" s="48"/>
      <c r="H40" s="17">
        <f>(CALCULO!L40)+6725</f>
        <v>16725</v>
      </c>
      <c r="I40" s="17">
        <v>3220</v>
      </c>
    </row>
    <row r="41" spans="1:9" x14ac:dyDescent="0.25">
      <c r="A41" s="47" t="s">
        <v>137</v>
      </c>
      <c r="B41" s="46">
        <v>7</v>
      </c>
      <c r="C41" s="46" t="s">
        <v>88</v>
      </c>
      <c r="D41" s="48"/>
      <c r="E41" s="48"/>
      <c r="F41" s="48"/>
      <c r="G41" s="48"/>
      <c r="H41" s="17">
        <f>(CALCULO!L41)+6725</f>
        <v>11725</v>
      </c>
      <c r="I41" s="17">
        <v>3220</v>
      </c>
    </row>
    <row r="42" spans="1:9" x14ac:dyDescent="0.25">
      <c r="A42" s="47" t="s">
        <v>138</v>
      </c>
      <c r="B42" s="46">
        <v>7</v>
      </c>
      <c r="C42" s="46" t="s">
        <v>88</v>
      </c>
      <c r="D42" s="48"/>
      <c r="E42" s="48"/>
      <c r="F42" s="48"/>
      <c r="G42" s="48"/>
      <c r="H42" s="17">
        <f>(CALCULO!L42)+6725</f>
        <v>11725</v>
      </c>
      <c r="I42" s="17">
        <v>3220</v>
      </c>
    </row>
    <row r="43" spans="1:9" x14ac:dyDescent="0.25">
      <c r="A43" s="45" t="s">
        <v>139</v>
      </c>
      <c r="B43" s="46">
        <v>7</v>
      </c>
      <c r="C43" s="46" t="s">
        <v>153</v>
      </c>
      <c r="D43" s="48"/>
      <c r="E43" s="48"/>
      <c r="F43" s="48"/>
      <c r="G43" s="48"/>
      <c r="H43" s="17">
        <f>(CALCULO!L43)+6725</f>
        <v>11725</v>
      </c>
      <c r="I43" s="17">
        <v>3220</v>
      </c>
    </row>
    <row r="44" spans="1:9" x14ac:dyDescent="0.25">
      <c r="A44" s="45" t="s">
        <v>140</v>
      </c>
      <c r="B44" s="46">
        <v>7</v>
      </c>
      <c r="C44" s="46" t="s">
        <v>89</v>
      </c>
      <c r="D44" s="48"/>
      <c r="E44" s="48"/>
      <c r="F44" s="48"/>
      <c r="G44" s="48"/>
      <c r="H44" s="17">
        <f>(CALCULO!L44)+6725</f>
        <v>16725</v>
      </c>
      <c r="I44" s="17">
        <v>3220</v>
      </c>
    </row>
    <row r="45" spans="1:9" x14ac:dyDescent="0.25">
      <c r="A45" s="45" t="s">
        <v>141</v>
      </c>
      <c r="B45" s="46">
        <v>7</v>
      </c>
      <c r="C45" s="46" t="s">
        <v>89</v>
      </c>
      <c r="D45" s="48"/>
      <c r="E45" s="48"/>
      <c r="F45" s="48"/>
      <c r="G45" s="48"/>
      <c r="H45" s="17">
        <f>(CALCULO!L45)+6725</f>
        <v>16725</v>
      </c>
      <c r="I45" s="17">
        <v>3220</v>
      </c>
    </row>
    <row r="46" spans="1:9" x14ac:dyDescent="0.25">
      <c r="A46" s="45" t="s">
        <v>142</v>
      </c>
      <c r="B46" s="46">
        <v>7</v>
      </c>
      <c r="C46" s="46" t="s">
        <v>153</v>
      </c>
      <c r="D46" s="48"/>
      <c r="E46" s="48"/>
      <c r="F46" s="48"/>
      <c r="G46" s="48"/>
      <c r="H46" s="17">
        <f>(CALCULO!L46)+6725</f>
        <v>11725</v>
      </c>
      <c r="I46" s="17">
        <v>3220</v>
      </c>
    </row>
    <row r="47" spans="1:9" x14ac:dyDescent="0.25">
      <c r="A47" s="45" t="s">
        <v>143</v>
      </c>
      <c r="B47" s="46">
        <v>7</v>
      </c>
      <c r="C47" s="46" t="s">
        <v>89</v>
      </c>
      <c r="D47" s="48"/>
      <c r="E47" s="48"/>
      <c r="F47" s="48"/>
      <c r="G47" s="48"/>
      <c r="H47" s="17">
        <f>(CALCULO!L47)+6725</f>
        <v>16725</v>
      </c>
      <c r="I47" s="17">
        <v>3220</v>
      </c>
    </row>
    <row r="48" spans="1:9" x14ac:dyDescent="0.25">
      <c r="A48" s="45" t="s">
        <v>144</v>
      </c>
      <c r="B48" s="46">
        <v>7</v>
      </c>
      <c r="C48" s="46" t="s">
        <v>89</v>
      </c>
      <c r="D48" s="48"/>
      <c r="E48" s="48"/>
      <c r="F48" s="48"/>
      <c r="G48" s="48"/>
      <c r="H48" s="17">
        <f>(CALCULO!L48)+6725</f>
        <v>16725</v>
      </c>
      <c r="I48" s="17">
        <v>3220</v>
      </c>
    </row>
    <row r="49" spans="1:9" x14ac:dyDescent="0.25">
      <c r="A49" s="45" t="s">
        <v>145</v>
      </c>
      <c r="B49" s="46">
        <v>7</v>
      </c>
      <c r="C49" s="46" t="s">
        <v>89</v>
      </c>
      <c r="D49" s="48"/>
      <c r="E49" s="48"/>
      <c r="F49" s="48"/>
      <c r="G49" s="48"/>
      <c r="H49" s="17">
        <f>(CALCULO!L49)+6725</f>
        <v>16725</v>
      </c>
      <c r="I49" s="17">
        <v>3220</v>
      </c>
    </row>
    <row r="50" spans="1:9" x14ac:dyDescent="0.25">
      <c r="A50" s="45" t="s">
        <v>146</v>
      </c>
      <c r="B50" s="46">
        <v>7</v>
      </c>
      <c r="C50" s="46" t="s">
        <v>89</v>
      </c>
      <c r="D50" s="48"/>
      <c r="E50" s="48"/>
      <c r="F50" s="48"/>
      <c r="G50" s="48"/>
      <c r="H50" s="17">
        <f>(CALCULO!L50)+6725</f>
        <v>16725</v>
      </c>
      <c r="I50" s="17">
        <v>3220</v>
      </c>
    </row>
    <row r="51" spans="1:9" x14ac:dyDescent="0.25">
      <c r="A51" s="45" t="s">
        <v>147</v>
      </c>
      <c r="B51" s="46">
        <v>7</v>
      </c>
      <c r="C51" s="46" t="s">
        <v>89</v>
      </c>
      <c r="D51" s="48"/>
      <c r="E51" s="48"/>
      <c r="F51" s="48"/>
      <c r="G51" s="48"/>
      <c r="H51" s="17">
        <f>(CALCULO!L51)+6725</f>
        <v>16725</v>
      </c>
      <c r="I51" s="17">
        <v>3220</v>
      </c>
    </row>
    <row r="52" spans="1:9" x14ac:dyDescent="0.25">
      <c r="A52" s="45" t="s">
        <v>149</v>
      </c>
      <c r="B52" s="46">
        <v>7</v>
      </c>
      <c r="C52" s="46" t="s">
        <v>89</v>
      </c>
      <c r="D52" s="48"/>
      <c r="E52" s="48"/>
      <c r="F52" s="48"/>
      <c r="G52" s="48"/>
      <c r="H52" s="17">
        <f>(CALCULO!L52)+6725</f>
        <v>16725</v>
      </c>
      <c r="I52" s="17">
        <v>3220</v>
      </c>
    </row>
    <row r="53" spans="1:9" x14ac:dyDescent="0.25">
      <c r="A53" s="45" t="s">
        <v>148</v>
      </c>
      <c r="B53" s="46">
        <v>7</v>
      </c>
      <c r="C53" s="46" t="s">
        <v>89</v>
      </c>
      <c r="D53" s="48"/>
      <c r="E53" s="48"/>
      <c r="F53" s="48"/>
      <c r="G53" s="48"/>
      <c r="H53" s="17">
        <f>(CALCULO!L53)+6725</f>
        <v>16725</v>
      </c>
      <c r="I53" s="17">
        <v>3220</v>
      </c>
    </row>
    <row r="54" spans="1:9" x14ac:dyDescent="0.25">
      <c r="A54" s="45" t="s">
        <v>150</v>
      </c>
      <c r="B54" s="46">
        <v>7</v>
      </c>
      <c r="C54" s="46" t="s">
        <v>153</v>
      </c>
      <c r="D54" s="48"/>
      <c r="E54" s="48"/>
      <c r="F54" s="48"/>
      <c r="G54" s="48"/>
      <c r="H54" s="17">
        <f>(CALCULO!L54)+6725</f>
        <v>11725</v>
      </c>
      <c r="I54" s="17">
        <v>3220</v>
      </c>
    </row>
    <row r="55" spans="1:9" x14ac:dyDescent="0.25">
      <c r="A55" s="45" t="s">
        <v>151</v>
      </c>
      <c r="B55" s="46">
        <v>7</v>
      </c>
      <c r="C55" s="46" t="s">
        <v>89</v>
      </c>
      <c r="D55" s="48"/>
      <c r="E55" s="48"/>
      <c r="F55" s="48"/>
      <c r="G55" s="48"/>
      <c r="H55" s="17">
        <f>(CALCULO!L55)+6725</f>
        <v>16725</v>
      </c>
      <c r="I55" s="17">
        <v>3220</v>
      </c>
    </row>
    <row r="56" spans="1:9" x14ac:dyDescent="0.25">
      <c r="A56" s="45" t="s">
        <v>154</v>
      </c>
      <c r="B56" s="46">
        <v>7</v>
      </c>
      <c r="C56" s="46" t="s">
        <v>153</v>
      </c>
      <c r="D56" s="48"/>
      <c r="E56" s="48"/>
      <c r="F56" s="48"/>
      <c r="G56" s="48"/>
      <c r="H56" s="17">
        <f>(CALCULO!L56)+6725</f>
        <v>11725</v>
      </c>
      <c r="I56" s="17">
        <v>3220</v>
      </c>
    </row>
    <row r="57" spans="1:9" x14ac:dyDescent="0.25">
      <c r="A57" s="45" t="s">
        <v>155</v>
      </c>
      <c r="B57" s="46">
        <v>7</v>
      </c>
      <c r="C57" s="46" t="s">
        <v>153</v>
      </c>
      <c r="D57" s="48"/>
      <c r="E57" s="48"/>
      <c r="F57" s="48"/>
      <c r="G57" s="48"/>
      <c r="H57" s="17">
        <f>(CALCULO!L57)+6725</f>
        <v>11725</v>
      </c>
      <c r="I57" s="17">
        <v>3220</v>
      </c>
    </row>
    <row r="58" spans="1:9" x14ac:dyDescent="0.25">
      <c r="A58" s="45" t="s">
        <v>156</v>
      </c>
      <c r="B58" s="46">
        <v>7</v>
      </c>
      <c r="C58" s="46" t="s">
        <v>89</v>
      </c>
      <c r="D58" s="48"/>
      <c r="E58" s="48"/>
      <c r="F58" s="48"/>
      <c r="G58" s="48"/>
      <c r="H58" s="17">
        <f>(CALCULO!L58)+6725</f>
        <v>16725</v>
      </c>
      <c r="I58" s="17">
        <v>3220</v>
      </c>
    </row>
    <row r="59" spans="1:9" x14ac:dyDescent="0.25">
      <c r="A59" s="45" t="s">
        <v>157</v>
      </c>
      <c r="B59" s="46">
        <v>7</v>
      </c>
      <c r="C59" s="46" t="s">
        <v>89</v>
      </c>
      <c r="D59" s="48"/>
      <c r="E59" s="48"/>
      <c r="F59" s="48"/>
      <c r="G59" s="48"/>
      <c r="H59" s="17">
        <f>(CALCULO!L59)+6725</f>
        <v>16725</v>
      </c>
      <c r="I59" s="17">
        <v>3220</v>
      </c>
    </row>
    <row r="60" spans="1:9" x14ac:dyDescent="0.25">
      <c r="A60" s="45" t="s">
        <v>158</v>
      </c>
      <c r="B60" s="46">
        <v>7</v>
      </c>
      <c r="C60" s="46" t="s">
        <v>89</v>
      </c>
      <c r="D60" s="48"/>
      <c r="E60" s="48"/>
      <c r="F60" s="48"/>
      <c r="G60" s="48"/>
      <c r="H60" s="17">
        <f>(CALCULO!L60)+6725</f>
        <v>16725</v>
      </c>
      <c r="I60" s="17">
        <v>3220</v>
      </c>
    </row>
    <row r="61" spans="1:9" x14ac:dyDescent="0.25">
      <c r="A61" s="45" t="s">
        <v>159</v>
      </c>
      <c r="B61" s="46">
        <v>7</v>
      </c>
      <c r="C61" s="46" t="s">
        <v>89</v>
      </c>
      <c r="D61" s="48"/>
      <c r="E61" s="48"/>
      <c r="F61" s="48"/>
      <c r="G61" s="48"/>
      <c r="H61" s="17">
        <f>(CALCULO!L61)+6725</f>
        <v>16725</v>
      </c>
      <c r="I61" s="17">
        <v>3220</v>
      </c>
    </row>
    <row r="62" spans="1:9" x14ac:dyDescent="0.25">
      <c r="A62" s="45" t="s">
        <v>160</v>
      </c>
      <c r="B62" s="46">
        <v>7</v>
      </c>
      <c r="C62" s="46" t="s">
        <v>89</v>
      </c>
      <c r="D62" s="48"/>
      <c r="E62" s="48"/>
      <c r="F62" s="48"/>
      <c r="G62" s="48"/>
      <c r="H62" s="17">
        <f>(CALCULO!L62)+6725</f>
        <v>16725</v>
      </c>
      <c r="I62" s="17">
        <v>3220</v>
      </c>
    </row>
    <row r="63" spans="1:9" x14ac:dyDescent="0.25">
      <c r="A63" s="45" t="s">
        <v>161</v>
      </c>
      <c r="B63" s="46">
        <v>7</v>
      </c>
      <c r="C63" s="46" t="s">
        <v>89</v>
      </c>
      <c r="D63" s="48"/>
      <c r="E63" s="48"/>
      <c r="F63" s="48"/>
      <c r="G63" s="48"/>
      <c r="H63" s="17">
        <f>(CALCULO!L63)+6725</f>
        <v>16725</v>
      </c>
      <c r="I63" s="17">
        <v>3220</v>
      </c>
    </row>
    <row r="64" spans="1:9" x14ac:dyDescent="0.25">
      <c r="A64" s="45" t="s">
        <v>162</v>
      </c>
      <c r="B64" s="46">
        <v>7</v>
      </c>
      <c r="C64" s="46" t="s">
        <v>89</v>
      </c>
      <c r="D64" s="48"/>
      <c r="E64" s="48"/>
      <c r="F64" s="48"/>
      <c r="G64" s="48"/>
      <c r="H64" s="17">
        <f>(CALCULO!L64)+6725</f>
        <v>16725</v>
      </c>
      <c r="I64" s="17">
        <v>3220</v>
      </c>
    </row>
    <row r="65" spans="1:9" x14ac:dyDescent="0.25">
      <c r="A65" s="45" t="s">
        <v>163</v>
      </c>
      <c r="B65" s="46">
        <v>7</v>
      </c>
      <c r="C65" s="46" t="s">
        <v>89</v>
      </c>
      <c r="D65" s="48"/>
      <c r="E65" s="48"/>
      <c r="F65" s="48"/>
      <c r="G65" s="48"/>
      <c r="H65" s="17">
        <f>(CALCULO!L65)+6725</f>
        <v>16725</v>
      </c>
      <c r="I65" s="17">
        <v>3220</v>
      </c>
    </row>
    <row r="66" spans="1:9" x14ac:dyDescent="0.25">
      <c r="A66" s="45" t="s">
        <v>164</v>
      </c>
      <c r="B66" s="46">
        <v>7</v>
      </c>
      <c r="C66" s="46" t="s">
        <v>89</v>
      </c>
      <c r="D66" s="48"/>
      <c r="E66" s="48"/>
      <c r="F66" s="48"/>
      <c r="G66" s="48"/>
      <c r="H66" s="17">
        <f>(CALCULO!L66)+6725</f>
        <v>16725</v>
      </c>
      <c r="I66" s="17">
        <v>3220</v>
      </c>
    </row>
    <row r="67" spans="1:9" x14ac:dyDescent="0.25">
      <c r="A67" s="45" t="s">
        <v>165</v>
      </c>
      <c r="B67" s="46">
        <v>7</v>
      </c>
      <c r="C67" s="46" t="s">
        <v>153</v>
      </c>
      <c r="D67" s="48"/>
      <c r="E67" s="48"/>
      <c r="F67" s="48"/>
      <c r="G67" s="48"/>
      <c r="H67" s="17">
        <f>(CALCULO!L67)+6725</f>
        <v>11725</v>
      </c>
      <c r="I67" s="17">
        <v>3220</v>
      </c>
    </row>
    <row r="68" spans="1:9" x14ac:dyDescent="0.25">
      <c r="A68" s="45" t="s">
        <v>166</v>
      </c>
      <c r="B68" s="46">
        <v>7</v>
      </c>
      <c r="C68" s="46" t="s">
        <v>89</v>
      </c>
      <c r="D68" s="48"/>
      <c r="E68" s="48"/>
      <c r="F68" s="48"/>
      <c r="G68" s="48"/>
      <c r="H68" s="17">
        <f>(CALCULO!L68)+6725</f>
        <v>16725</v>
      </c>
      <c r="I68" s="17">
        <v>3220</v>
      </c>
    </row>
    <row r="69" spans="1:9" x14ac:dyDescent="0.25">
      <c r="A69" s="45" t="s">
        <v>167</v>
      </c>
      <c r="B69" s="46">
        <v>7</v>
      </c>
      <c r="C69" s="46" t="s">
        <v>89</v>
      </c>
      <c r="D69" s="48"/>
      <c r="E69" s="48"/>
      <c r="F69" s="48"/>
      <c r="G69" s="48"/>
      <c r="H69" s="17">
        <f>(CALCULO!L69)+6725</f>
        <v>16725</v>
      </c>
      <c r="I69" s="17">
        <v>3220</v>
      </c>
    </row>
    <row r="70" spans="1:9" x14ac:dyDescent="0.25">
      <c r="A70" s="45" t="s">
        <v>168</v>
      </c>
      <c r="B70" s="46">
        <v>7</v>
      </c>
      <c r="C70" s="46" t="s">
        <v>89</v>
      </c>
      <c r="D70" s="48"/>
      <c r="E70" s="48"/>
      <c r="F70" s="48"/>
      <c r="G70" s="48"/>
      <c r="H70" s="17">
        <f>(CALCULO!L70)+6725</f>
        <v>16725</v>
      </c>
      <c r="I70" s="17">
        <v>3220</v>
      </c>
    </row>
    <row r="71" spans="1:9" x14ac:dyDescent="0.25">
      <c r="A71" s="45" t="s">
        <v>169</v>
      </c>
      <c r="B71" s="46">
        <v>7</v>
      </c>
      <c r="C71" s="46" t="s">
        <v>89</v>
      </c>
      <c r="D71" s="48"/>
      <c r="E71" s="48"/>
      <c r="F71" s="48"/>
      <c r="G71" s="48"/>
      <c r="H71" s="17">
        <f>(CALCULO!L71)+6725</f>
        <v>16725</v>
      </c>
      <c r="I71" s="17">
        <v>3220</v>
      </c>
    </row>
    <row r="72" spans="1:9" x14ac:dyDescent="0.25">
      <c r="A72" s="24" t="s">
        <v>17</v>
      </c>
      <c r="B72" s="17">
        <v>7</v>
      </c>
      <c r="C72" s="17" t="s">
        <v>153</v>
      </c>
      <c r="D72" s="17" t="s">
        <v>28</v>
      </c>
      <c r="E72" s="17" t="s">
        <v>29</v>
      </c>
      <c r="F72" s="17" t="s">
        <v>8</v>
      </c>
      <c r="G72" s="17" t="s">
        <v>9</v>
      </c>
      <c r="H72" s="17">
        <f>(CALCULO!L72)+6725</f>
        <v>11725</v>
      </c>
      <c r="I72" s="17">
        <v>3220</v>
      </c>
    </row>
    <row r="73" spans="1:9" x14ac:dyDescent="0.25">
      <c r="A73" s="45" t="s">
        <v>170</v>
      </c>
      <c r="B73" s="46">
        <v>7</v>
      </c>
      <c r="C73" s="46" t="s">
        <v>89</v>
      </c>
      <c r="D73" s="48"/>
      <c r="E73" s="48"/>
      <c r="F73" s="48"/>
      <c r="G73" s="48"/>
      <c r="H73" s="17">
        <f>(CALCULO!L73)+6725</f>
        <v>16725</v>
      </c>
      <c r="I73" s="17">
        <v>3220</v>
      </c>
    </row>
    <row r="74" spans="1:9" x14ac:dyDescent="0.25">
      <c r="A74" s="45" t="s">
        <v>179</v>
      </c>
      <c r="B74" s="46">
        <v>1</v>
      </c>
      <c r="C74" s="46" t="s">
        <v>89</v>
      </c>
      <c r="D74" s="48"/>
      <c r="E74" s="48"/>
      <c r="F74" s="48"/>
      <c r="G74" s="48"/>
      <c r="H74" s="17">
        <f>(CALCULO!L74)+7765</f>
        <v>17765</v>
      </c>
      <c r="I74" s="17">
        <v>3740</v>
      </c>
    </row>
    <row r="75" spans="1:9" x14ac:dyDescent="0.25">
      <c r="A75" s="45" t="s">
        <v>180</v>
      </c>
      <c r="B75" s="46">
        <v>1</v>
      </c>
      <c r="C75" s="46" t="s">
        <v>89</v>
      </c>
      <c r="D75" s="48"/>
      <c r="E75" s="48"/>
      <c r="F75" s="48"/>
      <c r="G75" s="48"/>
      <c r="H75" s="17">
        <f>(CALCULO!L75)+7765</f>
        <v>17765</v>
      </c>
      <c r="I75" s="17">
        <v>3740</v>
      </c>
    </row>
    <row r="76" spans="1:9" x14ac:dyDescent="0.25">
      <c r="A76" s="45" t="s">
        <v>181</v>
      </c>
      <c r="B76" s="46">
        <v>1</v>
      </c>
      <c r="C76" s="46" t="s">
        <v>153</v>
      </c>
      <c r="D76" s="48"/>
      <c r="E76" s="48"/>
      <c r="F76" s="48"/>
      <c r="G76" s="48"/>
      <c r="H76" s="17">
        <f>(CALCULO!L76)+7765</f>
        <v>12765</v>
      </c>
      <c r="I76" s="17">
        <v>3740</v>
      </c>
    </row>
    <row r="77" spans="1:9" x14ac:dyDescent="0.25">
      <c r="A77" s="45" t="s">
        <v>182</v>
      </c>
      <c r="B77" s="46">
        <v>1</v>
      </c>
      <c r="C77" s="46" t="s">
        <v>153</v>
      </c>
      <c r="D77" s="48"/>
      <c r="E77" s="48"/>
      <c r="F77" s="48"/>
      <c r="G77" s="48"/>
      <c r="H77" s="17">
        <f>(CALCULO!L77)+7765</f>
        <v>12765</v>
      </c>
      <c r="I77" s="17">
        <v>3740</v>
      </c>
    </row>
    <row r="78" spans="1:9" x14ac:dyDescent="0.25">
      <c r="A78" s="45" t="s">
        <v>183</v>
      </c>
      <c r="B78" s="46">
        <v>1</v>
      </c>
      <c r="C78" s="46" t="s">
        <v>89</v>
      </c>
      <c r="D78" s="48"/>
      <c r="E78" s="48"/>
      <c r="F78" s="48"/>
      <c r="G78" s="48"/>
      <c r="H78" s="17">
        <f>(CALCULO!L78)+7765</f>
        <v>17765</v>
      </c>
      <c r="I78" s="17">
        <v>3740</v>
      </c>
    </row>
    <row r="79" spans="1:9" x14ac:dyDescent="0.25">
      <c r="A79" s="45" t="s">
        <v>184</v>
      </c>
      <c r="B79" s="46">
        <v>1</v>
      </c>
      <c r="C79" s="46" t="s">
        <v>153</v>
      </c>
      <c r="D79" s="48"/>
      <c r="E79" s="48"/>
      <c r="F79" s="48"/>
      <c r="G79" s="48"/>
      <c r="H79" s="17">
        <f>(CALCULO!L79)+7765</f>
        <v>12765</v>
      </c>
      <c r="I79" s="17">
        <v>3740</v>
      </c>
    </row>
    <row r="80" spans="1:9" x14ac:dyDescent="0.25">
      <c r="A80" s="45" t="s">
        <v>185</v>
      </c>
      <c r="B80" s="46">
        <v>1</v>
      </c>
      <c r="C80" s="46" t="s">
        <v>89</v>
      </c>
      <c r="D80" s="48"/>
      <c r="E80" s="48"/>
      <c r="F80" s="48"/>
      <c r="G80" s="48"/>
      <c r="H80" s="17">
        <f>(CALCULO!L80)+7765</f>
        <v>17765</v>
      </c>
      <c r="I80" s="17">
        <v>3740</v>
      </c>
    </row>
    <row r="81" spans="1:9" x14ac:dyDescent="0.25">
      <c r="A81" s="45" t="s">
        <v>186</v>
      </c>
      <c r="B81" s="46">
        <v>1</v>
      </c>
      <c r="C81" s="46" t="s">
        <v>89</v>
      </c>
      <c r="D81" s="48"/>
      <c r="E81" s="48"/>
      <c r="F81" s="48"/>
      <c r="G81" s="48"/>
      <c r="H81" s="17">
        <f>(CALCULO!L81)+7765</f>
        <v>17765</v>
      </c>
      <c r="I81" s="17">
        <v>3740</v>
      </c>
    </row>
    <row r="82" spans="1:9" x14ac:dyDescent="0.25">
      <c r="A82" s="26"/>
      <c r="B82" s="26"/>
      <c r="C82" s="26"/>
      <c r="D82" s="26"/>
      <c r="E82" s="26"/>
      <c r="F82" s="26"/>
      <c r="G82" s="26"/>
      <c r="H82" s="50">
        <f>SUM(H2:H81)</f>
        <v>1001970</v>
      </c>
      <c r="I82" s="50">
        <f>SUM(I2:I81)</f>
        <v>197860</v>
      </c>
    </row>
    <row r="83" spans="1:9" x14ac:dyDescent="0.25">
      <c r="A83" s="26"/>
      <c r="B83" s="26"/>
      <c r="C83" s="26"/>
      <c r="F83" s="26"/>
      <c r="G83" s="26"/>
      <c r="H83" s="26"/>
      <c r="I83" s="26"/>
    </row>
    <row r="92" spans="1:9" x14ac:dyDescent="0.25">
      <c r="A92" s="26"/>
      <c r="F92" s="26"/>
      <c r="G92" s="26"/>
      <c r="H92" s="26"/>
      <c r="I92" s="26"/>
    </row>
    <row r="93" spans="1:9" x14ac:dyDescent="0.25">
      <c r="A93" s="26"/>
      <c r="F93" s="26"/>
      <c r="G93" s="26"/>
      <c r="H93" s="26"/>
      <c r="I93" s="26"/>
    </row>
    <row r="94" spans="1:9" x14ac:dyDescent="0.25">
      <c r="A94" s="26"/>
      <c r="F94" s="26"/>
      <c r="G94" s="26"/>
      <c r="H94" s="26"/>
      <c r="I94" s="26"/>
    </row>
    <row r="95" spans="1:9" x14ac:dyDescent="0.25">
      <c r="A95" s="26"/>
      <c r="F95" s="26"/>
      <c r="G95" s="26"/>
      <c r="H95" s="26"/>
      <c r="I95" s="26"/>
    </row>
    <row r="96" spans="1:9" x14ac:dyDescent="0.25">
      <c r="A96" s="26"/>
      <c r="F96" s="26"/>
      <c r="G96" s="26"/>
      <c r="H96" s="26"/>
      <c r="I96" s="26"/>
    </row>
    <row r="97" spans="1:21" x14ac:dyDescent="0.25">
      <c r="A97" s="26"/>
      <c r="F97" s="26"/>
      <c r="G97" s="26"/>
      <c r="H97" s="26"/>
      <c r="I97" s="26"/>
    </row>
    <row r="98" spans="1:21" x14ac:dyDescent="0.25">
      <c r="A98" s="26"/>
      <c r="F98" s="26"/>
      <c r="G98" s="26"/>
      <c r="H98" s="26"/>
      <c r="I98" s="26"/>
    </row>
    <row r="99" spans="1:21" x14ac:dyDescent="0.25">
      <c r="A99" s="26"/>
      <c r="F99" s="26"/>
      <c r="G99" s="26"/>
      <c r="H99" s="26"/>
      <c r="I99" s="26"/>
    </row>
    <row r="100" spans="1:21" x14ac:dyDescent="0.25">
      <c r="A100" s="26"/>
      <c r="F100" s="26"/>
      <c r="G100" s="26"/>
      <c r="H100" s="26"/>
      <c r="I100" s="26"/>
    </row>
    <row r="101" spans="1:21" x14ac:dyDescent="0.25">
      <c r="A101" s="26"/>
      <c r="F101" s="26"/>
      <c r="G101" s="26"/>
      <c r="H101" s="26"/>
      <c r="I101" s="26"/>
    </row>
    <row r="102" spans="1:21" x14ac:dyDescent="0.25">
      <c r="A102" s="26"/>
      <c r="F102" s="26"/>
      <c r="G102" s="26"/>
      <c r="H102" s="26"/>
      <c r="I102" s="26"/>
    </row>
    <row r="104" spans="1:21" x14ac:dyDescent="0.25">
      <c r="K104" s="2" t="s">
        <v>90</v>
      </c>
      <c r="L104" s="3"/>
      <c r="M104" s="3"/>
      <c r="N104" s="3"/>
      <c r="O104" s="4"/>
      <c r="P104" s="5" t="s">
        <v>94</v>
      </c>
      <c r="Q104" s="6" t="s">
        <v>95</v>
      </c>
      <c r="R104" s="7"/>
      <c r="S104" s="7"/>
      <c r="T104" s="7"/>
      <c r="U104" s="8"/>
    </row>
    <row r="105" spans="1:21" x14ac:dyDescent="0.25">
      <c r="K105" s="9"/>
      <c r="L105" s="10"/>
      <c r="M105" s="10"/>
      <c r="N105" s="10"/>
      <c r="O105" s="11"/>
      <c r="P105" s="12"/>
      <c r="Q105" s="13" t="s">
        <v>96</v>
      </c>
      <c r="R105" s="13" t="s">
        <v>97</v>
      </c>
      <c r="S105" s="13" t="s">
        <v>98</v>
      </c>
      <c r="T105" s="13" t="s">
        <v>99</v>
      </c>
      <c r="U105" s="13" t="s">
        <v>100</v>
      </c>
    </row>
    <row r="106" spans="1:21" x14ac:dyDescent="0.25">
      <c r="K106" s="14" t="s">
        <v>91</v>
      </c>
      <c r="L106" s="15"/>
      <c r="M106" s="15"/>
      <c r="N106" s="15"/>
      <c r="O106" s="16"/>
      <c r="P106" s="17"/>
      <c r="Q106" s="17"/>
      <c r="R106" s="17"/>
      <c r="S106" s="17"/>
      <c r="T106" s="17"/>
      <c r="U106" s="17"/>
    </row>
    <row r="107" spans="1:21" x14ac:dyDescent="0.25">
      <c r="K107" s="14" t="s">
        <v>92</v>
      </c>
      <c r="L107" s="15"/>
      <c r="M107" s="15"/>
      <c r="N107" s="15"/>
      <c r="O107" s="16"/>
      <c r="P107" s="17"/>
      <c r="Q107" s="17"/>
      <c r="R107" s="17"/>
      <c r="S107" s="17"/>
      <c r="T107" s="17"/>
      <c r="U107" s="17"/>
    </row>
    <row r="108" spans="1:21" x14ac:dyDescent="0.25">
      <c r="K108" s="14" t="s">
        <v>93</v>
      </c>
      <c r="L108" s="15"/>
      <c r="M108" s="15"/>
      <c r="N108" s="15"/>
      <c r="O108" s="16"/>
      <c r="P108" s="17"/>
      <c r="Q108" s="17"/>
      <c r="R108" s="17"/>
      <c r="S108" s="17"/>
      <c r="T108" s="17"/>
      <c r="U108" s="17"/>
    </row>
    <row r="109" spans="1:21" x14ac:dyDescent="0.25">
      <c r="K109" s="14"/>
      <c r="L109" s="15"/>
      <c r="M109" s="15"/>
      <c r="N109" s="15"/>
      <c r="O109" s="16"/>
      <c r="P109" s="17"/>
      <c r="Q109" s="17"/>
      <c r="R109" s="17"/>
      <c r="S109" s="17"/>
      <c r="T109" s="17"/>
      <c r="U109" s="17"/>
    </row>
    <row r="112" spans="1:21" x14ac:dyDescent="0.25">
      <c r="N112" s="37" t="s">
        <v>106</v>
      </c>
      <c r="O112" s="37"/>
      <c r="P112" s="37"/>
      <c r="Q112" s="13" t="s">
        <v>105</v>
      </c>
      <c r="R112" s="13" t="s">
        <v>104</v>
      </c>
      <c r="S112" s="37" t="s">
        <v>107</v>
      </c>
      <c r="T112" s="37"/>
      <c r="U112" s="37"/>
    </row>
    <row r="113" spans="11:21" x14ac:dyDescent="0.25">
      <c r="N113" s="39" t="s">
        <v>108</v>
      </c>
      <c r="O113" s="39"/>
      <c r="P113" s="39"/>
      <c r="Q113" s="38"/>
      <c r="R113" s="38"/>
      <c r="S113" s="32"/>
      <c r="T113" s="32"/>
      <c r="U113" s="32"/>
    </row>
    <row r="114" spans="11:21" x14ac:dyDescent="0.25">
      <c r="N114" s="39" t="s">
        <v>109</v>
      </c>
      <c r="O114" s="39"/>
      <c r="P114" s="39"/>
      <c r="Q114" s="38"/>
      <c r="R114" s="38"/>
      <c r="S114" s="32"/>
      <c r="T114" s="32"/>
      <c r="U114" s="32"/>
    </row>
    <row r="116" spans="11:21" ht="42.75" x14ac:dyDescent="0.25">
      <c r="K116" s="40" t="s">
        <v>110</v>
      </c>
      <c r="L116" s="40"/>
      <c r="M116" s="40"/>
      <c r="N116" s="40"/>
      <c r="O116" s="41" t="s">
        <v>111</v>
      </c>
      <c r="P116" s="41" t="s">
        <v>112</v>
      </c>
    </row>
    <row r="117" spans="11:21" x14ac:dyDescent="0.25">
      <c r="K117" s="42" t="s">
        <v>113</v>
      </c>
      <c r="L117" s="42"/>
      <c r="M117" s="42"/>
      <c r="N117" s="42"/>
      <c r="O117" s="43">
        <v>39</v>
      </c>
      <c r="P117" s="44">
        <f>O117/O117*100</f>
        <v>100</v>
      </c>
    </row>
    <row r="118" spans="11:21" x14ac:dyDescent="0.25">
      <c r="K118" s="42" t="s">
        <v>114</v>
      </c>
      <c r="L118" s="42"/>
      <c r="M118" s="42"/>
      <c r="N118" s="42"/>
      <c r="O118" s="43">
        <v>0</v>
      </c>
      <c r="P118" s="44">
        <f>O118/O117*100</f>
        <v>0</v>
      </c>
    </row>
    <row r="119" spans="11:21" x14ac:dyDescent="0.25">
      <c r="K119" s="42" t="s">
        <v>115</v>
      </c>
      <c r="L119" s="42"/>
      <c r="M119" s="42"/>
      <c r="N119" s="42"/>
      <c r="O119" s="43">
        <v>1</v>
      </c>
      <c r="P119" s="44">
        <f>O119/O117*100</f>
        <v>2.5641025641025639</v>
      </c>
    </row>
    <row r="120" spans="11:21" x14ac:dyDescent="0.25">
      <c r="K120" s="42" t="s">
        <v>116</v>
      </c>
      <c r="L120" s="42"/>
      <c r="M120" s="42"/>
      <c r="N120" s="42"/>
      <c r="O120" s="43">
        <v>36</v>
      </c>
      <c r="P120" s="44">
        <f>O120/O117*100</f>
        <v>92.307692307692307</v>
      </c>
    </row>
    <row r="121" spans="11:21" x14ac:dyDescent="0.25">
      <c r="K121" s="42" t="s">
        <v>117</v>
      </c>
      <c r="L121" s="42"/>
      <c r="M121" s="42"/>
      <c r="N121" s="42"/>
      <c r="O121" s="43">
        <v>2</v>
      </c>
      <c r="P121" s="44">
        <f>O121/O117*100</f>
        <v>5.1282051282051277</v>
      </c>
    </row>
  </sheetData>
  <sortState xmlns:xlrd2="http://schemas.microsoft.com/office/spreadsheetml/2017/richdata2" ref="A2:I82">
    <sortCondition descending="1" ref="B2:B82"/>
  </sortState>
  <mergeCells count="40">
    <mergeCell ref="K23:L23"/>
    <mergeCell ref="K24:L24"/>
    <mergeCell ref="K25:L25"/>
    <mergeCell ref="K12:L12"/>
    <mergeCell ref="K26:L26"/>
    <mergeCell ref="K15:L15"/>
    <mergeCell ref="K16:L16"/>
    <mergeCell ref="K17:L17"/>
    <mergeCell ref="K18:L18"/>
    <mergeCell ref="K7:L7"/>
    <mergeCell ref="K8:L8"/>
    <mergeCell ref="K9:L9"/>
    <mergeCell ref="K10:L10"/>
    <mergeCell ref="K11:L11"/>
    <mergeCell ref="K22:L22"/>
    <mergeCell ref="K1:L1"/>
    <mergeCell ref="K2:L2"/>
    <mergeCell ref="K3:L3"/>
    <mergeCell ref="K4:L4"/>
    <mergeCell ref="K5:L5"/>
    <mergeCell ref="K6:L6"/>
    <mergeCell ref="K116:N116"/>
    <mergeCell ref="K117:N117"/>
    <mergeCell ref="K118:N118"/>
    <mergeCell ref="K119:N119"/>
    <mergeCell ref="K120:N120"/>
    <mergeCell ref="K121:N121"/>
    <mergeCell ref="S112:U112"/>
    <mergeCell ref="S113:U113"/>
    <mergeCell ref="S114:U114"/>
    <mergeCell ref="N112:P112"/>
    <mergeCell ref="N113:P113"/>
    <mergeCell ref="N114:P114"/>
    <mergeCell ref="K109:O109"/>
    <mergeCell ref="K104:O105"/>
    <mergeCell ref="P104:P105"/>
    <mergeCell ref="Q104:U104"/>
    <mergeCell ref="K106:O106"/>
    <mergeCell ref="K107:O107"/>
    <mergeCell ref="K108:O1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AE2E-A24E-43A4-B997-26FC4346F0C7}">
  <dimension ref="A1:R81"/>
  <sheetViews>
    <sheetView workbookViewId="0">
      <selection activeCell="C18" sqref="C18"/>
    </sheetView>
  </sheetViews>
  <sheetFormatPr baseColWidth="10" defaultRowHeight="15" x14ac:dyDescent="0.25"/>
  <cols>
    <col min="1" max="1" width="9.7109375" bestFit="1" customWidth="1"/>
    <col min="2" max="2" width="6.7109375" bestFit="1" customWidth="1"/>
    <col min="3" max="3" width="14.5703125" bestFit="1" customWidth="1"/>
    <col min="4" max="4" width="9.140625" bestFit="1" customWidth="1"/>
    <col min="5" max="5" width="19.85546875" bestFit="1" customWidth="1"/>
    <col min="6" max="6" width="8.85546875" bestFit="1" customWidth="1"/>
    <col min="7" max="7" width="8.28515625" bestFit="1" customWidth="1"/>
    <col min="8" max="8" width="20.5703125" bestFit="1" customWidth="1"/>
    <col min="9" max="9" width="9.140625" bestFit="1" customWidth="1"/>
    <col min="10" max="10" width="8.140625" customWidth="1"/>
    <col min="11" max="11" width="9.140625" customWidth="1"/>
    <col min="12" max="13" width="20.7109375" bestFit="1" customWidth="1"/>
  </cols>
  <sheetData>
    <row r="1" spans="1:18" ht="15.75" x14ac:dyDescent="0.25">
      <c r="A1" s="28" t="s">
        <v>0</v>
      </c>
      <c r="B1" s="29" t="s">
        <v>52</v>
      </c>
      <c r="C1" s="29" t="s">
        <v>87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177</v>
      </c>
      <c r="I1" s="29" t="s">
        <v>1</v>
      </c>
      <c r="J1" s="29" t="s">
        <v>2</v>
      </c>
      <c r="K1" s="29" t="s">
        <v>178</v>
      </c>
      <c r="L1" s="29" t="s">
        <v>175</v>
      </c>
      <c r="M1" s="29" t="s">
        <v>53</v>
      </c>
    </row>
    <row r="2" spans="1:18" x14ac:dyDescent="0.25">
      <c r="A2" s="23" t="s">
        <v>33</v>
      </c>
      <c r="B2" s="17">
        <v>11</v>
      </c>
      <c r="C2" s="17" t="s">
        <v>88</v>
      </c>
      <c r="D2" s="19" t="s">
        <v>176</v>
      </c>
      <c r="E2" s="19" t="s">
        <v>176</v>
      </c>
      <c r="F2" s="17" t="s">
        <v>8</v>
      </c>
      <c r="G2" s="17" t="s">
        <v>9</v>
      </c>
      <c r="H2" s="17">
        <f>IF('2025 IDEAL'!C2="No Tiene", 0, IF('2025 IDEAL'!C2="Si", 0, 5000))</f>
        <v>0</v>
      </c>
      <c r="I2" s="1">
        <f>IF(D2="Si", 0, 1000)</f>
        <v>0</v>
      </c>
      <c r="J2" s="1">
        <f>IF(E2="Si", 0, 2000)</f>
        <v>0</v>
      </c>
      <c r="K2" s="1">
        <f>(IF(F2="Si", 0, 1000)) + (IF(G2="Si",0,1000))</f>
        <v>2000</v>
      </c>
      <c r="L2" s="17">
        <f>SUM(H2:K2)</f>
        <v>2000</v>
      </c>
      <c r="M2" s="17">
        <v>0</v>
      </c>
      <c r="O2" s="35"/>
      <c r="P2" s="36"/>
      <c r="Q2" s="17"/>
      <c r="R2" s="17"/>
    </row>
    <row r="3" spans="1:18" x14ac:dyDescent="0.25">
      <c r="A3" s="23" t="s">
        <v>37</v>
      </c>
      <c r="B3" s="17">
        <v>11</v>
      </c>
      <c r="C3" s="17" t="s">
        <v>88</v>
      </c>
      <c r="D3" s="17" t="s">
        <v>49</v>
      </c>
      <c r="E3" s="19" t="s">
        <v>176</v>
      </c>
      <c r="F3" s="17" t="s">
        <v>51</v>
      </c>
      <c r="G3" s="17" t="s">
        <v>8</v>
      </c>
      <c r="H3" s="17">
        <f>IF('2025 IDEAL'!C3="No Tiene", 0, IF('2025 IDEAL'!C3="Si", 0, 5000))</f>
        <v>0</v>
      </c>
      <c r="I3" s="1">
        <f>IF(D3="Si", 0, 1000)</f>
        <v>1000</v>
      </c>
      <c r="J3" s="1">
        <f>IF(E3="Si", 0, 2000)</f>
        <v>0</v>
      </c>
      <c r="K3" s="1">
        <f>(IF(F3="Si", 0, 1000)) + (IF(G3="Si",0,1000))</f>
        <v>2000</v>
      </c>
      <c r="L3" s="17">
        <f>SUM(H3:K3)</f>
        <v>3000</v>
      </c>
    </row>
    <row r="4" spans="1:18" x14ac:dyDescent="0.25">
      <c r="A4" s="24" t="s">
        <v>19</v>
      </c>
      <c r="B4" s="17">
        <v>11</v>
      </c>
      <c r="C4" s="17" t="s">
        <v>88</v>
      </c>
      <c r="D4" s="19" t="s">
        <v>176</v>
      </c>
      <c r="E4" s="19" t="s">
        <v>176</v>
      </c>
      <c r="F4" s="19" t="s">
        <v>176</v>
      </c>
      <c r="G4" s="19" t="s">
        <v>176</v>
      </c>
      <c r="H4" s="17">
        <f>IF('2025 IDEAL'!C4="No Tiene", 0, IF('2025 IDEAL'!C4="Si", 0, 5000))</f>
        <v>0</v>
      </c>
      <c r="I4" s="1">
        <f>IF(D4="Si", 0, 1000)</f>
        <v>0</v>
      </c>
      <c r="J4" s="1">
        <f>IF(E4="Si", 0, 2000)</f>
        <v>0</v>
      </c>
      <c r="K4" s="1">
        <f>(IF(F4="Si", 0, 1000)) + (IF(G4="Si",0,1000))</f>
        <v>0</v>
      </c>
      <c r="L4" s="17">
        <f>SUM(H4:K4)</f>
        <v>0</v>
      </c>
    </row>
    <row r="5" spans="1:18" x14ac:dyDescent="0.25">
      <c r="A5" s="22" t="s">
        <v>36</v>
      </c>
      <c r="B5" s="17">
        <v>11</v>
      </c>
      <c r="C5" s="17" t="s">
        <v>88</v>
      </c>
      <c r="D5" s="17" t="s">
        <v>43</v>
      </c>
      <c r="E5" s="17" t="s">
        <v>44</v>
      </c>
      <c r="F5" s="17" t="s">
        <v>23</v>
      </c>
      <c r="G5" s="17" t="s">
        <v>8</v>
      </c>
      <c r="H5" s="17">
        <f>IF('2025 IDEAL'!C5="No Tiene", 0, IF('2025 IDEAL'!C5="Si", 0, 5000))</f>
        <v>0</v>
      </c>
      <c r="I5" s="1">
        <f t="shared" ref="I5:I19" si="0">IF(D5="Si", 0, 1000)</f>
        <v>1000</v>
      </c>
      <c r="J5" s="1">
        <f t="shared" ref="J5:J19" si="1">IF(E5="Si", 0, 2000)</f>
        <v>2000</v>
      </c>
      <c r="K5" s="1">
        <f t="shared" ref="K5:K19" si="2">(IF(F5="Si", 0, 1000)) + (IF(G5="Si",0,1000))</f>
        <v>2000</v>
      </c>
      <c r="L5" s="17">
        <f t="shared" ref="L5:L19" si="3">SUM(H5:K5)</f>
        <v>5000</v>
      </c>
    </row>
    <row r="6" spans="1:18" x14ac:dyDescent="0.25">
      <c r="A6" s="22" t="s">
        <v>34</v>
      </c>
      <c r="B6" s="17">
        <v>11</v>
      </c>
      <c r="C6" s="17" t="s">
        <v>88</v>
      </c>
      <c r="D6" s="17" t="s">
        <v>39</v>
      </c>
      <c r="E6" s="19" t="s">
        <v>176</v>
      </c>
      <c r="F6" s="17" t="s">
        <v>23</v>
      </c>
      <c r="G6" s="17" t="s">
        <v>8</v>
      </c>
      <c r="H6" s="17">
        <f>IF('2025 IDEAL'!C6="No Tiene", 0, IF('2025 IDEAL'!C6="Si", 0, 5000))</f>
        <v>0</v>
      </c>
      <c r="I6" s="1">
        <f t="shared" si="0"/>
        <v>1000</v>
      </c>
      <c r="J6" s="1">
        <f t="shared" si="1"/>
        <v>0</v>
      </c>
      <c r="K6" s="1">
        <f t="shared" si="2"/>
        <v>2000</v>
      </c>
      <c r="L6" s="17">
        <f t="shared" si="3"/>
        <v>3000</v>
      </c>
    </row>
    <row r="7" spans="1:18" x14ac:dyDescent="0.25">
      <c r="A7" s="23" t="s">
        <v>74</v>
      </c>
      <c r="B7" s="17">
        <v>11</v>
      </c>
      <c r="C7" s="17" t="s">
        <v>88</v>
      </c>
      <c r="D7" s="25" t="s">
        <v>80</v>
      </c>
      <c r="E7" s="25" t="s">
        <v>81</v>
      </c>
      <c r="F7" s="25" t="s">
        <v>23</v>
      </c>
      <c r="G7" s="25" t="s">
        <v>8</v>
      </c>
      <c r="H7" s="17">
        <f>IF('2025 IDEAL'!C7="No Tiene", 0, IF('2025 IDEAL'!C7="Si", 0, 5000))</f>
        <v>0</v>
      </c>
      <c r="I7" s="1">
        <f t="shared" si="0"/>
        <v>1000</v>
      </c>
      <c r="J7" s="1">
        <f t="shared" si="1"/>
        <v>2000</v>
      </c>
      <c r="K7" s="1">
        <f t="shared" si="2"/>
        <v>2000</v>
      </c>
      <c r="L7" s="17">
        <f t="shared" si="3"/>
        <v>5000</v>
      </c>
    </row>
    <row r="8" spans="1:18" x14ac:dyDescent="0.25">
      <c r="A8" s="22" t="s">
        <v>38</v>
      </c>
      <c r="B8" s="17">
        <v>11</v>
      </c>
      <c r="C8" s="17" t="s">
        <v>88</v>
      </c>
      <c r="D8" s="17" t="s">
        <v>45</v>
      </c>
      <c r="E8" s="17" t="s">
        <v>46</v>
      </c>
      <c r="F8" s="17" t="s">
        <v>8</v>
      </c>
      <c r="G8" s="17" t="s">
        <v>9</v>
      </c>
      <c r="H8" s="17">
        <f>IF('2025 IDEAL'!C8="No Tiene", 0, IF('2025 IDEAL'!C8="Si", 0, 5000))</f>
        <v>0</v>
      </c>
      <c r="I8" s="1">
        <f t="shared" si="0"/>
        <v>1000</v>
      </c>
      <c r="J8" s="1">
        <f t="shared" si="1"/>
        <v>2000</v>
      </c>
      <c r="K8" s="1">
        <f t="shared" si="2"/>
        <v>2000</v>
      </c>
      <c r="L8" s="17">
        <f t="shared" si="3"/>
        <v>5000</v>
      </c>
    </row>
    <row r="9" spans="1:18" x14ac:dyDescent="0.25">
      <c r="A9" s="18" t="s">
        <v>18</v>
      </c>
      <c r="B9" s="17">
        <v>11</v>
      </c>
      <c r="C9" s="17" t="s">
        <v>88</v>
      </c>
      <c r="D9" s="19" t="s">
        <v>176</v>
      </c>
      <c r="E9" s="19" t="s">
        <v>176</v>
      </c>
      <c r="F9" s="19" t="s">
        <v>176</v>
      </c>
      <c r="G9" s="19" t="s">
        <v>176</v>
      </c>
      <c r="H9" s="17">
        <f>IF('2025 IDEAL'!C9="No Tiene", 0, IF('2025 IDEAL'!C9="Si", 0, 5000))</f>
        <v>0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7">
        <f t="shared" si="3"/>
        <v>0</v>
      </c>
    </row>
    <row r="10" spans="1:18" x14ac:dyDescent="0.25">
      <c r="A10" s="23" t="s">
        <v>75</v>
      </c>
      <c r="B10" s="17">
        <v>11</v>
      </c>
      <c r="C10" s="17" t="s">
        <v>88</v>
      </c>
      <c r="D10" s="25" t="s">
        <v>82</v>
      </c>
      <c r="E10" s="25" t="s">
        <v>83</v>
      </c>
      <c r="F10" s="25" t="s">
        <v>8</v>
      </c>
      <c r="G10" s="25" t="s">
        <v>9</v>
      </c>
      <c r="H10" s="17">
        <f>IF('2025 IDEAL'!C10="No Tiene", 0, IF('2025 IDEAL'!C10="Si", 0, 5000))</f>
        <v>0</v>
      </c>
      <c r="I10" s="1">
        <f t="shared" si="0"/>
        <v>1000</v>
      </c>
      <c r="J10" s="1">
        <f t="shared" si="1"/>
        <v>2000</v>
      </c>
      <c r="K10" s="1">
        <f t="shared" si="2"/>
        <v>2000</v>
      </c>
      <c r="L10" s="17">
        <f t="shared" si="3"/>
        <v>5000</v>
      </c>
    </row>
    <row r="11" spans="1:18" x14ac:dyDescent="0.25">
      <c r="A11" s="18" t="s">
        <v>6</v>
      </c>
      <c r="B11" s="17">
        <v>11</v>
      </c>
      <c r="C11" s="17" t="s">
        <v>88</v>
      </c>
      <c r="D11" s="19" t="s">
        <v>176</v>
      </c>
      <c r="E11" s="19" t="s">
        <v>176</v>
      </c>
      <c r="F11" s="19" t="s">
        <v>176</v>
      </c>
      <c r="G11" s="19" t="s">
        <v>176</v>
      </c>
      <c r="H11" s="17">
        <f>IF('2025 IDEAL'!C11="No Tiene", 0, IF('2025 IDEAL'!C11="Si", 0, 5000))</f>
        <v>0</v>
      </c>
      <c r="I11" s="1">
        <f t="shared" si="0"/>
        <v>0</v>
      </c>
      <c r="J11" s="1">
        <f t="shared" si="1"/>
        <v>0</v>
      </c>
      <c r="K11" s="1">
        <f t="shared" si="2"/>
        <v>0</v>
      </c>
      <c r="L11" s="17">
        <f t="shared" si="3"/>
        <v>0</v>
      </c>
    </row>
    <row r="12" spans="1:18" x14ac:dyDescent="0.25">
      <c r="A12" s="24" t="s">
        <v>30</v>
      </c>
      <c r="B12" s="17">
        <v>11</v>
      </c>
      <c r="C12" s="17" t="s">
        <v>88</v>
      </c>
      <c r="D12" s="17" t="s">
        <v>31</v>
      </c>
      <c r="E12" s="17" t="s">
        <v>32</v>
      </c>
      <c r="F12" s="17" t="s">
        <v>8</v>
      </c>
      <c r="G12" s="17" t="s">
        <v>9</v>
      </c>
      <c r="H12" s="17">
        <f>IF('2025 IDEAL'!C12="No Tiene", 0, IF('2025 IDEAL'!C12="Si", 0, 5000))</f>
        <v>0</v>
      </c>
      <c r="I12" s="1">
        <f t="shared" si="0"/>
        <v>1000</v>
      </c>
      <c r="J12" s="1">
        <f t="shared" si="1"/>
        <v>2000</v>
      </c>
      <c r="K12" s="1">
        <f t="shared" si="2"/>
        <v>2000</v>
      </c>
      <c r="L12" s="17">
        <f t="shared" si="3"/>
        <v>5000</v>
      </c>
    </row>
    <row r="13" spans="1:18" x14ac:dyDescent="0.25">
      <c r="A13" s="22" t="s">
        <v>35</v>
      </c>
      <c r="B13" s="17">
        <v>11</v>
      </c>
      <c r="C13" s="17" t="s">
        <v>88</v>
      </c>
      <c r="D13" s="19" t="s">
        <v>176</v>
      </c>
      <c r="E13" s="19" t="s">
        <v>176</v>
      </c>
      <c r="F13" s="17" t="s">
        <v>8</v>
      </c>
      <c r="G13" s="17" t="s">
        <v>9</v>
      </c>
      <c r="H13" s="17">
        <f>IF('2025 IDEAL'!C13="No Tiene", 0, IF('2025 IDEAL'!C13="Si", 0, 5000))</f>
        <v>0</v>
      </c>
      <c r="I13" s="1">
        <f t="shared" si="0"/>
        <v>0</v>
      </c>
      <c r="J13" s="1">
        <f t="shared" si="1"/>
        <v>0</v>
      </c>
      <c r="K13" s="1">
        <f t="shared" si="2"/>
        <v>2000</v>
      </c>
      <c r="L13" s="17">
        <f t="shared" si="3"/>
        <v>2000</v>
      </c>
    </row>
    <row r="14" spans="1:18" x14ac:dyDescent="0.25">
      <c r="A14" s="18" t="s">
        <v>7</v>
      </c>
      <c r="B14" s="17">
        <v>11</v>
      </c>
      <c r="C14" s="17" t="s">
        <v>88</v>
      </c>
      <c r="D14" s="19" t="s">
        <v>176</v>
      </c>
      <c r="E14" s="19" t="s">
        <v>176</v>
      </c>
      <c r="F14" s="19" t="s">
        <v>176</v>
      </c>
      <c r="G14" s="19" t="s">
        <v>176</v>
      </c>
      <c r="H14" s="17">
        <f>IF('2025 IDEAL'!C14="No Tiene", 0, IF('2025 IDEAL'!C14="Si", 0, 5000))</f>
        <v>0</v>
      </c>
      <c r="I14" s="1">
        <f t="shared" si="0"/>
        <v>0</v>
      </c>
      <c r="J14" s="1">
        <f t="shared" si="1"/>
        <v>0</v>
      </c>
      <c r="K14" s="1">
        <f t="shared" si="2"/>
        <v>0</v>
      </c>
      <c r="L14" s="17">
        <f t="shared" si="3"/>
        <v>0</v>
      </c>
    </row>
    <row r="15" spans="1:18" x14ac:dyDescent="0.25">
      <c r="A15" s="18" t="s">
        <v>5</v>
      </c>
      <c r="B15" s="17">
        <v>11</v>
      </c>
      <c r="C15" s="17" t="s">
        <v>88</v>
      </c>
      <c r="D15" s="19" t="s">
        <v>176</v>
      </c>
      <c r="E15" s="19" t="s">
        <v>176</v>
      </c>
      <c r="F15" s="19" t="s">
        <v>176</v>
      </c>
      <c r="G15" s="19" t="s">
        <v>176</v>
      </c>
      <c r="H15" s="17">
        <f>IF('2025 IDEAL'!C15="No Tiene", 0, IF('2025 IDEAL'!C15="Si", 0, 5000))</f>
        <v>0</v>
      </c>
      <c r="I15" s="1">
        <f t="shared" si="0"/>
        <v>0</v>
      </c>
      <c r="J15" s="1">
        <f t="shared" si="1"/>
        <v>0</v>
      </c>
      <c r="K15" s="1">
        <f t="shared" si="2"/>
        <v>0</v>
      </c>
      <c r="L15" s="17">
        <f t="shared" si="3"/>
        <v>0</v>
      </c>
    </row>
    <row r="16" spans="1:18" x14ac:dyDescent="0.25">
      <c r="A16" s="21" t="s">
        <v>66</v>
      </c>
      <c r="B16" s="17">
        <v>11</v>
      </c>
      <c r="C16" s="17" t="s">
        <v>88</v>
      </c>
      <c r="D16" s="19" t="s">
        <v>176</v>
      </c>
      <c r="E16" s="19" t="s">
        <v>176</v>
      </c>
      <c r="F16" s="19" t="s">
        <v>176</v>
      </c>
      <c r="G16" s="19" t="s">
        <v>176</v>
      </c>
      <c r="H16" s="17">
        <f>IF('2025 IDEAL'!C16="No Tiene", 0, IF('2025 IDEAL'!C16="Si", 0, 5000))</f>
        <v>0</v>
      </c>
      <c r="I16" s="1">
        <f t="shared" si="0"/>
        <v>0</v>
      </c>
      <c r="J16" s="1">
        <f t="shared" si="1"/>
        <v>0</v>
      </c>
      <c r="K16" s="1">
        <f t="shared" si="2"/>
        <v>0</v>
      </c>
      <c r="L16" s="17">
        <f t="shared" si="3"/>
        <v>0</v>
      </c>
    </row>
    <row r="17" spans="1:12" x14ac:dyDescent="0.25">
      <c r="A17" s="22" t="s">
        <v>76</v>
      </c>
      <c r="B17" s="17">
        <v>11</v>
      </c>
      <c r="C17" s="17" t="s">
        <v>89</v>
      </c>
      <c r="D17" s="25" t="s">
        <v>84</v>
      </c>
      <c r="E17" s="25" t="s">
        <v>85</v>
      </c>
      <c r="F17" s="25" t="s">
        <v>9</v>
      </c>
      <c r="G17" s="25" t="s">
        <v>86</v>
      </c>
      <c r="H17" s="17">
        <f>IF('2025 IDEAL'!C17="No Tiene", 0, IF('2025 IDEAL'!C17="Si", 0, 5000))</f>
        <v>5000</v>
      </c>
      <c r="I17" s="1">
        <f t="shared" si="0"/>
        <v>1000</v>
      </c>
      <c r="J17" s="1">
        <f t="shared" si="1"/>
        <v>2000</v>
      </c>
      <c r="K17" s="1">
        <f t="shared" si="2"/>
        <v>2000</v>
      </c>
      <c r="L17" s="17">
        <f t="shared" si="3"/>
        <v>10000</v>
      </c>
    </row>
    <row r="18" spans="1:12" x14ac:dyDescent="0.25">
      <c r="A18" s="21" t="s">
        <v>71</v>
      </c>
      <c r="B18" s="17">
        <v>11</v>
      </c>
      <c r="C18" s="46" t="s">
        <v>89</v>
      </c>
      <c r="D18" s="19" t="s">
        <v>176</v>
      </c>
      <c r="E18" s="19" t="s">
        <v>176</v>
      </c>
      <c r="F18" s="19" t="s">
        <v>176</v>
      </c>
      <c r="G18" s="19" t="s">
        <v>176</v>
      </c>
      <c r="H18" s="17">
        <f>IF('2025 IDEAL'!C18="No Tiene", 0, IF('2025 IDEAL'!C18="Si", 0, 5000))</f>
        <v>5000</v>
      </c>
      <c r="I18" s="1">
        <f t="shared" si="0"/>
        <v>0</v>
      </c>
      <c r="J18" s="1">
        <f t="shared" si="1"/>
        <v>0</v>
      </c>
      <c r="K18" s="1">
        <f t="shared" si="2"/>
        <v>0</v>
      </c>
      <c r="L18" s="17">
        <f t="shared" si="3"/>
        <v>5000</v>
      </c>
    </row>
    <row r="19" spans="1:12" x14ac:dyDescent="0.25">
      <c r="A19" s="24" t="s">
        <v>77</v>
      </c>
      <c r="B19" s="17">
        <v>10</v>
      </c>
      <c r="C19" s="17" t="s">
        <v>89</v>
      </c>
      <c r="D19" s="19" t="s">
        <v>176</v>
      </c>
      <c r="E19" s="19" t="s">
        <v>176</v>
      </c>
      <c r="F19" s="19" t="s">
        <v>176</v>
      </c>
      <c r="G19" s="25" t="s">
        <v>152</v>
      </c>
      <c r="H19" s="17">
        <f>IF('2025 IDEAL'!C19="No Tiene", 0, IF('2025 IDEAL'!C19="Si", 0, 5000))</f>
        <v>5000</v>
      </c>
      <c r="I19" s="1">
        <f t="shared" si="0"/>
        <v>0</v>
      </c>
      <c r="J19" s="1">
        <f t="shared" si="1"/>
        <v>0</v>
      </c>
      <c r="K19" s="1">
        <f t="shared" si="2"/>
        <v>1000</v>
      </c>
      <c r="L19" s="17">
        <f t="shared" si="3"/>
        <v>6000</v>
      </c>
    </row>
    <row r="20" spans="1:12" x14ac:dyDescent="0.25">
      <c r="A20" s="45" t="s">
        <v>118</v>
      </c>
      <c r="B20" s="46">
        <v>9</v>
      </c>
      <c r="C20" s="46" t="s">
        <v>89</v>
      </c>
      <c r="D20" s="48"/>
      <c r="E20" s="48"/>
      <c r="F20" s="48"/>
      <c r="G20" s="48"/>
      <c r="H20" s="17">
        <f>IF('2025 IDEAL'!C20="No Tiene", 0, IF('2025 IDEAL'!C20="Si", 0, 5000))</f>
        <v>5000</v>
      </c>
      <c r="I20" s="1">
        <f t="shared" ref="I20:I31" si="4">IF(D20="Si", 0, 1000)</f>
        <v>1000</v>
      </c>
      <c r="J20" s="1">
        <f t="shared" ref="J20:J31" si="5">IF(E20="Si", 0, 2000)</f>
        <v>2000</v>
      </c>
      <c r="K20" s="1">
        <f t="shared" ref="K20:K31" si="6">(IF(F20="Si", 0, 1000)) + (IF(G20="Si",0,1000))</f>
        <v>2000</v>
      </c>
      <c r="L20" s="17">
        <f t="shared" ref="L20:L31" si="7">SUM(H20:K20)</f>
        <v>10000</v>
      </c>
    </row>
    <row r="21" spans="1:12" x14ac:dyDescent="0.25">
      <c r="A21" s="45" t="s">
        <v>119</v>
      </c>
      <c r="B21" s="46">
        <v>9</v>
      </c>
      <c r="C21" s="46" t="s">
        <v>89</v>
      </c>
      <c r="D21" s="48"/>
      <c r="E21" s="48"/>
      <c r="F21" s="48"/>
      <c r="G21" s="48"/>
      <c r="H21" s="17">
        <f>IF('2025 IDEAL'!C21="No Tiene", 0, IF('2025 IDEAL'!C21="Si", 0, 5000))</f>
        <v>5000</v>
      </c>
      <c r="I21" s="1">
        <f t="shared" si="4"/>
        <v>1000</v>
      </c>
      <c r="J21" s="1">
        <f t="shared" si="5"/>
        <v>2000</v>
      </c>
      <c r="K21" s="1">
        <f t="shared" si="6"/>
        <v>2000</v>
      </c>
      <c r="L21" s="17">
        <f t="shared" si="7"/>
        <v>10000</v>
      </c>
    </row>
    <row r="22" spans="1:12" x14ac:dyDescent="0.25">
      <c r="A22" s="47" t="s">
        <v>120</v>
      </c>
      <c r="B22" s="46">
        <v>9</v>
      </c>
      <c r="C22" s="46" t="s">
        <v>88</v>
      </c>
      <c r="D22" s="48"/>
      <c r="E22" s="48"/>
      <c r="F22" s="48"/>
      <c r="G22" s="48"/>
      <c r="H22" s="17">
        <f>IF('2025 IDEAL'!C22="No Tiene", 0, IF('2025 IDEAL'!C22="Si", 0, 5000))</f>
        <v>0</v>
      </c>
      <c r="I22" s="1">
        <f t="shared" si="4"/>
        <v>1000</v>
      </c>
      <c r="J22" s="1">
        <f t="shared" si="5"/>
        <v>2000</v>
      </c>
      <c r="K22" s="1">
        <f t="shared" si="6"/>
        <v>2000</v>
      </c>
      <c r="L22" s="17">
        <f t="shared" si="7"/>
        <v>5000</v>
      </c>
    </row>
    <row r="23" spans="1:12" x14ac:dyDescent="0.25">
      <c r="A23" s="45" t="s">
        <v>121</v>
      </c>
      <c r="B23" s="46">
        <v>9</v>
      </c>
      <c r="C23" s="46" t="s">
        <v>89</v>
      </c>
      <c r="D23" s="48"/>
      <c r="E23" s="48"/>
      <c r="F23" s="48"/>
      <c r="G23" s="48"/>
      <c r="H23" s="17">
        <f>IF('2025 IDEAL'!C23="No Tiene", 0, IF('2025 IDEAL'!C23="Si", 0, 5000))</f>
        <v>5000</v>
      </c>
      <c r="I23" s="1">
        <f t="shared" si="4"/>
        <v>1000</v>
      </c>
      <c r="J23" s="1">
        <f t="shared" si="5"/>
        <v>2000</v>
      </c>
      <c r="K23" s="1">
        <f t="shared" si="6"/>
        <v>2000</v>
      </c>
      <c r="L23" s="17">
        <f t="shared" si="7"/>
        <v>10000</v>
      </c>
    </row>
    <row r="24" spans="1:12" x14ac:dyDescent="0.25">
      <c r="A24" s="45" t="s">
        <v>122</v>
      </c>
      <c r="B24" s="46">
        <v>9</v>
      </c>
      <c r="C24" s="46" t="s">
        <v>89</v>
      </c>
      <c r="D24" s="48"/>
      <c r="E24" s="48"/>
      <c r="F24" s="48"/>
      <c r="G24" s="48"/>
      <c r="H24" s="17">
        <f>IF('2025 IDEAL'!C24="No Tiene", 0, IF('2025 IDEAL'!C24="Si", 0, 5000))</f>
        <v>5000</v>
      </c>
      <c r="I24" s="1">
        <f t="shared" si="4"/>
        <v>1000</v>
      </c>
      <c r="J24" s="1">
        <f t="shared" si="5"/>
        <v>2000</v>
      </c>
      <c r="K24" s="1">
        <f t="shared" si="6"/>
        <v>2000</v>
      </c>
      <c r="L24" s="17">
        <f t="shared" si="7"/>
        <v>10000</v>
      </c>
    </row>
    <row r="25" spans="1:12" x14ac:dyDescent="0.25">
      <c r="A25" s="45" t="s">
        <v>123</v>
      </c>
      <c r="B25" s="46">
        <v>9</v>
      </c>
      <c r="C25" s="46" t="s">
        <v>89</v>
      </c>
      <c r="D25" s="48"/>
      <c r="E25" s="48"/>
      <c r="F25" s="48"/>
      <c r="G25" s="48"/>
      <c r="H25" s="17">
        <f>IF('2025 IDEAL'!C25="No Tiene", 0, IF('2025 IDEAL'!C25="Si", 0, 5000))</f>
        <v>5000</v>
      </c>
      <c r="I25" s="1">
        <f t="shared" si="4"/>
        <v>1000</v>
      </c>
      <c r="J25" s="1">
        <f t="shared" si="5"/>
        <v>2000</v>
      </c>
      <c r="K25" s="1">
        <f t="shared" si="6"/>
        <v>2000</v>
      </c>
      <c r="L25" s="17">
        <f t="shared" si="7"/>
        <v>10000</v>
      </c>
    </row>
    <row r="26" spans="1:12" x14ac:dyDescent="0.25">
      <c r="A26" s="47" t="s">
        <v>124</v>
      </c>
      <c r="B26" s="46">
        <v>8</v>
      </c>
      <c r="C26" s="46" t="s">
        <v>88</v>
      </c>
      <c r="D26" s="48"/>
      <c r="E26" s="48"/>
      <c r="F26" s="48"/>
      <c r="G26" s="48"/>
      <c r="H26" s="17">
        <f>IF('2025 IDEAL'!C26="No Tiene", 0, IF('2025 IDEAL'!C26="Si", 0, 5000))</f>
        <v>0</v>
      </c>
      <c r="I26" s="1">
        <f t="shared" si="4"/>
        <v>1000</v>
      </c>
      <c r="J26" s="1">
        <f t="shared" si="5"/>
        <v>2000</v>
      </c>
      <c r="K26" s="1">
        <f t="shared" si="6"/>
        <v>2000</v>
      </c>
      <c r="L26" s="17">
        <f t="shared" si="7"/>
        <v>5000</v>
      </c>
    </row>
    <row r="27" spans="1:12" x14ac:dyDescent="0.25">
      <c r="A27" s="45" t="s">
        <v>125</v>
      </c>
      <c r="B27" s="46">
        <v>8</v>
      </c>
      <c r="C27" s="46" t="s">
        <v>89</v>
      </c>
      <c r="D27" s="48"/>
      <c r="E27" s="48"/>
      <c r="F27" s="48"/>
      <c r="G27" s="48"/>
      <c r="H27" s="17">
        <f>IF('2025 IDEAL'!C27="No Tiene", 0, IF('2025 IDEAL'!C27="Si", 0, 5000))</f>
        <v>5000</v>
      </c>
      <c r="I27" s="1">
        <f t="shared" si="4"/>
        <v>1000</v>
      </c>
      <c r="J27" s="1">
        <f t="shared" si="5"/>
        <v>2000</v>
      </c>
      <c r="K27" s="1">
        <f t="shared" si="6"/>
        <v>2000</v>
      </c>
      <c r="L27" s="17">
        <f t="shared" si="7"/>
        <v>10000</v>
      </c>
    </row>
    <row r="28" spans="1:12" x14ac:dyDescent="0.25">
      <c r="A28" s="45" t="s">
        <v>126</v>
      </c>
      <c r="B28" s="46">
        <v>8</v>
      </c>
      <c r="C28" s="46" t="s">
        <v>89</v>
      </c>
      <c r="D28" s="48"/>
      <c r="E28" s="48"/>
      <c r="F28" s="48"/>
      <c r="G28" s="48"/>
      <c r="H28" s="17">
        <f>IF('2025 IDEAL'!C28="No Tiene", 0, IF('2025 IDEAL'!C28="Si", 0, 5000))</f>
        <v>5000</v>
      </c>
      <c r="I28" s="1">
        <f t="shared" si="4"/>
        <v>1000</v>
      </c>
      <c r="J28" s="1">
        <f t="shared" si="5"/>
        <v>2000</v>
      </c>
      <c r="K28" s="1">
        <f t="shared" si="6"/>
        <v>2000</v>
      </c>
      <c r="L28" s="17">
        <f t="shared" si="7"/>
        <v>10000</v>
      </c>
    </row>
    <row r="29" spans="1:12" x14ac:dyDescent="0.25">
      <c r="A29" s="45" t="s">
        <v>127</v>
      </c>
      <c r="B29" s="46">
        <v>8</v>
      </c>
      <c r="C29" s="46" t="s">
        <v>89</v>
      </c>
      <c r="D29" s="48"/>
      <c r="E29" s="48"/>
      <c r="F29" s="48"/>
      <c r="G29" s="48"/>
      <c r="H29" s="17">
        <f>IF('2025 IDEAL'!C29="No Tiene", 0, IF('2025 IDEAL'!C29="Si", 0, 5000))</f>
        <v>5000</v>
      </c>
      <c r="I29" s="1">
        <f t="shared" si="4"/>
        <v>1000</v>
      </c>
      <c r="J29" s="1">
        <f t="shared" si="5"/>
        <v>2000</v>
      </c>
      <c r="K29" s="1">
        <f t="shared" si="6"/>
        <v>2000</v>
      </c>
      <c r="L29" s="17">
        <f t="shared" si="7"/>
        <v>10000</v>
      </c>
    </row>
    <row r="30" spans="1:12" x14ac:dyDescent="0.25">
      <c r="A30" s="45" t="s">
        <v>128</v>
      </c>
      <c r="B30" s="46">
        <v>8</v>
      </c>
      <c r="C30" s="46" t="s">
        <v>89</v>
      </c>
      <c r="D30" s="48"/>
      <c r="E30" s="48"/>
      <c r="F30" s="48"/>
      <c r="G30" s="48"/>
      <c r="H30" s="17">
        <f>IF('2025 IDEAL'!C30="No Tiene", 0, IF('2025 IDEAL'!C30="Si", 0, 5000))</f>
        <v>5000</v>
      </c>
      <c r="I30" s="1">
        <f t="shared" si="4"/>
        <v>1000</v>
      </c>
      <c r="J30" s="1">
        <f t="shared" si="5"/>
        <v>2000</v>
      </c>
      <c r="K30" s="1">
        <f t="shared" si="6"/>
        <v>2000</v>
      </c>
      <c r="L30" s="17">
        <f t="shared" si="7"/>
        <v>10000</v>
      </c>
    </row>
    <row r="31" spans="1:12" x14ac:dyDescent="0.25">
      <c r="A31" s="45" t="s">
        <v>129</v>
      </c>
      <c r="B31" s="46">
        <v>8</v>
      </c>
      <c r="C31" s="46" t="s">
        <v>153</v>
      </c>
      <c r="D31" s="48"/>
      <c r="E31" s="48"/>
      <c r="F31" s="48"/>
      <c r="G31" s="48"/>
      <c r="H31" s="17">
        <f>IF('2025 IDEAL'!C31="No Tiene", 0, IF('2025 IDEAL'!C31="Si", 0, 5000))</f>
        <v>0</v>
      </c>
      <c r="I31" s="1">
        <f t="shared" si="4"/>
        <v>1000</v>
      </c>
      <c r="J31" s="1">
        <f t="shared" si="5"/>
        <v>2000</v>
      </c>
      <c r="K31" s="1">
        <f t="shared" si="6"/>
        <v>2000</v>
      </c>
      <c r="L31" s="17">
        <f t="shared" si="7"/>
        <v>5000</v>
      </c>
    </row>
    <row r="32" spans="1:12" x14ac:dyDescent="0.25">
      <c r="A32" s="24" t="s">
        <v>101</v>
      </c>
      <c r="B32" s="17">
        <v>7</v>
      </c>
      <c r="C32" s="17" t="s">
        <v>88</v>
      </c>
      <c r="D32" s="17" t="s">
        <v>102</v>
      </c>
      <c r="E32" s="17" t="s">
        <v>103</v>
      </c>
      <c r="F32" s="17" t="s">
        <v>8</v>
      </c>
      <c r="G32" s="17" t="s">
        <v>9</v>
      </c>
      <c r="H32" s="17">
        <f>IF('2025 IDEAL'!C32="No Tiene", 0, IF('2025 IDEAL'!C32="Si", 0, 5000))</f>
        <v>0</v>
      </c>
      <c r="I32" s="1">
        <f t="shared" ref="I32:I33" si="8">IF(D32="Si", 0, 1000)</f>
        <v>1000</v>
      </c>
      <c r="J32" s="1">
        <f t="shared" ref="J32:J33" si="9">IF(E32="Si", 0, 2000)</f>
        <v>2000</v>
      </c>
      <c r="K32" s="1">
        <f t="shared" ref="K32:K33" si="10">(IF(F32="Si", 0, 1000)) + (IF(G32="Si",0,1000))</f>
        <v>2000</v>
      </c>
      <c r="L32" s="17">
        <f t="shared" ref="L32:L33" si="11">SUM(H32:K32)</f>
        <v>5000</v>
      </c>
    </row>
    <row r="33" spans="1:12" x14ac:dyDescent="0.25">
      <c r="A33" s="18" t="s">
        <v>16</v>
      </c>
      <c r="B33" s="17">
        <v>7</v>
      </c>
      <c r="C33" s="17" t="s">
        <v>89</v>
      </c>
      <c r="D33" s="17" t="s">
        <v>22</v>
      </c>
      <c r="E33" s="17" t="s">
        <v>24</v>
      </c>
      <c r="F33" s="17" t="s">
        <v>8</v>
      </c>
      <c r="G33" s="17" t="s">
        <v>23</v>
      </c>
      <c r="H33" s="17">
        <f>IF('2025 IDEAL'!C33="No Tiene", 0, IF('2025 IDEAL'!C33="Si", 0, 5000))</f>
        <v>5000</v>
      </c>
      <c r="I33" s="1">
        <f t="shared" si="8"/>
        <v>1000</v>
      </c>
      <c r="J33" s="1">
        <f t="shared" si="9"/>
        <v>2000</v>
      </c>
      <c r="K33" s="1">
        <f t="shared" si="10"/>
        <v>2000</v>
      </c>
      <c r="L33" s="17">
        <f t="shared" si="11"/>
        <v>10000</v>
      </c>
    </row>
    <row r="34" spans="1:12" x14ac:dyDescent="0.25">
      <c r="A34" s="45" t="s">
        <v>130</v>
      </c>
      <c r="B34" s="46">
        <v>7</v>
      </c>
      <c r="C34" s="46" t="s">
        <v>89</v>
      </c>
      <c r="D34" s="48"/>
      <c r="E34" s="48"/>
      <c r="F34" s="48"/>
      <c r="G34" s="48"/>
      <c r="H34" s="17">
        <f>IF('2025 IDEAL'!C34="No Tiene", 0, IF('2025 IDEAL'!C34="Si", 0, 5000))</f>
        <v>5000</v>
      </c>
      <c r="I34" s="1">
        <f t="shared" ref="I34:I71" si="12">IF(D34="Si", 0, 1000)</f>
        <v>1000</v>
      </c>
      <c r="J34" s="1">
        <f t="shared" ref="J34:J71" si="13">IF(E34="Si", 0, 2000)</f>
        <v>2000</v>
      </c>
      <c r="K34" s="1">
        <f t="shared" ref="K34:K71" si="14">(IF(F34="Si", 0, 1000)) + (IF(G34="Si",0,1000))</f>
        <v>2000</v>
      </c>
      <c r="L34" s="17">
        <f t="shared" ref="L34:L71" si="15">SUM(H34:K34)</f>
        <v>10000</v>
      </c>
    </row>
    <row r="35" spans="1:12" x14ac:dyDescent="0.25">
      <c r="A35" s="47" t="s">
        <v>131</v>
      </c>
      <c r="B35" s="46">
        <v>7</v>
      </c>
      <c r="C35" s="46" t="s">
        <v>88</v>
      </c>
      <c r="D35" s="48"/>
      <c r="E35" s="48"/>
      <c r="F35" s="48"/>
      <c r="G35" s="48"/>
      <c r="H35" s="17">
        <f>IF('2025 IDEAL'!C35="No Tiene", 0, IF('2025 IDEAL'!C35="Si", 0, 5000))</f>
        <v>0</v>
      </c>
      <c r="I35" s="1">
        <f t="shared" si="12"/>
        <v>1000</v>
      </c>
      <c r="J35" s="1">
        <f t="shared" si="13"/>
        <v>2000</v>
      </c>
      <c r="K35" s="1">
        <f t="shared" si="14"/>
        <v>2000</v>
      </c>
      <c r="L35" s="17">
        <f t="shared" si="15"/>
        <v>5000</v>
      </c>
    </row>
    <row r="36" spans="1:12" x14ac:dyDescent="0.25">
      <c r="A36" s="45" t="s">
        <v>132</v>
      </c>
      <c r="B36" s="46">
        <v>7</v>
      </c>
      <c r="C36" s="46" t="s">
        <v>89</v>
      </c>
      <c r="D36" s="48"/>
      <c r="E36" s="48"/>
      <c r="F36" s="48"/>
      <c r="G36" s="48"/>
      <c r="H36" s="17">
        <f>IF('2025 IDEAL'!C36="No Tiene", 0, IF('2025 IDEAL'!C36="Si", 0, 5000))</f>
        <v>5000</v>
      </c>
      <c r="I36" s="1">
        <f t="shared" si="12"/>
        <v>1000</v>
      </c>
      <c r="J36" s="1">
        <f t="shared" si="13"/>
        <v>2000</v>
      </c>
      <c r="K36" s="1">
        <f t="shared" si="14"/>
        <v>2000</v>
      </c>
      <c r="L36" s="17">
        <f t="shared" si="15"/>
        <v>10000</v>
      </c>
    </row>
    <row r="37" spans="1:12" x14ac:dyDescent="0.25">
      <c r="A37" s="45" t="s">
        <v>133</v>
      </c>
      <c r="B37" s="46">
        <v>7</v>
      </c>
      <c r="C37" s="46" t="s">
        <v>89</v>
      </c>
      <c r="D37" s="48"/>
      <c r="E37" s="48"/>
      <c r="F37" s="48"/>
      <c r="G37" s="48"/>
      <c r="H37" s="17">
        <f>IF('2025 IDEAL'!C37="No Tiene", 0, IF('2025 IDEAL'!C37="Si", 0, 5000))</f>
        <v>5000</v>
      </c>
      <c r="I37" s="1">
        <f t="shared" si="12"/>
        <v>1000</v>
      </c>
      <c r="J37" s="1">
        <f t="shared" si="13"/>
        <v>2000</v>
      </c>
      <c r="K37" s="1">
        <f t="shared" si="14"/>
        <v>2000</v>
      </c>
      <c r="L37" s="17">
        <f t="shared" si="15"/>
        <v>10000</v>
      </c>
    </row>
    <row r="38" spans="1:12" x14ac:dyDescent="0.25">
      <c r="A38" s="45" t="s">
        <v>134</v>
      </c>
      <c r="B38" s="46">
        <v>7</v>
      </c>
      <c r="C38" s="46" t="s">
        <v>89</v>
      </c>
      <c r="D38" s="48"/>
      <c r="E38" s="48"/>
      <c r="F38" s="48"/>
      <c r="G38" s="48"/>
      <c r="H38" s="17">
        <f>IF('2025 IDEAL'!C38="No Tiene", 0, IF('2025 IDEAL'!C38="Si", 0, 5000))</f>
        <v>5000</v>
      </c>
      <c r="I38" s="1">
        <f t="shared" si="12"/>
        <v>1000</v>
      </c>
      <c r="J38" s="1">
        <f t="shared" si="13"/>
        <v>2000</v>
      </c>
      <c r="K38" s="1">
        <f t="shared" si="14"/>
        <v>2000</v>
      </c>
      <c r="L38" s="17">
        <f t="shared" si="15"/>
        <v>10000</v>
      </c>
    </row>
    <row r="39" spans="1:12" x14ac:dyDescent="0.25">
      <c r="A39" s="45" t="s">
        <v>135</v>
      </c>
      <c r="B39" s="46">
        <v>7</v>
      </c>
      <c r="C39" s="46" t="s">
        <v>89</v>
      </c>
      <c r="D39" s="48"/>
      <c r="E39" s="48"/>
      <c r="F39" s="48"/>
      <c r="G39" s="48"/>
      <c r="H39" s="17">
        <f>IF('2025 IDEAL'!C39="No Tiene", 0, IF('2025 IDEAL'!C39="Si", 0, 5000))</f>
        <v>5000</v>
      </c>
      <c r="I39" s="1">
        <f t="shared" si="12"/>
        <v>1000</v>
      </c>
      <c r="J39" s="1">
        <f t="shared" si="13"/>
        <v>2000</v>
      </c>
      <c r="K39" s="1">
        <f t="shared" si="14"/>
        <v>2000</v>
      </c>
      <c r="L39" s="17">
        <f t="shared" si="15"/>
        <v>10000</v>
      </c>
    </row>
    <row r="40" spans="1:12" x14ac:dyDescent="0.25">
      <c r="A40" s="45" t="s">
        <v>136</v>
      </c>
      <c r="B40" s="46">
        <v>7</v>
      </c>
      <c r="C40" s="46" t="s">
        <v>89</v>
      </c>
      <c r="D40" s="48"/>
      <c r="E40" s="48"/>
      <c r="F40" s="48"/>
      <c r="G40" s="48"/>
      <c r="H40" s="17">
        <f>IF('2025 IDEAL'!C40="No Tiene", 0, IF('2025 IDEAL'!C40="Si", 0, 5000))</f>
        <v>5000</v>
      </c>
      <c r="I40" s="1">
        <f t="shared" si="12"/>
        <v>1000</v>
      </c>
      <c r="J40" s="1">
        <f t="shared" si="13"/>
        <v>2000</v>
      </c>
      <c r="K40" s="1">
        <f t="shared" si="14"/>
        <v>2000</v>
      </c>
      <c r="L40" s="17">
        <f t="shared" si="15"/>
        <v>10000</v>
      </c>
    </row>
    <row r="41" spans="1:12" x14ac:dyDescent="0.25">
      <c r="A41" s="47" t="s">
        <v>137</v>
      </c>
      <c r="B41" s="46">
        <v>7</v>
      </c>
      <c r="C41" s="46" t="s">
        <v>88</v>
      </c>
      <c r="D41" s="48"/>
      <c r="E41" s="48"/>
      <c r="F41" s="48"/>
      <c r="G41" s="48"/>
      <c r="H41" s="17">
        <f>IF('2025 IDEAL'!C41="No Tiene", 0, IF('2025 IDEAL'!C41="Si", 0, 5000))</f>
        <v>0</v>
      </c>
      <c r="I41" s="1">
        <f t="shared" si="12"/>
        <v>1000</v>
      </c>
      <c r="J41" s="1">
        <f t="shared" si="13"/>
        <v>2000</v>
      </c>
      <c r="K41" s="1">
        <f t="shared" si="14"/>
        <v>2000</v>
      </c>
      <c r="L41" s="17">
        <f t="shared" si="15"/>
        <v>5000</v>
      </c>
    </row>
    <row r="42" spans="1:12" x14ac:dyDescent="0.25">
      <c r="A42" s="47" t="s">
        <v>138</v>
      </c>
      <c r="B42" s="46">
        <v>7</v>
      </c>
      <c r="C42" s="46" t="s">
        <v>88</v>
      </c>
      <c r="D42" s="48"/>
      <c r="E42" s="48"/>
      <c r="F42" s="48"/>
      <c r="G42" s="48"/>
      <c r="H42" s="17">
        <f>IF('2025 IDEAL'!C42="No Tiene", 0, IF('2025 IDEAL'!C42="Si", 0, 5000))</f>
        <v>0</v>
      </c>
      <c r="I42" s="1">
        <f t="shared" si="12"/>
        <v>1000</v>
      </c>
      <c r="J42" s="1">
        <f t="shared" si="13"/>
        <v>2000</v>
      </c>
      <c r="K42" s="1">
        <f t="shared" si="14"/>
        <v>2000</v>
      </c>
      <c r="L42" s="17">
        <f t="shared" si="15"/>
        <v>5000</v>
      </c>
    </row>
    <row r="43" spans="1:12" x14ac:dyDescent="0.25">
      <c r="A43" s="45" t="s">
        <v>139</v>
      </c>
      <c r="B43" s="46">
        <v>7</v>
      </c>
      <c r="C43" s="46" t="s">
        <v>153</v>
      </c>
      <c r="D43" s="48"/>
      <c r="E43" s="48"/>
      <c r="F43" s="48"/>
      <c r="G43" s="48"/>
      <c r="H43" s="17">
        <f>IF('2025 IDEAL'!C43="No Tiene", 0, IF('2025 IDEAL'!C43="Si", 0, 5000))</f>
        <v>0</v>
      </c>
      <c r="I43" s="1">
        <f t="shared" si="12"/>
        <v>1000</v>
      </c>
      <c r="J43" s="1">
        <f t="shared" si="13"/>
        <v>2000</v>
      </c>
      <c r="K43" s="1">
        <f t="shared" si="14"/>
        <v>2000</v>
      </c>
      <c r="L43" s="17">
        <f t="shared" si="15"/>
        <v>5000</v>
      </c>
    </row>
    <row r="44" spans="1:12" x14ac:dyDescent="0.25">
      <c r="A44" s="45" t="s">
        <v>140</v>
      </c>
      <c r="B44" s="46">
        <v>7</v>
      </c>
      <c r="C44" s="46" t="s">
        <v>89</v>
      </c>
      <c r="D44" s="48"/>
      <c r="E44" s="48"/>
      <c r="F44" s="48"/>
      <c r="G44" s="48"/>
      <c r="H44" s="17">
        <f>IF('2025 IDEAL'!C44="No Tiene", 0, IF('2025 IDEAL'!C44="Si", 0, 5000))</f>
        <v>5000</v>
      </c>
      <c r="I44" s="1">
        <f t="shared" si="12"/>
        <v>1000</v>
      </c>
      <c r="J44" s="1">
        <f t="shared" si="13"/>
        <v>2000</v>
      </c>
      <c r="K44" s="1">
        <f t="shared" si="14"/>
        <v>2000</v>
      </c>
      <c r="L44" s="17">
        <f t="shared" si="15"/>
        <v>10000</v>
      </c>
    </row>
    <row r="45" spans="1:12" x14ac:dyDescent="0.25">
      <c r="A45" s="45" t="s">
        <v>141</v>
      </c>
      <c r="B45" s="46">
        <v>7</v>
      </c>
      <c r="C45" s="46" t="s">
        <v>89</v>
      </c>
      <c r="D45" s="48"/>
      <c r="E45" s="48"/>
      <c r="F45" s="48"/>
      <c r="G45" s="48"/>
      <c r="H45" s="17">
        <f>IF('2025 IDEAL'!C45="No Tiene", 0, IF('2025 IDEAL'!C45="Si", 0, 5000))</f>
        <v>5000</v>
      </c>
      <c r="I45" s="1">
        <f t="shared" si="12"/>
        <v>1000</v>
      </c>
      <c r="J45" s="1">
        <f t="shared" si="13"/>
        <v>2000</v>
      </c>
      <c r="K45" s="1">
        <f t="shared" si="14"/>
        <v>2000</v>
      </c>
      <c r="L45" s="17">
        <f t="shared" si="15"/>
        <v>10000</v>
      </c>
    </row>
    <row r="46" spans="1:12" x14ac:dyDescent="0.25">
      <c r="A46" s="45" t="s">
        <v>142</v>
      </c>
      <c r="B46" s="46">
        <v>7</v>
      </c>
      <c r="C46" s="46" t="s">
        <v>153</v>
      </c>
      <c r="D46" s="48"/>
      <c r="E46" s="48"/>
      <c r="F46" s="48"/>
      <c r="G46" s="48"/>
      <c r="H46" s="17">
        <f>IF('2025 IDEAL'!C46="No Tiene", 0, IF('2025 IDEAL'!C46="Si", 0, 5000))</f>
        <v>0</v>
      </c>
      <c r="I46" s="1">
        <f t="shared" si="12"/>
        <v>1000</v>
      </c>
      <c r="J46" s="1">
        <f t="shared" si="13"/>
        <v>2000</v>
      </c>
      <c r="K46" s="1">
        <f t="shared" si="14"/>
        <v>2000</v>
      </c>
      <c r="L46" s="17">
        <f t="shared" si="15"/>
        <v>5000</v>
      </c>
    </row>
    <row r="47" spans="1:12" x14ac:dyDescent="0.25">
      <c r="A47" s="45" t="s">
        <v>143</v>
      </c>
      <c r="B47" s="46">
        <v>7</v>
      </c>
      <c r="C47" s="46" t="s">
        <v>89</v>
      </c>
      <c r="D47" s="48"/>
      <c r="E47" s="48"/>
      <c r="F47" s="48"/>
      <c r="G47" s="48"/>
      <c r="H47" s="17">
        <f>IF('2025 IDEAL'!C47="No Tiene", 0, IF('2025 IDEAL'!C47="Si", 0, 5000))</f>
        <v>5000</v>
      </c>
      <c r="I47" s="1">
        <f t="shared" si="12"/>
        <v>1000</v>
      </c>
      <c r="J47" s="1">
        <f t="shared" si="13"/>
        <v>2000</v>
      </c>
      <c r="K47" s="1">
        <f t="shared" si="14"/>
        <v>2000</v>
      </c>
      <c r="L47" s="17">
        <f t="shared" si="15"/>
        <v>10000</v>
      </c>
    </row>
    <row r="48" spans="1:12" x14ac:dyDescent="0.25">
      <c r="A48" s="45" t="s">
        <v>144</v>
      </c>
      <c r="B48" s="46">
        <v>7</v>
      </c>
      <c r="C48" s="46" t="s">
        <v>89</v>
      </c>
      <c r="D48" s="48"/>
      <c r="E48" s="48"/>
      <c r="F48" s="48"/>
      <c r="G48" s="48"/>
      <c r="H48" s="17">
        <f>IF('2025 IDEAL'!C48="No Tiene", 0, IF('2025 IDEAL'!C48="Si", 0, 5000))</f>
        <v>5000</v>
      </c>
      <c r="I48" s="1">
        <f t="shared" si="12"/>
        <v>1000</v>
      </c>
      <c r="J48" s="1">
        <f t="shared" si="13"/>
        <v>2000</v>
      </c>
      <c r="K48" s="1">
        <f t="shared" si="14"/>
        <v>2000</v>
      </c>
      <c r="L48" s="17">
        <f t="shared" si="15"/>
        <v>10000</v>
      </c>
    </row>
    <row r="49" spans="1:12" x14ac:dyDescent="0.25">
      <c r="A49" s="45" t="s">
        <v>145</v>
      </c>
      <c r="B49" s="46">
        <v>7</v>
      </c>
      <c r="C49" s="46" t="s">
        <v>89</v>
      </c>
      <c r="D49" s="48"/>
      <c r="E49" s="48"/>
      <c r="F49" s="48"/>
      <c r="G49" s="48"/>
      <c r="H49" s="17">
        <f>IF('2025 IDEAL'!C49="No Tiene", 0, IF('2025 IDEAL'!C49="Si", 0, 5000))</f>
        <v>5000</v>
      </c>
      <c r="I49" s="1">
        <f t="shared" si="12"/>
        <v>1000</v>
      </c>
      <c r="J49" s="1">
        <f t="shared" si="13"/>
        <v>2000</v>
      </c>
      <c r="K49" s="1">
        <f t="shared" si="14"/>
        <v>2000</v>
      </c>
      <c r="L49" s="17">
        <f t="shared" si="15"/>
        <v>10000</v>
      </c>
    </row>
    <row r="50" spans="1:12" x14ac:dyDescent="0.25">
      <c r="A50" s="45" t="s">
        <v>146</v>
      </c>
      <c r="B50" s="46">
        <v>7</v>
      </c>
      <c r="C50" s="46" t="s">
        <v>89</v>
      </c>
      <c r="D50" s="48"/>
      <c r="E50" s="48"/>
      <c r="F50" s="48"/>
      <c r="G50" s="48"/>
      <c r="H50" s="17">
        <f>IF('2025 IDEAL'!C50="No Tiene", 0, IF('2025 IDEAL'!C50="Si", 0, 5000))</f>
        <v>5000</v>
      </c>
      <c r="I50" s="1">
        <f t="shared" si="12"/>
        <v>1000</v>
      </c>
      <c r="J50" s="1">
        <f t="shared" si="13"/>
        <v>2000</v>
      </c>
      <c r="K50" s="1">
        <f t="shared" si="14"/>
        <v>2000</v>
      </c>
      <c r="L50" s="17">
        <f t="shared" si="15"/>
        <v>10000</v>
      </c>
    </row>
    <row r="51" spans="1:12" x14ac:dyDescent="0.25">
      <c r="A51" s="45" t="s">
        <v>147</v>
      </c>
      <c r="B51" s="46">
        <v>7</v>
      </c>
      <c r="C51" s="46" t="s">
        <v>89</v>
      </c>
      <c r="D51" s="48"/>
      <c r="E51" s="48"/>
      <c r="F51" s="48"/>
      <c r="G51" s="48"/>
      <c r="H51" s="17">
        <f>IF('2025 IDEAL'!C51="No Tiene", 0, IF('2025 IDEAL'!C51="Si", 0, 5000))</f>
        <v>5000</v>
      </c>
      <c r="I51" s="1">
        <f t="shared" si="12"/>
        <v>1000</v>
      </c>
      <c r="J51" s="1">
        <f t="shared" si="13"/>
        <v>2000</v>
      </c>
      <c r="K51" s="1">
        <f t="shared" si="14"/>
        <v>2000</v>
      </c>
      <c r="L51" s="17">
        <f t="shared" si="15"/>
        <v>10000</v>
      </c>
    </row>
    <row r="52" spans="1:12" x14ac:dyDescent="0.25">
      <c r="A52" s="45" t="s">
        <v>149</v>
      </c>
      <c r="B52" s="46">
        <v>7</v>
      </c>
      <c r="C52" s="46" t="s">
        <v>89</v>
      </c>
      <c r="D52" s="48"/>
      <c r="E52" s="48"/>
      <c r="F52" s="48"/>
      <c r="G52" s="48"/>
      <c r="H52" s="17">
        <f>IF('2025 IDEAL'!C52="No Tiene", 0, IF('2025 IDEAL'!C52="Si", 0, 5000))</f>
        <v>5000</v>
      </c>
      <c r="I52" s="1">
        <f t="shared" si="12"/>
        <v>1000</v>
      </c>
      <c r="J52" s="1">
        <f t="shared" si="13"/>
        <v>2000</v>
      </c>
      <c r="K52" s="1">
        <f t="shared" si="14"/>
        <v>2000</v>
      </c>
      <c r="L52" s="17">
        <f t="shared" si="15"/>
        <v>10000</v>
      </c>
    </row>
    <row r="53" spans="1:12" x14ac:dyDescent="0.25">
      <c r="A53" s="45" t="s">
        <v>148</v>
      </c>
      <c r="B53" s="46">
        <v>7</v>
      </c>
      <c r="C53" s="46" t="s">
        <v>89</v>
      </c>
      <c r="D53" s="48"/>
      <c r="E53" s="48"/>
      <c r="F53" s="48"/>
      <c r="G53" s="48"/>
      <c r="H53" s="17">
        <f>IF('2025 IDEAL'!C53="No Tiene", 0, IF('2025 IDEAL'!C53="Si", 0, 5000))</f>
        <v>5000</v>
      </c>
      <c r="I53" s="1">
        <f t="shared" si="12"/>
        <v>1000</v>
      </c>
      <c r="J53" s="1">
        <f t="shared" si="13"/>
        <v>2000</v>
      </c>
      <c r="K53" s="1">
        <f t="shared" si="14"/>
        <v>2000</v>
      </c>
      <c r="L53" s="17">
        <f t="shared" si="15"/>
        <v>10000</v>
      </c>
    </row>
    <row r="54" spans="1:12" x14ac:dyDescent="0.25">
      <c r="A54" s="45" t="s">
        <v>150</v>
      </c>
      <c r="B54" s="46">
        <v>7</v>
      </c>
      <c r="C54" s="46" t="s">
        <v>153</v>
      </c>
      <c r="D54" s="48"/>
      <c r="E54" s="48"/>
      <c r="F54" s="48"/>
      <c r="G54" s="48"/>
      <c r="H54" s="17">
        <f>IF('2025 IDEAL'!C54="No Tiene", 0, IF('2025 IDEAL'!C54="Si", 0, 5000))</f>
        <v>0</v>
      </c>
      <c r="I54" s="1">
        <f t="shared" si="12"/>
        <v>1000</v>
      </c>
      <c r="J54" s="1">
        <f t="shared" si="13"/>
        <v>2000</v>
      </c>
      <c r="K54" s="1">
        <f t="shared" si="14"/>
        <v>2000</v>
      </c>
      <c r="L54" s="17">
        <f t="shared" si="15"/>
        <v>5000</v>
      </c>
    </row>
    <row r="55" spans="1:12" x14ac:dyDescent="0.25">
      <c r="A55" s="45" t="s">
        <v>151</v>
      </c>
      <c r="B55" s="46">
        <v>7</v>
      </c>
      <c r="C55" s="46" t="s">
        <v>89</v>
      </c>
      <c r="D55" s="48"/>
      <c r="E55" s="48"/>
      <c r="F55" s="48"/>
      <c r="G55" s="48"/>
      <c r="H55" s="17">
        <f>IF('2025 IDEAL'!C55="No Tiene", 0, IF('2025 IDEAL'!C55="Si", 0, 5000))</f>
        <v>5000</v>
      </c>
      <c r="I55" s="1">
        <f t="shared" si="12"/>
        <v>1000</v>
      </c>
      <c r="J55" s="1">
        <f t="shared" si="13"/>
        <v>2000</v>
      </c>
      <c r="K55" s="1">
        <f t="shared" si="14"/>
        <v>2000</v>
      </c>
      <c r="L55" s="17">
        <f t="shared" si="15"/>
        <v>10000</v>
      </c>
    </row>
    <row r="56" spans="1:12" x14ac:dyDescent="0.25">
      <c r="A56" s="45" t="s">
        <v>154</v>
      </c>
      <c r="B56" s="46">
        <v>7</v>
      </c>
      <c r="C56" s="46" t="s">
        <v>153</v>
      </c>
      <c r="D56" s="48"/>
      <c r="E56" s="48"/>
      <c r="F56" s="48"/>
      <c r="G56" s="48"/>
      <c r="H56" s="17">
        <f>IF('2025 IDEAL'!C56="No Tiene", 0, IF('2025 IDEAL'!C56="Si", 0, 5000))</f>
        <v>0</v>
      </c>
      <c r="I56" s="1">
        <f t="shared" si="12"/>
        <v>1000</v>
      </c>
      <c r="J56" s="1">
        <f t="shared" si="13"/>
        <v>2000</v>
      </c>
      <c r="K56" s="1">
        <f t="shared" si="14"/>
        <v>2000</v>
      </c>
      <c r="L56" s="17">
        <f t="shared" si="15"/>
        <v>5000</v>
      </c>
    </row>
    <row r="57" spans="1:12" x14ac:dyDescent="0.25">
      <c r="A57" s="45" t="s">
        <v>155</v>
      </c>
      <c r="B57" s="46">
        <v>7</v>
      </c>
      <c r="C57" s="46" t="s">
        <v>153</v>
      </c>
      <c r="D57" s="48"/>
      <c r="E57" s="48"/>
      <c r="F57" s="48"/>
      <c r="G57" s="48"/>
      <c r="H57" s="17">
        <f>IF('2025 IDEAL'!C57="No Tiene", 0, IF('2025 IDEAL'!C57="Si", 0, 5000))</f>
        <v>0</v>
      </c>
      <c r="I57" s="1">
        <f t="shared" si="12"/>
        <v>1000</v>
      </c>
      <c r="J57" s="1">
        <f t="shared" si="13"/>
        <v>2000</v>
      </c>
      <c r="K57" s="1">
        <f t="shared" si="14"/>
        <v>2000</v>
      </c>
      <c r="L57" s="17">
        <f t="shared" si="15"/>
        <v>5000</v>
      </c>
    </row>
    <row r="58" spans="1:12" x14ac:dyDescent="0.25">
      <c r="A58" s="45" t="s">
        <v>156</v>
      </c>
      <c r="B58" s="46">
        <v>7</v>
      </c>
      <c r="C58" s="46" t="s">
        <v>89</v>
      </c>
      <c r="D58" s="48"/>
      <c r="E58" s="48"/>
      <c r="F58" s="48"/>
      <c r="G58" s="48"/>
      <c r="H58" s="17">
        <f>IF('2025 IDEAL'!C58="No Tiene", 0, IF('2025 IDEAL'!C58="Si", 0, 5000))</f>
        <v>5000</v>
      </c>
      <c r="I58" s="1">
        <f t="shared" si="12"/>
        <v>1000</v>
      </c>
      <c r="J58" s="1">
        <f t="shared" si="13"/>
        <v>2000</v>
      </c>
      <c r="K58" s="1">
        <f t="shared" si="14"/>
        <v>2000</v>
      </c>
      <c r="L58" s="17">
        <f t="shared" si="15"/>
        <v>10000</v>
      </c>
    </row>
    <row r="59" spans="1:12" x14ac:dyDescent="0.25">
      <c r="A59" s="45" t="s">
        <v>157</v>
      </c>
      <c r="B59" s="46">
        <v>7</v>
      </c>
      <c r="C59" s="46" t="s">
        <v>89</v>
      </c>
      <c r="D59" s="48"/>
      <c r="E59" s="48"/>
      <c r="F59" s="48"/>
      <c r="G59" s="48"/>
      <c r="H59" s="17">
        <f>IF('2025 IDEAL'!C59="No Tiene", 0, IF('2025 IDEAL'!C59="Si", 0, 5000))</f>
        <v>5000</v>
      </c>
      <c r="I59" s="1">
        <f t="shared" si="12"/>
        <v>1000</v>
      </c>
      <c r="J59" s="1">
        <f t="shared" si="13"/>
        <v>2000</v>
      </c>
      <c r="K59" s="1">
        <f t="shared" si="14"/>
        <v>2000</v>
      </c>
      <c r="L59" s="17">
        <f t="shared" si="15"/>
        <v>10000</v>
      </c>
    </row>
    <row r="60" spans="1:12" x14ac:dyDescent="0.25">
      <c r="A60" s="45" t="s">
        <v>158</v>
      </c>
      <c r="B60" s="46">
        <v>7</v>
      </c>
      <c r="C60" s="46" t="s">
        <v>89</v>
      </c>
      <c r="D60" s="48"/>
      <c r="E60" s="48"/>
      <c r="F60" s="48"/>
      <c r="G60" s="48"/>
      <c r="H60" s="17">
        <f>IF('2025 IDEAL'!C60="No Tiene", 0, IF('2025 IDEAL'!C60="Si", 0, 5000))</f>
        <v>5000</v>
      </c>
      <c r="I60" s="1">
        <f t="shared" si="12"/>
        <v>1000</v>
      </c>
      <c r="J60" s="1">
        <f t="shared" si="13"/>
        <v>2000</v>
      </c>
      <c r="K60" s="1">
        <f t="shared" si="14"/>
        <v>2000</v>
      </c>
      <c r="L60" s="17">
        <f t="shared" si="15"/>
        <v>10000</v>
      </c>
    </row>
    <row r="61" spans="1:12" x14ac:dyDescent="0.25">
      <c r="A61" s="45" t="s">
        <v>159</v>
      </c>
      <c r="B61" s="46">
        <v>7</v>
      </c>
      <c r="C61" s="46" t="s">
        <v>89</v>
      </c>
      <c r="D61" s="48"/>
      <c r="E61" s="48"/>
      <c r="F61" s="48"/>
      <c r="G61" s="48"/>
      <c r="H61" s="17">
        <f>IF('2025 IDEAL'!C61="No Tiene", 0, IF('2025 IDEAL'!C61="Si", 0, 5000))</f>
        <v>5000</v>
      </c>
      <c r="I61" s="1">
        <f t="shared" si="12"/>
        <v>1000</v>
      </c>
      <c r="J61" s="1">
        <f t="shared" si="13"/>
        <v>2000</v>
      </c>
      <c r="K61" s="1">
        <f t="shared" si="14"/>
        <v>2000</v>
      </c>
      <c r="L61" s="17">
        <f t="shared" si="15"/>
        <v>10000</v>
      </c>
    </row>
    <row r="62" spans="1:12" x14ac:dyDescent="0.25">
      <c r="A62" s="45" t="s">
        <v>160</v>
      </c>
      <c r="B62" s="46">
        <v>7</v>
      </c>
      <c r="C62" s="46" t="s">
        <v>89</v>
      </c>
      <c r="D62" s="48"/>
      <c r="E62" s="48"/>
      <c r="F62" s="48"/>
      <c r="G62" s="48"/>
      <c r="H62" s="17">
        <f>IF('2025 IDEAL'!C62="No Tiene", 0, IF('2025 IDEAL'!C62="Si", 0, 5000))</f>
        <v>5000</v>
      </c>
      <c r="I62" s="1">
        <f t="shared" si="12"/>
        <v>1000</v>
      </c>
      <c r="J62" s="1">
        <f t="shared" si="13"/>
        <v>2000</v>
      </c>
      <c r="K62" s="1">
        <f t="shared" si="14"/>
        <v>2000</v>
      </c>
      <c r="L62" s="17">
        <f t="shared" si="15"/>
        <v>10000</v>
      </c>
    </row>
    <row r="63" spans="1:12" x14ac:dyDescent="0.25">
      <c r="A63" s="45" t="s">
        <v>161</v>
      </c>
      <c r="B63" s="46">
        <v>7</v>
      </c>
      <c r="C63" s="46" t="s">
        <v>89</v>
      </c>
      <c r="D63" s="48"/>
      <c r="E63" s="48"/>
      <c r="F63" s="48"/>
      <c r="G63" s="48"/>
      <c r="H63" s="17">
        <f>IF('2025 IDEAL'!C63="No Tiene", 0, IF('2025 IDEAL'!C63="Si", 0, 5000))</f>
        <v>5000</v>
      </c>
      <c r="I63" s="1">
        <f t="shared" si="12"/>
        <v>1000</v>
      </c>
      <c r="J63" s="1">
        <f t="shared" si="13"/>
        <v>2000</v>
      </c>
      <c r="K63" s="1">
        <f t="shared" si="14"/>
        <v>2000</v>
      </c>
      <c r="L63" s="17">
        <f t="shared" si="15"/>
        <v>10000</v>
      </c>
    </row>
    <row r="64" spans="1:12" x14ac:dyDescent="0.25">
      <c r="A64" s="45" t="s">
        <v>162</v>
      </c>
      <c r="B64" s="46">
        <v>7</v>
      </c>
      <c r="C64" s="46" t="s">
        <v>89</v>
      </c>
      <c r="D64" s="48"/>
      <c r="E64" s="48"/>
      <c r="F64" s="48"/>
      <c r="G64" s="48"/>
      <c r="H64" s="17">
        <f>IF('2025 IDEAL'!C64="No Tiene", 0, IF('2025 IDEAL'!C64="Si", 0, 5000))</f>
        <v>5000</v>
      </c>
      <c r="I64" s="1">
        <f t="shared" si="12"/>
        <v>1000</v>
      </c>
      <c r="J64" s="1">
        <f t="shared" si="13"/>
        <v>2000</v>
      </c>
      <c r="K64" s="1">
        <f t="shared" si="14"/>
        <v>2000</v>
      </c>
      <c r="L64" s="17">
        <f t="shared" si="15"/>
        <v>10000</v>
      </c>
    </row>
    <row r="65" spans="1:12" x14ac:dyDescent="0.25">
      <c r="A65" s="45" t="s">
        <v>163</v>
      </c>
      <c r="B65" s="46">
        <v>7</v>
      </c>
      <c r="C65" s="46" t="s">
        <v>89</v>
      </c>
      <c r="D65" s="48"/>
      <c r="E65" s="48"/>
      <c r="F65" s="48"/>
      <c r="G65" s="48"/>
      <c r="H65" s="17">
        <f>IF('2025 IDEAL'!C65="No Tiene", 0, IF('2025 IDEAL'!C65="Si", 0, 5000))</f>
        <v>5000</v>
      </c>
      <c r="I65" s="1">
        <f t="shared" si="12"/>
        <v>1000</v>
      </c>
      <c r="J65" s="1">
        <f t="shared" si="13"/>
        <v>2000</v>
      </c>
      <c r="K65" s="1">
        <f t="shared" si="14"/>
        <v>2000</v>
      </c>
      <c r="L65" s="17">
        <f t="shared" si="15"/>
        <v>10000</v>
      </c>
    </row>
    <row r="66" spans="1:12" x14ac:dyDescent="0.25">
      <c r="A66" s="45" t="s">
        <v>164</v>
      </c>
      <c r="B66" s="46">
        <v>7</v>
      </c>
      <c r="C66" s="46" t="s">
        <v>89</v>
      </c>
      <c r="D66" s="48"/>
      <c r="E66" s="48"/>
      <c r="F66" s="48"/>
      <c r="G66" s="48"/>
      <c r="H66" s="17">
        <f>IF('2025 IDEAL'!C66="No Tiene", 0, IF('2025 IDEAL'!C66="Si", 0, 5000))</f>
        <v>5000</v>
      </c>
      <c r="I66" s="1">
        <f t="shared" si="12"/>
        <v>1000</v>
      </c>
      <c r="J66" s="1">
        <f t="shared" si="13"/>
        <v>2000</v>
      </c>
      <c r="K66" s="1">
        <f t="shared" si="14"/>
        <v>2000</v>
      </c>
      <c r="L66" s="17">
        <f t="shared" si="15"/>
        <v>10000</v>
      </c>
    </row>
    <row r="67" spans="1:12" x14ac:dyDescent="0.25">
      <c r="A67" s="45" t="s">
        <v>165</v>
      </c>
      <c r="B67" s="46">
        <v>7</v>
      </c>
      <c r="C67" s="46" t="s">
        <v>153</v>
      </c>
      <c r="D67" s="48"/>
      <c r="E67" s="48"/>
      <c r="F67" s="48"/>
      <c r="G67" s="48"/>
      <c r="H67" s="17">
        <f>IF('2025 IDEAL'!C67="No Tiene", 0, IF('2025 IDEAL'!C67="Si", 0, 5000))</f>
        <v>0</v>
      </c>
      <c r="I67" s="1">
        <f t="shared" si="12"/>
        <v>1000</v>
      </c>
      <c r="J67" s="1">
        <f t="shared" si="13"/>
        <v>2000</v>
      </c>
      <c r="K67" s="1">
        <f t="shared" si="14"/>
        <v>2000</v>
      </c>
      <c r="L67" s="17">
        <f t="shared" si="15"/>
        <v>5000</v>
      </c>
    </row>
    <row r="68" spans="1:12" x14ac:dyDescent="0.25">
      <c r="A68" s="45" t="s">
        <v>166</v>
      </c>
      <c r="B68" s="46">
        <v>7</v>
      </c>
      <c r="C68" s="46" t="s">
        <v>89</v>
      </c>
      <c r="D68" s="48"/>
      <c r="E68" s="48"/>
      <c r="F68" s="48"/>
      <c r="G68" s="48"/>
      <c r="H68" s="17">
        <f>IF('2025 IDEAL'!C68="No Tiene", 0, IF('2025 IDEAL'!C68="Si", 0, 5000))</f>
        <v>5000</v>
      </c>
      <c r="I68" s="1">
        <f t="shared" si="12"/>
        <v>1000</v>
      </c>
      <c r="J68" s="1">
        <f t="shared" si="13"/>
        <v>2000</v>
      </c>
      <c r="K68" s="1">
        <f t="shared" si="14"/>
        <v>2000</v>
      </c>
      <c r="L68" s="17">
        <f t="shared" si="15"/>
        <v>10000</v>
      </c>
    </row>
    <row r="69" spans="1:12" x14ac:dyDescent="0.25">
      <c r="A69" s="45" t="s">
        <v>167</v>
      </c>
      <c r="B69" s="46">
        <v>7</v>
      </c>
      <c r="C69" s="46" t="s">
        <v>89</v>
      </c>
      <c r="D69" s="48"/>
      <c r="E69" s="48"/>
      <c r="F69" s="48"/>
      <c r="G69" s="48"/>
      <c r="H69" s="17">
        <f>IF('2025 IDEAL'!C69="No Tiene", 0, IF('2025 IDEAL'!C69="Si", 0, 5000))</f>
        <v>5000</v>
      </c>
      <c r="I69" s="1">
        <f t="shared" si="12"/>
        <v>1000</v>
      </c>
      <c r="J69" s="1">
        <f t="shared" si="13"/>
        <v>2000</v>
      </c>
      <c r="K69" s="1">
        <f t="shared" si="14"/>
        <v>2000</v>
      </c>
      <c r="L69" s="17">
        <f t="shared" si="15"/>
        <v>10000</v>
      </c>
    </row>
    <row r="70" spans="1:12" x14ac:dyDescent="0.25">
      <c r="A70" s="45" t="s">
        <v>168</v>
      </c>
      <c r="B70" s="46">
        <v>7</v>
      </c>
      <c r="C70" s="46" t="s">
        <v>89</v>
      </c>
      <c r="D70" s="48"/>
      <c r="E70" s="48"/>
      <c r="F70" s="48"/>
      <c r="G70" s="48"/>
      <c r="H70" s="17">
        <f>IF('2025 IDEAL'!C70="No Tiene", 0, IF('2025 IDEAL'!C70="Si", 0, 5000))</f>
        <v>5000</v>
      </c>
      <c r="I70" s="1">
        <f t="shared" si="12"/>
        <v>1000</v>
      </c>
      <c r="J70" s="1">
        <f t="shared" si="13"/>
        <v>2000</v>
      </c>
      <c r="K70" s="1">
        <f t="shared" si="14"/>
        <v>2000</v>
      </c>
      <c r="L70" s="17">
        <f t="shared" si="15"/>
        <v>10000</v>
      </c>
    </row>
    <row r="71" spans="1:12" x14ac:dyDescent="0.25">
      <c r="A71" s="45" t="s">
        <v>169</v>
      </c>
      <c r="B71" s="46">
        <v>7</v>
      </c>
      <c r="C71" s="46" t="s">
        <v>89</v>
      </c>
      <c r="D71" s="48"/>
      <c r="E71" s="48"/>
      <c r="F71" s="48"/>
      <c r="G71" s="48"/>
      <c r="H71" s="17">
        <f>IF('2025 IDEAL'!C71="No Tiene", 0, IF('2025 IDEAL'!C71="Si", 0, 5000))</f>
        <v>5000</v>
      </c>
      <c r="I71" s="1">
        <f t="shared" si="12"/>
        <v>1000</v>
      </c>
      <c r="J71" s="1">
        <f t="shared" si="13"/>
        <v>2000</v>
      </c>
      <c r="K71" s="1">
        <f t="shared" si="14"/>
        <v>2000</v>
      </c>
      <c r="L71" s="17">
        <f t="shared" si="15"/>
        <v>10000</v>
      </c>
    </row>
    <row r="72" spans="1:12" x14ac:dyDescent="0.25">
      <c r="A72" s="24" t="s">
        <v>17</v>
      </c>
      <c r="B72" s="17">
        <v>7</v>
      </c>
      <c r="C72" s="17" t="s">
        <v>153</v>
      </c>
      <c r="D72" s="17" t="s">
        <v>28</v>
      </c>
      <c r="E72" s="17" t="s">
        <v>29</v>
      </c>
      <c r="F72" s="17" t="s">
        <v>8</v>
      </c>
      <c r="G72" s="17" t="s">
        <v>9</v>
      </c>
      <c r="H72" s="17">
        <f>IF('2025 IDEAL'!C72="No Tiene", 0, IF('2025 IDEAL'!C72="Si", 0, 5000))</f>
        <v>0</v>
      </c>
      <c r="I72" s="1">
        <f t="shared" ref="I72:I73" si="16">IF(D72="Si", 0, 1000)</f>
        <v>1000</v>
      </c>
      <c r="J72" s="1">
        <f t="shared" ref="J72:J73" si="17">IF(E72="Si", 0, 2000)</f>
        <v>2000</v>
      </c>
      <c r="K72" s="1">
        <f t="shared" ref="K72:K73" si="18">(IF(F72="Si", 0, 1000)) + (IF(G72="Si",0,1000))</f>
        <v>2000</v>
      </c>
      <c r="L72" s="17">
        <f t="shared" ref="L72:L73" si="19">SUM(H72:K72)</f>
        <v>5000</v>
      </c>
    </row>
    <row r="73" spans="1:12" x14ac:dyDescent="0.25">
      <c r="A73" s="45" t="s">
        <v>170</v>
      </c>
      <c r="B73" s="46">
        <v>7</v>
      </c>
      <c r="C73" s="46" t="s">
        <v>89</v>
      </c>
      <c r="D73" s="48"/>
      <c r="E73" s="48"/>
      <c r="F73" s="48"/>
      <c r="G73" s="48"/>
      <c r="H73" s="17">
        <f>IF('2025 IDEAL'!C73="No Tiene", 0, IF('2025 IDEAL'!C73="Si", 0, 5000))</f>
        <v>5000</v>
      </c>
      <c r="I73" s="1">
        <f t="shared" si="16"/>
        <v>1000</v>
      </c>
      <c r="J73" s="1">
        <f t="shared" si="17"/>
        <v>2000</v>
      </c>
      <c r="K73" s="1">
        <f t="shared" si="18"/>
        <v>2000</v>
      </c>
      <c r="L73" s="17">
        <f t="shared" si="19"/>
        <v>10000</v>
      </c>
    </row>
    <row r="74" spans="1:12" x14ac:dyDescent="0.25">
      <c r="A74" s="45" t="s">
        <v>179</v>
      </c>
      <c r="B74" s="46">
        <v>1</v>
      </c>
      <c r="C74" s="46" t="s">
        <v>89</v>
      </c>
      <c r="D74" s="48"/>
      <c r="E74" s="48"/>
      <c r="F74" s="48"/>
      <c r="G74" s="48"/>
      <c r="H74" s="17">
        <f>IF('2025 IDEAL'!C74="No Tiene", 0, IF('2025 IDEAL'!C74="Si", 0, 5000))</f>
        <v>5000</v>
      </c>
      <c r="I74" s="1">
        <f t="shared" ref="I74:I75" si="20">IF(D74="Si", 0, 1000)</f>
        <v>1000</v>
      </c>
      <c r="J74" s="1">
        <f t="shared" ref="J74:J75" si="21">IF(E74="Si", 0, 2000)</f>
        <v>2000</v>
      </c>
      <c r="K74" s="1">
        <f t="shared" ref="K74:K75" si="22">(IF(F74="Si", 0, 1000)) + (IF(G74="Si",0,1000))</f>
        <v>2000</v>
      </c>
      <c r="L74" s="17">
        <f t="shared" ref="L74:L75" si="23">SUM(H74:K74)</f>
        <v>10000</v>
      </c>
    </row>
    <row r="75" spans="1:12" x14ac:dyDescent="0.25">
      <c r="A75" s="45" t="s">
        <v>180</v>
      </c>
      <c r="B75" s="46">
        <v>1</v>
      </c>
      <c r="C75" s="46" t="s">
        <v>89</v>
      </c>
      <c r="D75" s="48"/>
      <c r="E75" s="48"/>
      <c r="F75" s="48"/>
      <c r="G75" s="48"/>
      <c r="H75" s="17">
        <f>IF('2025 IDEAL'!C75="No Tiene", 0, IF('2025 IDEAL'!C75="Si", 0, 5000))</f>
        <v>5000</v>
      </c>
      <c r="I75" s="1">
        <f t="shared" si="20"/>
        <v>1000</v>
      </c>
      <c r="J75" s="1">
        <f t="shared" si="21"/>
        <v>2000</v>
      </c>
      <c r="K75" s="1">
        <f t="shared" si="22"/>
        <v>2000</v>
      </c>
      <c r="L75" s="17">
        <f t="shared" si="23"/>
        <v>10000</v>
      </c>
    </row>
    <row r="76" spans="1:12" x14ac:dyDescent="0.25">
      <c r="A76" s="45" t="s">
        <v>181</v>
      </c>
      <c r="B76" s="46">
        <v>1</v>
      </c>
      <c r="C76" s="46" t="s">
        <v>153</v>
      </c>
      <c r="D76" s="48"/>
      <c r="E76" s="48"/>
      <c r="F76" s="48"/>
      <c r="G76" s="48"/>
      <c r="H76" s="17">
        <f>IF('2025 IDEAL'!C76="No Tiene", 0, IF('2025 IDEAL'!C76="Si", 0, 5000))</f>
        <v>0</v>
      </c>
      <c r="I76" s="1">
        <f t="shared" ref="I76" si="24">IF(D76="Si", 0, 1000)</f>
        <v>1000</v>
      </c>
      <c r="J76" s="1">
        <f t="shared" ref="J76" si="25">IF(E76="Si", 0, 2000)</f>
        <v>2000</v>
      </c>
      <c r="K76" s="1">
        <f t="shared" ref="K76" si="26">(IF(F76="Si", 0, 1000)) + (IF(G76="Si",0,1000))</f>
        <v>2000</v>
      </c>
      <c r="L76" s="17">
        <f t="shared" ref="L76" si="27">SUM(H76:K76)</f>
        <v>5000</v>
      </c>
    </row>
    <row r="77" spans="1:12" x14ac:dyDescent="0.25">
      <c r="A77" s="45" t="s">
        <v>182</v>
      </c>
      <c r="B77" s="46">
        <v>1</v>
      </c>
      <c r="C77" s="46" t="s">
        <v>153</v>
      </c>
      <c r="D77" s="48"/>
      <c r="E77" s="48"/>
      <c r="F77" s="48"/>
      <c r="G77" s="48"/>
      <c r="H77" s="17">
        <f>IF('2025 IDEAL'!C77="No Tiene", 0, IF('2025 IDEAL'!C77="Si", 0, 5000))</f>
        <v>0</v>
      </c>
      <c r="I77" s="1">
        <f t="shared" ref="I77" si="28">IF(D77="Si", 0, 1000)</f>
        <v>1000</v>
      </c>
      <c r="J77" s="1">
        <f t="shared" ref="J77" si="29">IF(E77="Si", 0, 2000)</f>
        <v>2000</v>
      </c>
      <c r="K77" s="1">
        <f t="shared" ref="K77" si="30">(IF(F77="Si", 0, 1000)) + (IF(G77="Si",0,1000))</f>
        <v>2000</v>
      </c>
      <c r="L77" s="17">
        <f t="shared" ref="L77" si="31">SUM(H77:K77)</f>
        <v>5000</v>
      </c>
    </row>
    <row r="78" spans="1:12" x14ac:dyDescent="0.25">
      <c r="A78" s="45" t="s">
        <v>183</v>
      </c>
      <c r="B78" s="46">
        <v>1</v>
      </c>
      <c r="C78" s="46" t="s">
        <v>89</v>
      </c>
      <c r="D78" s="48"/>
      <c r="E78" s="48"/>
      <c r="F78" s="48"/>
      <c r="G78" s="48"/>
      <c r="H78" s="17">
        <f>IF('2025 IDEAL'!C78="No Tiene", 0, IF('2025 IDEAL'!C78="Si", 0, 5000))</f>
        <v>5000</v>
      </c>
      <c r="I78" s="1">
        <f t="shared" ref="I78" si="32">IF(D78="Si", 0, 1000)</f>
        <v>1000</v>
      </c>
      <c r="J78" s="1">
        <f t="shared" ref="J78" si="33">IF(E78="Si", 0, 2000)</f>
        <v>2000</v>
      </c>
      <c r="K78" s="1">
        <f t="shared" ref="K78" si="34">(IF(F78="Si", 0, 1000)) + (IF(G78="Si",0,1000))</f>
        <v>2000</v>
      </c>
      <c r="L78" s="17">
        <f t="shared" ref="L78" si="35">SUM(H78:K78)</f>
        <v>10000</v>
      </c>
    </row>
    <row r="79" spans="1:12" x14ac:dyDescent="0.25">
      <c r="A79" s="45" t="s">
        <v>184</v>
      </c>
      <c r="B79" s="46">
        <v>1</v>
      </c>
      <c r="C79" s="46" t="s">
        <v>153</v>
      </c>
      <c r="D79" s="48"/>
      <c r="E79" s="48"/>
      <c r="F79" s="48"/>
      <c r="G79" s="48"/>
      <c r="H79" s="17">
        <f>IF('2025 IDEAL'!C79="No Tiene", 0, IF('2025 IDEAL'!C79="Si", 0, 5000))</f>
        <v>0</v>
      </c>
      <c r="I79" s="1">
        <f t="shared" ref="I79:I80" si="36">IF(D79="Si", 0, 1000)</f>
        <v>1000</v>
      </c>
      <c r="J79" s="1">
        <f t="shared" ref="J79:J80" si="37">IF(E79="Si", 0, 2000)</f>
        <v>2000</v>
      </c>
      <c r="K79" s="1">
        <f t="shared" ref="K79:K80" si="38">(IF(F79="Si", 0, 1000)) + (IF(G79="Si",0,1000))</f>
        <v>2000</v>
      </c>
      <c r="L79" s="17">
        <f t="shared" ref="L79:L80" si="39">SUM(H79:K79)</f>
        <v>5000</v>
      </c>
    </row>
    <row r="80" spans="1:12" x14ac:dyDescent="0.25">
      <c r="A80" s="45" t="s">
        <v>185</v>
      </c>
      <c r="B80" s="46">
        <v>1</v>
      </c>
      <c r="C80" s="46" t="s">
        <v>89</v>
      </c>
      <c r="D80" s="48"/>
      <c r="E80" s="48"/>
      <c r="F80" s="48"/>
      <c r="G80" s="48"/>
      <c r="H80" s="17">
        <f>IF('2025 IDEAL'!C80="No Tiene", 0, IF('2025 IDEAL'!C80="Si", 0, 5000))</f>
        <v>5000</v>
      </c>
      <c r="I80" s="1">
        <f t="shared" si="36"/>
        <v>1000</v>
      </c>
      <c r="J80" s="1">
        <f t="shared" si="37"/>
        <v>2000</v>
      </c>
      <c r="K80" s="1">
        <f t="shared" si="38"/>
        <v>2000</v>
      </c>
      <c r="L80" s="17">
        <f t="shared" si="39"/>
        <v>10000</v>
      </c>
    </row>
    <row r="81" spans="1:12" x14ac:dyDescent="0.25">
      <c r="A81" s="45" t="s">
        <v>186</v>
      </c>
      <c r="B81" s="46">
        <v>1</v>
      </c>
      <c r="C81" s="46" t="s">
        <v>89</v>
      </c>
      <c r="D81" s="48"/>
      <c r="E81" s="48"/>
      <c r="F81" s="48"/>
      <c r="G81" s="48"/>
      <c r="H81" s="17">
        <f>IF('2025 IDEAL'!C81="No Tiene", 0, IF('2025 IDEAL'!C81="Si", 0, 5000))</f>
        <v>5000</v>
      </c>
      <c r="I81" s="1">
        <f t="shared" ref="I81" si="40">IF(D81="Si", 0, 1000)</f>
        <v>1000</v>
      </c>
      <c r="J81" s="1">
        <f t="shared" ref="J81" si="41">IF(E81="Si", 0, 2000)</f>
        <v>2000</v>
      </c>
      <c r="K81" s="1">
        <f t="shared" ref="K81" si="42">(IF(F81="Si", 0, 1000)) + (IF(G81="Si",0,1000))</f>
        <v>2000</v>
      </c>
      <c r="L81" s="17">
        <f t="shared" ref="L81" si="43">SUM(H81:K81)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</vt:lpstr>
      <vt:lpstr>2025 IDEAL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2025-06-09T16:04:23Z</dcterms:created>
  <dcterms:modified xsi:type="dcterms:W3CDTF">2025-06-27T19:00:42Z</dcterms:modified>
</cp:coreProperties>
</file>