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codeName="ThisWorkbook"/>
  <xr:revisionPtr revIDLastSave="0" documentId="13_ncr:1_{8E05AD27-2BE8-4001-AD65-F4787780A46F}" xr6:coauthVersionLast="47" xr6:coauthVersionMax="47" xr10:uidLastSave="{00000000-0000-0000-0000-000000000000}"/>
  <bookViews>
    <workbookView xWindow="-120" yWindow="-120" windowWidth="29040" windowHeight="15840" xr2:uid="{00000000-000D-0000-FFFF-FFFF00000000}"/>
  </bookViews>
  <sheets>
    <sheet name="calendarioproyecto" sheetId="11" r:id="rId1"/>
  </sheets>
  <externalReferences>
    <externalReference r:id="rId2"/>
    <externalReference r:id="rId3"/>
    <externalReference r:id="rId4"/>
  </externalReferences>
  <definedNames>
    <definedName name="CIQWBGuid" hidden="1">"2cd8126d-26c3-430c-b7fa-a069e3a1fc62"</definedName>
    <definedName name="CODIGO1">[1]DIARIO!$C$12:$C$501</definedName>
    <definedName name="CODIGO2">[2]BALANCE!$A1</definedName>
    <definedName name="DEBE">[1]DIARIO!$F$12:$F$501</definedName>
    <definedName name="Fecha_final" localSheetId="0">calendarioproyecto!$E1</definedName>
    <definedName name="Fecha_incio" localSheetId="0">calendarioproyecto!$D1</definedName>
    <definedName name="HABER">[1]DIARIO!$G$12:$G$501</definedName>
    <definedName name="hoy" localSheetId="0">TODAY()</definedName>
    <definedName name="InicioDelProyecto">calendarioproyecto!$D$3</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41666.7099189815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Progresos" localSheetId="0">calendarioproyecto!$C1</definedName>
    <definedName name="SemanaParaMostrar">calendarioproyecto!$D$4</definedName>
    <definedName name="_xlnm.Print_Titles" localSheetId="0">calendarioproyecto!$4:$6</definedName>
    <definedName name="Type">'[3]Maintenance Work Order'!#REF!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11" l="1"/>
  <c r="D9" i="11" s="1"/>
  <c r="E9" i="11" s="1"/>
  <c r="E23" i="11" a="1"/>
  <c r="E23" i="11" s="1"/>
  <c r="D23" i="11" s="1"/>
  <c r="G22" i="11"/>
  <c r="G7" i="11"/>
  <c r="E21" i="11" l="1"/>
  <c r="D21" i="11" s="1"/>
  <c r="G23" i="11"/>
  <c r="D10" i="11"/>
  <c r="E10" i="11" s="1"/>
  <c r="D13" i="11" s="1"/>
  <c r="E13" i="11" s="1"/>
  <c r="D14" i="11" s="1"/>
  <c r="E14" i="11" s="1"/>
  <c r="D16" i="11" s="1"/>
  <c r="E17" i="11" s="1"/>
  <c r="H5" i="11"/>
  <c r="G19" i="11"/>
  <c r="G15" i="11"/>
  <c r="G11" i="11"/>
  <c r="G8" i="11"/>
  <c r="E16" i="11" l="1"/>
  <c r="D17" i="11"/>
  <c r="D18" i="11" s="1"/>
  <c r="E18" i="11" s="1"/>
  <c r="G21" i="11"/>
  <c r="E20" i="11"/>
  <c r="D20" i="11" s="1"/>
  <c r="D12" i="11"/>
  <c r="E12" i="11" s="1"/>
  <c r="G10" i="11"/>
  <c r="H6" i="11"/>
  <c r="G16" i="11" l="1"/>
  <c r="G17" i="11"/>
  <c r="G20" i="11"/>
  <c r="G12" i="11"/>
  <c r="I5" i="11"/>
  <c r="J5" i="11" s="1"/>
  <c r="K5" i="11" s="1"/>
  <c r="L5" i="11" s="1"/>
  <c r="M5" i="11" s="1"/>
  <c r="N5" i="11" s="1"/>
  <c r="O5" i="11" s="1"/>
  <c r="H4" i="11"/>
  <c r="G18" i="11" l="1"/>
  <c r="G13" i="11"/>
  <c r="O4" i="11"/>
  <c r="P5" i="11"/>
  <c r="Q5" i="11" s="1"/>
  <c r="R5" i="11" s="1"/>
  <c r="S5" i="11" s="1"/>
  <c r="T5" i="11" s="1"/>
  <c r="U5" i="11" s="1"/>
  <c r="V5" i="11" s="1"/>
  <c r="I6" i="11"/>
  <c r="G14" i="11" l="1"/>
  <c r="V4" i="11"/>
  <c r="W5" i="11"/>
  <c r="X5" i="11" s="1"/>
  <c r="Y5" i="11" s="1"/>
  <c r="Z5" i="11" s="1"/>
  <c r="AA5" i="11" s="1"/>
  <c r="AB5" i="11" s="1"/>
  <c r="AC5" i="11" s="1"/>
  <c r="J6" i="11"/>
  <c r="AD5" i="11" l="1"/>
  <c r="AE5" i="11" s="1"/>
  <c r="AF5" i="11" s="1"/>
  <c r="AG5" i="11" s="1"/>
  <c r="AH5" i="11" s="1"/>
  <c r="AI5" i="11" s="1"/>
  <c r="AC4" i="11"/>
  <c r="K6" i="11"/>
  <c r="L6" i="11" l="1"/>
  <c r="M6" i="11" l="1"/>
  <c r="N6" i="11" l="1"/>
  <c r="O6" i="11" l="1"/>
  <c r="P6" i="11"/>
  <c r="Q6" i="11" l="1"/>
  <c r="R6" i="11" l="1"/>
  <c r="S6" i="11" l="1"/>
  <c r="T6" i="11" l="1"/>
  <c r="U6" i="11" l="1"/>
  <c r="V6" i="11" l="1"/>
  <c r="W6" i="11" l="1"/>
  <c r="X6" i="11" l="1"/>
  <c r="Y6" i="11" l="1"/>
  <c r="Z6" i="11" l="1"/>
  <c r="AA6" i="11" l="1"/>
  <c r="AB6" i="11" l="1"/>
  <c r="AC6" i="11" l="1"/>
  <c r="AD6" i="11" l="1"/>
  <c r="AE6" i="11" l="1"/>
  <c r="AF6" i="11" l="1"/>
  <c r="AG6" i="11" l="1"/>
  <c r="AH6" i="11" l="1"/>
  <c r="AI6"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<sst xmlns="http://schemas.openxmlformats.org/spreadsheetml/2006/main" count="43" uniqueCount="42">
  <si>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</si>
  <si>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</si>
  <si>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</si>
  <si>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</si>
  <si>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</si>
  <si>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</si>
  <si>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</si>
  <si>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</si>
  <si>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</si>
  <si>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</si>
  <si>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</si>
  <si>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</si>
  <si>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</si>
  <si>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Responsable del proyecto</t>
  </si>
  <si>
    <t>TAREA</t>
  </si>
  <si>
    <t>PROGRESO</t>
  </si>
  <si>
    <t>INICIO</t>
  </si>
  <si>
    <t>FIN</t>
  </si>
  <si>
    <t>DÍAS</t>
  </si>
  <si>
    <t xml:space="preserve">GRÁFICO GANTT  </t>
  </si>
  <si>
    <t>Investigación legal previa.</t>
  </si>
  <si>
    <t>Carta Gantt para TAP.</t>
  </si>
  <si>
    <t>Instituto Profesional AIEP</t>
  </si>
  <si>
    <t>Inicio</t>
  </si>
  <si>
    <t>Claudio Daniel Reyes Gallardo</t>
  </si>
  <si>
    <t>Institución</t>
  </si>
  <si>
    <t>Desplazamiento</t>
  </si>
  <si>
    <t>Recepción del caso TAP.</t>
  </si>
  <si>
    <t xml:space="preserve">   Revisión de requisitos legales.</t>
  </si>
  <si>
    <t>Revisión final y ajustes.</t>
  </si>
  <si>
    <t>Diagnóstico y descripción.</t>
  </si>
  <si>
    <t>Resultados y soluciones.</t>
  </si>
  <si>
    <t>Desarrollo general.</t>
  </si>
  <si>
    <t>Desarrollo del prototipo estático.</t>
  </si>
  <si>
    <t>Redacción del manual de usuario.</t>
  </si>
  <si>
    <t>Ideas y estructura inicial.</t>
  </si>
  <si>
    <t>Diagnóstico general del proyecto.</t>
  </si>
  <si>
    <t>Delimitaciones y objetivos.</t>
  </si>
  <si>
    <t>Documentación de requerimientos.</t>
  </si>
  <si>
    <t>Elaboración del plan de pruebas.</t>
  </si>
  <si>
    <t>Diseños de diagramas UML.</t>
  </si>
  <si>
    <t>Revisión y entrega del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</si>
</sst>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_(* #,##0_);_(* \(#,##0\);_(* &quot;-&quot;_);_(@_)"/>
    <numFmt numFmtId="165" formatCode="_(* #,##0.00_);_(* \(#,##0.00\);_(* &quot;-&quot;??_);_(@_)"/>
    <numFmt numFmtId="166" formatCode="_-* #,##0\ &quot;€&quot;_-;\-* #,##0\ &quot;€&quot;_-;_-* &quot;-&quot;\ &quot;€&quot;_-;_-@_-"/>
    <numFmt numFmtId="167" formatCode="_-* #,##0.00\ &quot;€&quot;_-;\-* #,##0.00\ &quot;€&quot;_-;_-* &quot;-&quot;??\ &quot;€&quot;_-;_-@_-"/>
    <numFmt numFmtId="168" formatCode="m/d/yy;@"/>
    <numFmt numFmtId="169" formatCode="d\-m\-yy;@"/>
    <numFmt numFmtId="170" formatCode="ddd\,\ dd/mm/yyyy"/>
    <numFmt numFmtId="171" formatCode="mmm\ &quot;de&quot;\ yyyy"/>
    <numFmt numFmtId="172" formatCode="d"/>
  </numFmts>
  <fonts count="27"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8"/>
      <color theme="0"/>
      <name val="Calibri"/>
      <family val="2"/>
      <scheme val="minor"/>
    </font>
    <font>
      <b/>
      <sz val="22"/>
      <color theme="1" tint="0.34998626667073579"/>
      <name val="Calibri"/>
      <family val="2"/>
      <scheme val="maj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9"/>
      <color theme="0"/>
      <name val="Calibri"/>
      <family val="2"/>
      <scheme val="minor"/>
    </font>
    <font>
      <b/>
      <sz val="11"/>
      <name val="Calibri"/>
      <family val="2"/>
      <scheme val="minor"/>
    </font>
    <font>
      <sz val="6"/>
      <color theme="1"/>
      <name val="Calibri"/>
      <family val="2"/>
      <scheme val="minor"/>
    </font>
  </fonts>
  <fills count="43">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00B050"/>
        <bgColor theme="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5">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1" fillId="0" borderId="0"/>
    <xf numFmtId="165" fontId="6" fillId="0" borderId="3" applyFont="0" applyFill="0" applyAlignment="0" applyProtection="0"/>
    <xf numFmtId="0" fontId="9"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70" fontId="6" fillId="0" borderId="3">
      <alignment horizontal="center" vertical="center"/>
    </xf>
    <xf numFmtId="168"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12" fillId="0" borderId="0" applyNumberFormat="0" applyFill="0" applyBorder="0" applyAlignment="0" applyProtection="0"/>
    <xf numFmtId="164" fontId="6" fillId="0" borderId="0" applyFont="0" applyFill="0" applyBorder="0" applyAlignment="0" applyProtection="0"/>
    <xf numFmtId="167" fontId="6" fillId="0" borderId="0" applyFont="0" applyFill="0" applyBorder="0" applyAlignment="0" applyProtection="0"/>
    <xf numFmtId="166" fontId="6" fillId="0" borderId="0" applyFont="0" applyFill="0" applyBorder="0" applyAlignment="0" applyProtection="0"/>
    <xf numFmtId="0" fontId="13" fillId="0" borderId="0" applyNumberFormat="0" applyFill="0" applyBorder="0" applyAlignment="0" applyProtection="0"/>
    <xf numFmtId="0" fontId="14" fillId="10" borderId="0" applyNumberFormat="0" applyBorder="0" applyAlignment="0" applyProtection="0"/>
    <xf numFmtId="0" fontId="15" fillId="11" borderId="0" applyNumberFormat="0" applyBorder="0" applyAlignment="0" applyProtection="0"/>
    <xf numFmtId="0" fontId="16" fillId="12" borderId="0" applyNumberFormat="0" applyBorder="0" applyAlignment="0" applyProtection="0"/>
    <xf numFmtId="0" fontId="17" fillId="13" borderId="11" applyNumberFormat="0" applyAlignment="0" applyProtection="0"/>
    <xf numFmtId="0" fontId="18" fillId="14" borderId="12" applyNumberFormat="0" applyAlignment="0" applyProtection="0"/>
    <xf numFmtId="0" fontId="19" fillId="14" borderId="11" applyNumberFormat="0" applyAlignment="0" applyProtection="0"/>
    <xf numFmtId="0" fontId="20" fillId="0" borderId="13" applyNumberFormat="0" applyFill="0" applyAlignment="0" applyProtection="0"/>
    <xf numFmtId="0" fontId="21" fillId="15" borderId="14" applyNumberFormat="0" applyAlignment="0" applyProtection="0"/>
    <xf numFmtId="0" fontId="22" fillId="0" borderId="0" applyNumberFormat="0" applyFill="0" applyBorder="0" applyAlignment="0" applyProtection="0"/>
    <xf numFmtId="0" fontId="6" fillId="16" borderId="15" applyNumberFormat="0" applyFont="0" applyAlignment="0" applyProtection="0"/>
    <xf numFmtId="0" fontId="23" fillId="0" borderId="0" applyNumberFormat="0" applyFill="0" applyBorder="0" applyAlignment="0" applyProtection="0"/>
    <xf numFmtId="0" fontId="4" fillId="0" borderId="16" applyNumberFormat="0" applyFill="0" applyAlignment="0" applyProtection="0"/>
    <xf numFmtId="0" fontId="11"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1"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1"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1"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1"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11"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6" fillId="40" borderId="0" applyNumberFormat="0" applyBorder="0" applyAlignment="0" applyProtection="0"/>
    <xf numFmtId="0" fontId="6" fillId="0" borderId="0"/>
  </cellStyleXfs>
  <cellXfs count="68">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3" fillId="0" borderId="2" xfId="0" applyFont="1" applyBorder="1" applyAlignment="1">
      <alignment horizontal="center" vertical="center"/>
    </xf>
    <xf numFmtId="0" fontId="4" fillId="6" borderId="2" xfId="0" applyFont="1" applyFill="1" applyBorder="1" applyAlignment="1">
      <alignment horizontal="left" vertical="center" indent="1"/>
    </xf>
    <xf numFmtId="9" fontId="3" fillId="6" borderId="2" xfId="2" applyFont="1" applyFill="1" applyBorder="1" applyAlignment="1">
      <alignment horizontal="center" vertical="center"/>
    </xf>
    <xf numFmtId="9" fontId="3" fillId="2" borderId="2" xfId="2" applyFont="1" applyFill="1" applyBorder="1" applyAlignment="1">
      <alignment horizontal="center" vertical="center"/>
    </xf>
    <xf numFmtId="0" fontId="4" fillId="7" borderId="2" xfId="0" applyFont="1" applyFill="1" applyBorder="1" applyAlignment="1">
      <alignment horizontal="left" vertical="center" indent="1"/>
    </xf>
    <xf numFmtId="9" fontId="3" fillId="7" borderId="2" xfId="2" applyFont="1" applyFill="1" applyBorder="1" applyAlignment="1">
      <alignment horizontal="center" vertical="center"/>
    </xf>
    <xf numFmtId="9" fontId="3" fillId="3" borderId="2" xfId="2" applyFont="1" applyFill="1" applyBorder="1" applyAlignment="1">
      <alignment horizontal="center" vertical="center"/>
    </xf>
    <xf numFmtId="0" fontId="4" fillId="5" borderId="2" xfId="0" applyFont="1" applyFill="1" applyBorder="1" applyAlignment="1">
      <alignment horizontal="left" vertical="center" indent="1"/>
    </xf>
    <xf numFmtId="9" fontId="3" fillId="5" borderId="2" xfId="2" applyFont="1" applyFill="1" applyBorder="1" applyAlignment="1">
      <alignment horizontal="center" vertical="center"/>
    </xf>
    <xf numFmtId="9" fontId="3" fillId="9" borderId="2" xfId="2" applyFont="1" applyFill="1" applyBorder="1" applyAlignment="1">
      <alignment horizontal="center" vertical="center"/>
    </xf>
    <xf numFmtId="0" fontId="4" fillId="4" borderId="2" xfId="0" applyFont="1" applyFill="1" applyBorder="1" applyAlignment="1">
      <alignment horizontal="left" vertical="center" indent="1"/>
    </xf>
    <xf numFmtId="9" fontId="3" fillId="4" borderId="2" xfId="2" applyFont="1" applyFill="1" applyBorder="1" applyAlignment="1">
      <alignment horizontal="center" vertical="center"/>
    </xf>
    <xf numFmtId="9" fontId="3" fillId="8"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1" fillId="0" borderId="0" xfId="0" applyFont="1" applyAlignment="1">
      <alignment horizontal="center" vertical="center"/>
    </xf>
    <xf numFmtId="0" fontId="11" fillId="0" borderId="0" xfId="3"/>
    <xf numFmtId="0" fontId="11" fillId="0" borderId="0" xfId="3" applyAlignment="1">
      <alignment wrapText="1"/>
    </xf>
    <xf numFmtId="0" fontId="10" fillId="0" borderId="0" xfId="1" applyFont="1" applyProtection="1">
      <alignment vertical="top"/>
    </xf>
    <xf numFmtId="0" fontId="9" fillId="0" borderId="0" xfId="5" applyAlignment="1">
      <alignment horizontal="left"/>
    </xf>
    <xf numFmtId="0" fontId="6" fillId="2" borderId="2" xfId="12" applyFill="1">
      <alignment horizontal="left" vertical="center" indent="2"/>
    </xf>
    <xf numFmtId="0" fontId="6" fillId="3" borderId="2" xfId="12" applyFill="1">
      <alignment horizontal="left" vertical="center" indent="2"/>
    </xf>
    <xf numFmtId="0" fontId="6" fillId="9" borderId="2" xfId="12" applyFill="1">
      <alignment horizontal="left" vertical="center" indent="2"/>
    </xf>
    <xf numFmtId="0" fontId="6" fillId="8" borderId="2" xfId="12" applyFill="1">
      <alignment horizontal="left" vertical="center" indent="2"/>
    </xf>
    <xf numFmtId="169" fontId="0" fillId="6" borderId="2" xfId="0" applyNumberFormat="1" applyFill="1" applyBorder="1" applyAlignment="1">
      <alignment horizontal="center" vertical="center"/>
    </xf>
    <xf numFmtId="169" fontId="3" fillId="6" borderId="2" xfId="0" applyNumberFormat="1" applyFont="1" applyFill="1" applyBorder="1" applyAlignment="1">
      <alignment horizontal="center" vertical="center"/>
    </xf>
    <xf numFmtId="169" fontId="6" fillId="2" borderId="2" xfId="10" applyNumberFormat="1" applyFill="1">
      <alignment horizontal="center" vertical="center"/>
    </xf>
    <xf numFmtId="169" fontId="0" fillId="7" borderId="2" xfId="0" applyNumberFormat="1" applyFill="1" applyBorder="1" applyAlignment="1">
      <alignment horizontal="center" vertical="center"/>
    </xf>
    <xf numFmtId="169" fontId="3" fillId="7" borderId="2" xfId="0" applyNumberFormat="1" applyFont="1" applyFill="1" applyBorder="1" applyAlignment="1">
      <alignment horizontal="center" vertical="center"/>
    </xf>
    <xf numFmtId="169" fontId="6" fillId="3" borderId="2" xfId="10" applyNumberFormat="1" applyFill="1">
      <alignment horizontal="center" vertical="center"/>
    </xf>
    <xf numFmtId="169" fontId="0" fillId="5" borderId="2" xfId="0" applyNumberFormat="1" applyFill="1" applyBorder="1" applyAlignment="1">
      <alignment horizontal="center" vertical="center"/>
    </xf>
    <xf numFmtId="169" fontId="3" fillId="5" borderId="2" xfId="0" applyNumberFormat="1" applyFont="1" applyFill="1" applyBorder="1" applyAlignment="1">
      <alignment horizontal="center" vertical="center"/>
    </xf>
    <xf numFmtId="169" fontId="6" fillId="9" borderId="2" xfId="10" applyNumberFormat="1" applyFill="1">
      <alignment horizontal="center" vertical="center"/>
    </xf>
    <xf numFmtId="169" fontId="0" fillId="4" borderId="2" xfId="0" applyNumberFormat="1" applyFill="1" applyBorder="1" applyAlignment="1">
      <alignment horizontal="center" vertical="center"/>
    </xf>
    <xf numFmtId="169" fontId="3" fillId="4" borderId="2" xfId="0" applyNumberFormat="1" applyFont="1" applyFill="1" applyBorder="1" applyAlignment="1">
      <alignment horizontal="center" vertical="center"/>
    </xf>
    <xf numFmtId="169" fontId="6" fillId="8" borderId="2" xfId="10" applyNumberFormat="1" applyFill="1">
      <alignment horizontal="center" vertical="center"/>
    </xf>
    <xf numFmtId="0" fontId="5" fillId="42" borderId="1" xfId="0" applyFont="1" applyFill="1" applyBorder="1" applyAlignment="1">
      <alignment horizontal="left" vertical="center" indent="1"/>
    </xf>
    <xf numFmtId="0" fontId="5" fillId="42" borderId="1" xfId="0" applyFont="1" applyFill="1" applyBorder="1" applyAlignment="1">
      <alignment horizontal="center" vertical="center" wrapText="1"/>
    </xf>
    <xf numFmtId="0" fontId="8" fillId="41" borderId="8" xfId="0" applyFont="1" applyFill="1" applyBorder="1" applyAlignment="1">
      <alignment horizontal="center" vertical="center" shrinkToFit="1"/>
    </xf>
    <xf numFmtId="172" fontId="24" fillId="41" borderId="6" xfId="0" applyNumberFormat="1" applyFont="1" applyFill="1" applyBorder="1" applyAlignment="1">
      <alignment horizontal="center" vertical="center"/>
    </xf>
    <xf numFmtId="172" fontId="24" fillId="41" borderId="0" xfId="0" applyNumberFormat="1" applyFont="1" applyFill="1" applyAlignment="1">
      <alignment horizontal="center" vertical="center"/>
    </xf>
    <xf numFmtId="172" fontId="24" fillId="41" borderId="7" xfId="0" applyNumberFormat="1" applyFont="1" applyFill="1" applyBorder="1" applyAlignment="1">
      <alignment horizontal="center" vertical="center"/>
    </xf>
    <xf numFmtId="0" fontId="6" fillId="0" borderId="7" xfId="8" applyBorder="1" applyAlignment="1">
      <alignment horizontal="center" vertical="center"/>
    </xf>
    <xf numFmtId="0" fontId="25" fillId="12" borderId="0" xfId="20" applyFont="1" applyAlignment="1">
      <alignment vertical="center"/>
    </xf>
    <xf numFmtId="0" fontId="25" fillId="12" borderId="0" xfId="20" applyFont="1" applyAlignment="1">
      <alignment vertical="top"/>
    </xf>
    <xf numFmtId="0" fontId="6" fillId="22" borderId="0" xfId="35" applyAlignment="1">
      <alignment vertical="center"/>
    </xf>
    <xf numFmtId="0" fontId="6" fillId="22" borderId="0" xfId="35" applyAlignment="1">
      <alignment horizontal="center" vertical="center"/>
    </xf>
    <xf numFmtId="0" fontId="4" fillId="22" borderId="0" xfId="35" applyFont="1" applyAlignment="1">
      <alignment vertical="center"/>
    </xf>
    <xf numFmtId="0" fontId="26" fillId="0" borderId="7" xfId="8" applyFont="1" applyBorder="1" applyAlignment="1">
      <alignment horizontal="right" vertical="center" indent="1"/>
    </xf>
    <xf numFmtId="0" fontId="6" fillId="18" borderId="2" xfId="31" applyBorder="1" applyAlignment="1">
      <alignment horizontal="left" vertical="center" indent="1"/>
    </xf>
    <xf numFmtId="9" fontId="6" fillId="36" borderId="2" xfId="49" applyNumberFormat="1" applyBorder="1" applyAlignment="1">
      <alignment horizontal="center" vertical="center"/>
    </xf>
    <xf numFmtId="169" fontId="6" fillId="36" borderId="2" xfId="49" applyNumberFormat="1" applyBorder="1" applyAlignment="1">
      <alignment horizontal="center" vertical="center"/>
    </xf>
    <xf numFmtId="0" fontId="6" fillId="35" borderId="2" xfId="48" applyBorder="1" applyAlignment="1">
      <alignment horizontal="left" vertical="center" indent="2"/>
    </xf>
    <xf numFmtId="9" fontId="6" fillId="35" borderId="2" xfId="48" applyNumberFormat="1" applyBorder="1" applyAlignment="1">
      <alignment horizontal="center" vertical="center"/>
    </xf>
    <xf numFmtId="169" fontId="6" fillId="35" borderId="2" xfId="48" applyNumberFormat="1" applyBorder="1" applyAlignment="1">
      <alignment horizontal="center" vertical="center"/>
    </xf>
    <xf numFmtId="9" fontId="6" fillId="18" borderId="2" xfId="31" applyNumberFormat="1" applyBorder="1" applyAlignment="1">
      <alignment horizontal="center" vertical="center"/>
    </xf>
    <xf numFmtId="0" fontId="4" fillId="36" borderId="2" xfId="49" applyFont="1" applyBorder="1" applyAlignment="1">
      <alignment horizontal="left" vertical="center" indent="1"/>
    </xf>
    <xf numFmtId="171" fontId="11" fillId="41" borderId="4" xfId="0" applyNumberFormat="1" applyFont="1" applyFill="1" applyBorder="1" applyAlignment="1">
      <alignment horizontal="left" vertical="center" wrapText="1" indent="1"/>
    </xf>
    <xf numFmtId="171" fontId="11" fillId="41" borderId="1" xfId="0" applyNumberFormat="1" applyFont="1" applyFill="1" applyBorder="1" applyAlignment="1">
      <alignment horizontal="left" vertical="center" wrapText="1" indent="1"/>
    </xf>
    <xf numFmtId="171" fontId="11" fillId="41" borderId="5" xfId="0" applyNumberFormat="1" applyFont="1" applyFill="1" applyBorder="1" applyAlignment="1">
      <alignment horizontal="left" vertical="center" wrapText="1" indent="1"/>
    </xf>
    <xf numFmtId="0" fontId="0" fillId="0" borderId="10" xfId="0" applyBorder="1"/>
    <xf numFmtId="170" fontId="6" fillId="0" borderId="3" xfId="9">
      <alignment horizontal="center" vertical="center"/>
    </xf>
  </cellXfs>
  <cellStyles count="55">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00000000-0005-0000-0000-00001F000000}"/>
    <cellStyle name="Hipervínculo" xfId="1" builtinId="8" customBuiltin="1"/>
    <cellStyle name="Hipervínculo visitado" xfId="13" builtinId="9" customBuiltin="1"/>
    <cellStyle name="Incorrecto" xfId="19" builtinId="27" customBuiltin="1"/>
    <cellStyle name="Inicio del proyecto" xfId="9" xr:uid="{00000000-0005-0000-0000-000023000000}"/>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00000000-0005-0000-0000-000029000000}"/>
    <cellStyle name="Normal" xfId="0" builtinId="0" customBuiltin="1"/>
    <cellStyle name="Normal 2 2 2" xfId="54" xr:uid="{951B45BF-94F6-492D-A7A8-2AA37DF577F4}"/>
    <cellStyle name="Notas" xfId="27" builtinId="10" customBuiltin="1"/>
    <cellStyle name="Porcentaje" xfId="2" builtinId="5" customBuiltin="1"/>
    <cellStyle name="Salida" xfId="22" builtinId="21" customBuiltin="1"/>
    <cellStyle name="Tarea" xfId="12" xr:uid="{00000000-0005-0000-0000-00002E000000}"/>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00000000-0005-0000-0000-000035000000}"/>
  </cellStyles>
  <dxfs count="14">
    <dxf>
      <fill>
        <patternFill>
          <bgColor rgb="FF00B0F0"/>
        </patternFill>
      </fill>
      <border>
        <left/>
        <right/>
      </border>
    </dxf>
    <dxf>
      <border>
        <left style="thin">
          <color rgb="FFC00000"/>
        </left>
        <right style="thin">
          <color rgb="FFC00000"/>
        </right>
        <vertical/>
        <horizontal/>
      </border>
    </dxf>
    <dxf>
      <fill>
        <patternFill>
          <bgColor rgb="FF00B050"/>
        </patternFill>
      </fill>
    </dxf>
    <dxf>
      <fill>
        <patternFill>
          <bgColor rgb="FF00B0F0"/>
        </patternFill>
      </fill>
      <border>
        <left/>
        <right/>
      </border>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secondRowStripe" dxfId="7"/>
      <tableStyleElement type="firstColumnStripe" dxfId="6"/>
      <tableStyleElement type="secondColumnStripe" dxfId="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imagenes\plantillas\Libro-diario-exc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neudy/Pictures/plantillas/Hoja%20de%20balance.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ARIO"/>
      <sheetName val="MAYOR"/>
      <sheetName val="BALANCE"/>
      <sheetName val="RESULTADO"/>
    </sheetNames>
    <sheetDataSet>
      <sheetData sheetId="0">
        <row r="12">
          <cell r="C12" t="str">
            <v>1.1.1.01</v>
          </cell>
          <cell r="F12">
            <v>5000</v>
          </cell>
        </row>
        <row r="13">
          <cell r="C13" t="str">
            <v>4.1.1.01</v>
          </cell>
          <cell r="G13">
            <v>5000</v>
          </cell>
        </row>
        <row r="14">
          <cell r="C14" t="str">
            <v>5.1.1.1</v>
          </cell>
          <cell r="F14">
            <v>4000</v>
          </cell>
        </row>
        <row r="15">
          <cell r="C15" t="str">
            <v>1.1.4.01</v>
          </cell>
          <cell r="G15">
            <v>4000</v>
          </cell>
        </row>
      </sheetData>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Name val="DESCARGA DE RESPONSABILIDAD"/>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23"/>
  <sheetViews>
    <sheetView showGridLines="0" tabSelected="1" showRuler="0" zoomScaleNormal="100" zoomScalePageLayoutView="70" workbookViewId="0">
      <pane ySplit="6" topLeftCell="A11" activePane="bottomLeft" state="frozen"/>
      <selection pane="bottomLeft" activeCell="AJ3" sqref="AJ3"/>
    </sheetView>
  </sheetViews>
  <sheetFormatPr baseColWidth="10" defaultColWidth="9.140625" defaultRowHeight="30" customHeight="1" x14ac:dyDescent="0.25"/>
  <cols>
    <col min="1" max="1" width="2.7109375" style="22" customWidth="1"/>
    <col min="2" max="2" width="40.28515625" customWidth="1"/>
    <col min="3" max="3" width="10.7109375" customWidth="1"/>
    <col min="4" max="4" width="10.42578125" style="4" customWidth="1"/>
    <col min="5" max="5" width="10.42578125" customWidth="1"/>
    <col min="6" max="6" width="2.7109375" customWidth="1"/>
    <col min="7" max="7" width="6.140625" hidden="1" customWidth="1"/>
    <col min="8" max="35" width="2.5703125" customWidth="1"/>
    <col min="40" max="41" width="10.28515625"/>
  </cols>
  <sheetData>
    <row r="1" spans="1:35" ht="30" customHeight="1" x14ac:dyDescent="0.45">
      <c r="A1" s="23" t="s">
        <v>0</v>
      </c>
      <c r="B1" s="25" t="s">
        <v>21</v>
      </c>
      <c r="C1" s="1"/>
      <c r="D1" s="3"/>
      <c r="E1" s="21"/>
      <c r="G1" s="1"/>
      <c r="H1" t="s">
        <v>19</v>
      </c>
    </row>
    <row r="2" spans="1:35" ht="30" customHeight="1" x14ac:dyDescent="0.25">
      <c r="A2" s="22" t="s">
        <v>1</v>
      </c>
      <c r="B2" s="53" t="s">
        <v>25</v>
      </c>
      <c r="C2" s="51" t="s">
        <v>22</v>
      </c>
      <c r="D2" s="52"/>
      <c r="E2" s="51"/>
      <c r="H2" s="24"/>
    </row>
    <row r="3" spans="1:35" ht="30" customHeight="1" x14ac:dyDescent="0.25">
      <c r="A3" s="22" t="s">
        <v>2</v>
      </c>
      <c r="B3" s="49" t="s">
        <v>13</v>
      </c>
      <c r="C3" s="48" t="s">
        <v>23</v>
      </c>
      <c r="D3" s="67">
        <f ca="1">TODAY()-18</f>
        <v>45803</v>
      </c>
      <c r="E3" s="67"/>
    </row>
    <row r="4" spans="1:35" ht="30" customHeight="1" x14ac:dyDescent="0.25">
      <c r="A4" s="23" t="s">
        <v>3</v>
      </c>
      <c r="B4" s="50" t="s">
        <v>24</v>
      </c>
      <c r="C4" s="54" t="s">
        <v>26</v>
      </c>
      <c r="D4" s="5">
        <v>1</v>
      </c>
      <c r="H4" s="63">
        <f ca="1">H5</f>
        <v>45803</v>
      </c>
      <c r="I4" s="64"/>
      <c r="J4" s="64"/>
      <c r="K4" s="64"/>
      <c r="L4" s="64"/>
      <c r="M4" s="64"/>
      <c r="N4" s="65"/>
      <c r="O4" s="63">
        <f ca="1">O5</f>
        <v>45810</v>
      </c>
      <c r="P4" s="64"/>
      <c r="Q4" s="64"/>
      <c r="R4" s="64"/>
      <c r="S4" s="64"/>
      <c r="T4" s="64"/>
      <c r="U4" s="65"/>
      <c r="V4" s="63">
        <f ca="1">V5</f>
        <v>45817</v>
      </c>
      <c r="W4" s="64"/>
      <c r="X4" s="64"/>
      <c r="Y4" s="64"/>
      <c r="Z4" s="64"/>
      <c r="AA4" s="64"/>
      <c r="AB4" s="65"/>
      <c r="AC4" s="63">
        <f ca="1">AC5</f>
        <v>45824</v>
      </c>
      <c r="AD4" s="64"/>
      <c r="AE4" s="64"/>
      <c r="AF4" s="64"/>
      <c r="AG4" s="64"/>
      <c r="AH4" s="64"/>
      <c r="AI4" s="65"/>
    </row>
    <row r="5" spans="1:35" ht="15" customHeight="1" x14ac:dyDescent="0.25">
      <c r="A5" s="23" t="s">
        <v>4</v>
      </c>
      <c r="B5" s="66"/>
      <c r="C5" s="66"/>
      <c r="D5" s="66"/>
      <c r="E5" s="66"/>
      <c r="F5" s="66"/>
      <c r="H5" s="45">
        <f ca="1">InicioDelProyecto-WEEKDAY(InicioDelProyecto,1)+2+7*(SemanaParaMostrar-1)</f>
        <v>45803</v>
      </c>
      <c r="I5" s="46">
        <f ca="1">H5+1</f>
        <v>45804</v>
      </c>
      <c r="J5" s="46">
        <f t="shared" ref="J5:AI5" ca="1" si="0">I5+1</f>
        <v>45805</v>
      </c>
      <c r="K5" s="46">
        <f t="shared" ca="1" si="0"/>
        <v>45806</v>
      </c>
      <c r="L5" s="46">
        <f t="shared" ca="1" si="0"/>
        <v>45807</v>
      </c>
      <c r="M5" s="46">
        <f t="shared" ca="1" si="0"/>
        <v>45808</v>
      </c>
      <c r="N5" s="47">
        <f t="shared" ca="1" si="0"/>
        <v>45809</v>
      </c>
      <c r="O5" s="45">
        <f ca="1">N5+1</f>
        <v>45810</v>
      </c>
      <c r="P5" s="46">
        <f ca="1">O5+1</f>
        <v>45811</v>
      </c>
      <c r="Q5" s="46">
        <f t="shared" ca="1" si="0"/>
        <v>45812</v>
      </c>
      <c r="R5" s="46">
        <f t="shared" ca="1" si="0"/>
        <v>45813</v>
      </c>
      <c r="S5" s="46">
        <f t="shared" ca="1" si="0"/>
        <v>45814</v>
      </c>
      <c r="T5" s="46">
        <f t="shared" ca="1" si="0"/>
        <v>45815</v>
      </c>
      <c r="U5" s="47">
        <f t="shared" ca="1" si="0"/>
        <v>45816</v>
      </c>
      <c r="V5" s="45">
        <f ca="1">U5+1</f>
        <v>45817</v>
      </c>
      <c r="W5" s="46">
        <f ca="1">V5+1</f>
        <v>45818</v>
      </c>
      <c r="X5" s="46">
        <f t="shared" ca="1" si="0"/>
        <v>45819</v>
      </c>
      <c r="Y5" s="46">
        <f t="shared" ca="1" si="0"/>
        <v>45820</v>
      </c>
      <c r="Z5" s="46">
        <f t="shared" ca="1" si="0"/>
        <v>45821</v>
      </c>
      <c r="AA5" s="46">
        <f t="shared" ca="1" si="0"/>
        <v>45822</v>
      </c>
      <c r="AB5" s="47">
        <f t="shared" ca="1" si="0"/>
        <v>45823</v>
      </c>
      <c r="AC5" s="45">
        <f ca="1">AB5+1</f>
        <v>45824</v>
      </c>
      <c r="AD5" s="46">
        <f ca="1">AC5+1</f>
        <v>45825</v>
      </c>
      <c r="AE5" s="46">
        <f t="shared" ca="1" si="0"/>
        <v>45826</v>
      </c>
      <c r="AF5" s="46">
        <f t="shared" ca="1" si="0"/>
        <v>45827</v>
      </c>
      <c r="AG5" s="46">
        <f t="shared" ca="1" si="0"/>
        <v>45828</v>
      </c>
      <c r="AH5" s="46">
        <f t="shared" ca="1" si="0"/>
        <v>45829</v>
      </c>
      <c r="AI5" s="47">
        <f t="shared" ca="1" si="0"/>
        <v>45830</v>
      </c>
    </row>
    <row r="6" spans="1:35" ht="30" customHeight="1" thickBot="1" x14ac:dyDescent="0.3">
      <c r="A6" s="23" t="s">
        <v>5</v>
      </c>
      <c r="B6" s="42" t="s">
        <v>14</v>
      </c>
      <c r="C6" s="43" t="s">
        <v>15</v>
      </c>
      <c r="D6" s="43" t="s">
        <v>16</v>
      </c>
      <c r="E6" s="43" t="s">
        <v>17</v>
      </c>
      <c r="F6" s="43"/>
      <c r="G6" s="43" t="s">
        <v>18</v>
      </c>
      <c r="H6" s="44" t="str">
        <f t="shared" ref="H6" ca="1" si="1">LEFT(TEXT(H5,"ddd"),1)</f>
        <v>l</v>
      </c>
      <c r="I6" s="44" t="str">
        <f t="shared" ref="I6:AI6" ca="1" si="2">LEFT(TEXT(I5,"ddd"),1)</f>
        <v>m</v>
      </c>
      <c r="J6" s="44" t="str">
        <f t="shared" ca="1" si="2"/>
        <v>m</v>
      </c>
      <c r="K6" s="44" t="str">
        <f t="shared" ca="1" si="2"/>
        <v>j</v>
      </c>
      <c r="L6" s="44" t="str">
        <f t="shared" ca="1" si="2"/>
        <v>v</v>
      </c>
      <c r="M6" s="44" t="str">
        <f t="shared" ca="1" si="2"/>
        <v>s</v>
      </c>
      <c r="N6" s="44" t="str">
        <f t="shared" ca="1" si="2"/>
        <v>d</v>
      </c>
      <c r="O6" s="44" t="str">
        <f t="shared" ca="1" si="2"/>
        <v>l</v>
      </c>
      <c r="P6" s="44" t="str">
        <f t="shared" ca="1" si="2"/>
        <v>m</v>
      </c>
      <c r="Q6" s="44" t="str">
        <f t="shared" ca="1" si="2"/>
        <v>m</v>
      </c>
      <c r="R6" s="44" t="str">
        <f t="shared" ca="1" si="2"/>
        <v>j</v>
      </c>
      <c r="S6" s="44" t="str">
        <f t="shared" ca="1" si="2"/>
        <v>v</v>
      </c>
      <c r="T6" s="44" t="str">
        <f t="shared" ca="1" si="2"/>
        <v>s</v>
      </c>
      <c r="U6" s="44" t="str">
        <f t="shared" ca="1" si="2"/>
        <v>d</v>
      </c>
      <c r="V6" s="44" t="str">
        <f t="shared" ca="1" si="2"/>
        <v>l</v>
      </c>
      <c r="W6" s="44" t="str">
        <f t="shared" ca="1" si="2"/>
        <v>m</v>
      </c>
      <c r="X6" s="44" t="str">
        <f t="shared" ca="1" si="2"/>
        <v>m</v>
      </c>
      <c r="Y6" s="44" t="str">
        <f t="shared" ca="1" si="2"/>
        <v>j</v>
      </c>
      <c r="Z6" s="44" t="str">
        <f t="shared" ca="1" si="2"/>
        <v>v</v>
      </c>
      <c r="AA6" s="44" t="str">
        <f t="shared" ca="1" si="2"/>
        <v>s</v>
      </c>
      <c r="AB6" s="44" t="str">
        <f t="shared" ca="1" si="2"/>
        <v>d</v>
      </c>
      <c r="AC6" s="44" t="str">
        <f t="shared" ca="1" si="2"/>
        <v>l</v>
      </c>
      <c r="AD6" s="44" t="str">
        <f t="shared" ca="1" si="2"/>
        <v>m</v>
      </c>
      <c r="AE6" s="44" t="str">
        <f t="shared" ca="1" si="2"/>
        <v>m</v>
      </c>
      <c r="AF6" s="44" t="str">
        <f t="shared" ca="1" si="2"/>
        <v>j</v>
      </c>
      <c r="AG6" s="44" t="str">
        <f t="shared" ca="1" si="2"/>
        <v>v</v>
      </c>
      <c r="AH6" s="44" t="str">
        <f t="shared" ca="1" si="2"/>
        <v>s</v>
      </c>
      <c r="AI6" s="44" t="str">
        <f t="shared" ca="1" si="2"/>
        <v>d</v>
      </c>
    </row>
    <row r="7" spans="1:35" ht="30" hidden="1" customHeight="1" thickBot="1" x14ac:dyDescent="0.3">
      <c r="A7" s="22" t="s">
        <v>6</v>
      </c>
      <c r="D7"/>
      <c r="G7" t="str">
        <f>IF(OR(ISBLANK(Fecha_incio),ISBLANK(Fecha_final)),"",Fecha_final-Fecha_incio+1)</f>
        <v/>
      </c>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row>
    <row r="8" spans="1:35" s="2" customFormat="1" ht="30" customHeight="1" thickBot="1" x14ac:dyDescent="0.3">
      <c r="A8" s="23" t="s">
        <v>7</v>
      </c>
      <c r="B8" s="7" t="s">
        <v>20</v>
      </c>
      <c r="C8" s="8"/>
      <c r="D8" s="30"/>
      <c r="E8" s="31"/>
      <c r="F8" s="6"/>
      <c r="G8" s="6" t="str">
        <f t="shared" ref="G8:G23" si="3">IF(OR(ISBLANK(Fecha_incio),ISBLANK(Fecha_final)),"",Fecha_final-Fecha_incio+1)</f>
        <v/>
      </c>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row>
    <row r="9" spans="1:35" s="2" customFormat="1" ht="30" customHeight="1" thickBot="1" x14ac:dyDescent="0.3">
      <c r="A9" s="23"/>
      <c r="B9" s="26" t="s">
        <v>27</v>
      </c>
      <c r="C9" s="9">
        <v>1</v>
      </c>
      <c r="D9" s="32">
        <f ca="1">InicioDelProyecto</f>
        <v>45803</v>
      </c>
      <c r="E9" s="32">
        <f ca="1">D9+1</f>
        <v>45804</v>
      </c>
      <c r="F9" s="6"/>
      <c r="G9" s="6"/>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row>
    <row r="10" spans="1:35" s="2" customFormat="1" ht="30" customHeight="1" thickBot="1" x14ac:dyDescent="0.3">
      <c r="A10" s="23" t="s">
        <v>8</v>
      </c>
      <c r="B10" s="55" t="s">
        <v>28</v>
      </c>
      <c r="C10" s="61">
        <v>1</v>
      </c>
      <c r="D10" s="32">
        <f ca="1">D9+4</f>
        <v>45807</v>
      </c>
      <c r="E10" s="32">
        <f ca="1">D10+2</f>
        <v>45809</v>
      </c>
      <c r="F10" s="6"/>
      <c r="G10" s="6">
        <f t="shared" ca="1" si="3"/>
        <v>3</v>
      </c>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row>
    <row r="11" spans="1:35" s="2" customFormat="1" ht="30" customHeight="1" thickBot="1" x14ac:dyDescent="0.3">
      <c r="A11" s="23" t="s">
        <v>9</v>
      </c>
      <c r="B11" s="10" t="s">
        <v>30</v>
      </c>
      <c r="C11" s="11"/>
      <c r="D11" s="33"/>
      <c r="E11" s="34"/>
      <c r="F11" s="6"/>
      <c r="G11" s="6" t="str">
        <f t="shared" si="3"/>
        <v/>
      </c>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row>
    <row r="12" spans="1:35" s="2" customFormat="1" ht="30" customHeight="1" thickBot="1" x14ac:dyDescent="0.3">
      <c r="A12" s="23"/>
      <c r="B12" s="27" t="s">
        <v>35</v>
      </c>
      <c r="C12" s="12">
        <v>1</v>
      </c>
      <c r="D12" s="35">
        <f ca="1">E10+1</f>
        <v>45810</v>
      </c>
      <c r="E12" s="35">
        <f ca="1">D12+2</f>
        <v>45812</v>
      </c>
      <c r="F12" s="6"/>
      <c r="G12" s="6">
        <f t="shared" ca="1" si="3"/>
        <v>3</v>
      </c>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row>
    <row r="13" spans="1:35" s="2" customFormat="1" ht="30" customHeight="1" thickBot="1" x14ac:dyDescent="0.3">
      <c r="A13" s="22"/>
      <c r="B13" s="27" t="s">
        <v>36</v>
      </c>
      <c r="C13" s="12">
        <v>1</v>
      </c>
      <c r="D13" s="35">
        <f ca="1">E10+4</f>
        <v>45813</v>
      </c>
      <c r="E13" s="35">
        <f ca="1">D13+1</f>
        <v>45814</v>
      </c>
      <c r="F13" s="6"/>
      <c r="G13" s="6">
        <f t="shared" ca="1" si="3"/>
        <v>2</v>
      </c>
      <c r="H13" s="19"/>
      <c r="I13" s="19"/>
      <c r="J13" s="19"/>
      <c r="K13" s="19"/>
      <c r="L13" s="19"/>
      <c r="M13" s="19"/>
      <c r="N13" s="19"/>
      <c r="O13" s="19"/>
      <c r="P13" s="19"/>
      <c r="Q13" s="19"/>
      <c r="R13" s="19"/>
      <c r="S13" s="19"/>
      <c r="T13" s="20"/>
      <c r="U13" s="20"/>
      <c r="V13" s="19"/>
      <c r="W13" s="19"/>
      <c r="X13" s="19"/>
      <c r="Y13" s="19"/>
      <c r="Z13" s="19"/>
      <c r="AA13" s="19"/>
      <c r="AB13" s="19"/>
      <c r="AC13" s="19"/>
      <c r="AD13" s="19"/>
      <c r="AE13" s="19"/>
      <c r="AF13" s="19"/>
      <c r="AG13" s="19"/>
      <c r="AH13" s="19"/>
      <c r="AI13" s="19"/>
    </row>
    <row r="14" spans="1:35" s="2" customFormat="1" ht="30" customHeight="1" thickBot="1" x14ac:dyDescent="0.3">
      <c r="A14" s="22"/>
      <c r="B14" s="27" t="s">
        <v>37</v>
      </c>
      <c r="C14" s="12">
        <v>1</v>
      </c>
      <c r="D14" s="35">
        <f ca="1">E13+1</f>
        <v>45815</v>
      </c>
      <c r="E14" s="35">
        <f ca="1">D14+1</f>
        <v>45816</v>
      </c>
      <c r="F14" s="6"/>
      <c r="G14" s="6">
        <f t="shared" ca="1" si="3"/>
        <v>2</v>
      </c>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row>
    <row r="15" spans="1:35" s="2" customFormat="1" ht="30" customHeight="1" thickBot="1" x14ac:dyDescent="0.3">
      <c r="A15" s="22" t="s">
        <v>10</v>
      </c>
      <c r="B15" s="13" t="s">
        <v>31</v>
      </c>
      <c r="C15" s="14"/>
      <c r="D15" s="36"/>
      <c r="E15" s="37"/>
      <c r="F15" s="6"/>
      <c r="G15" s="6" t="str">
        <f t="shared" si="3"/>
        <v/>
      </c>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s="2" customFormat="1" ht="30" customHeight="1" thickBot="1" x14ac:dyDescent="0.3">
      <c r="A16" s="22"/>
      <c r="B16" s="28" t="s">
        <v>38</v>
      </c>
      <c r="C16" s="15">
        <v>1</v>
      </c>
      <c r="D16" s="38">
        <f ca="1">E14</f>
        <v>45816</v>
      </c>
      <c r="E16" s="38">
        <f ca="1">D16+1</f>
        <v>45817</v>
      </c>
      <c r="F16" s="6"/>
      <c r="G16" s="6">
        <f t="shared" ca="1" si="3"/>
        <v>2</v>
      </c>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s="2" customFormat="1" ht="30" customHeight="1" thickBot="1" x14ac:dyDescent="0.3">
      <c r="A17" s="22"/>
      <c r="B17" s="28" t="s">
        <v>40</v>
      </c>
      <c r="C17" s="15">
        <v>1</v>
      </c>
      <c r="D17" s="38">
        <f ca="1">D16</f>
        <v>45816</v>
      </c>
      <c r="E17" s="38">
        <f ca="1">D16+2</f>
        <v>45818</v>
      </c>
      <c r="F17" s="6"/>
      <c r="G17" s="6">
        <f t="shared" ca="1" si="3"/>
        <v>3</v>
      </c>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row>
    <row r="18" spans="1:35" s="2" customFormat="1" ht="30" customHeight="1" thickBot="1" x14ac:dyDescent="0.3">
      <c r="A18" s="22"/>
      <c r="B18" s="28" t="s">
        <v>39</v>
      </c>
      <c r="C18" s="15">
        <v>1</v>
      </c>
      <c r="D18" s="38">
        <f ca="1">D17+1</f>
        <v>45817</v>
      </c>
      <c r="E18" s="38">
        <f ca="1">D18+3</f>
        <v>45820</v>
      </c>
      <c r="F18" s="6"/>
      <c r="G18" s="6">
        <f t="shared" ca="1" si="3"/>
        <v>4</v>
      </c>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row>
    <row r="19" spans="1:35" s="2" customFormat="1" ht="30" customHeight="1" thickBot="1" x14ac:dyDescent="0.3">
      <c r="A19" s="22" t="s">
        <v>10</v>
      </c>
      <c r="B19" s="16" t="s">
        <v>32</v>
      </c>
      <c r="C19" s="17"/>
      <c r="D19" s="39"/>
      <c r="E19" s="40"/>
      <c r="F19" s="6"/>
      <c r="G19" s="6" t="str">
        <f t="shared" si="3"/>
        <v/>
      </c>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row>
    <row r="20" spans="1:35" s="2" customFormat="1" ht="30" customHeight="1" thickBot="1" x14ac:dyDescent="0.3">
      <c r="A20" s="22"/>
      <c r="B20" s="29" t="s">
        <v>33</v>
      </c>
      <c r="C20" s="18">
        <v>1</v>
      </c>
      <c r="D20" s="41">
        <f ca="1">E20-3</f>
        <v>45821</v>
      </c>
      <c r="E20" s="41">
        <f ca="1">D21</f>
        <v>45824</v>
      </c>
      <c r="F20" s="6"/>
      <c r="G20" s="6">
        <f t="shared" ca="1" si="3"/>
        <v>4</v>
      </c>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row>
    <row r="21" spans="1:35" s="2" customFormat="1" ht="30" customHeight="1" thickBot="1" x14ac:dyDescent="0.3">
      <c r="A21" s="22"/>
      <c r="B21" s="29" t="s">
        <v>34</v>
      </c>
      <c r="C21" s="18">
        <v>1</v>
      </c>
      <c r="D21" s="41">
        <f ca="1">E21-2</f>
        <v>45824</v>
      </c>
      <c r="E21" s="41">
        <f ca="1">D23</f>
        <v>45826</v>
      </c>
      <c r="F21" s="6"/>
      <c r="G21" s="6">
        <f t="shared" ca="1" si="3"/>
        <v>3</v>
      </c>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row>
    <row r="22" spans="1:35" s="2" customFormat="1" ht="30" customHeight="1" thickBot="1" x14ac:dyDescent="0.3">
      <c r="A22" s="22" t="s">
        <v>11</v>
      </c>
      <c r="B22" s="62" t="s">
        <v>41</v>
      </c>
      <c r="C22" s="56"/>
      <c r="D22" s="57"/>
      <c r="E22" s="57"/>
      <c r="F22" s="6"/>
      <c r="G22" s="6" t="str">
        <f t="shared" si="3"/>
        <v/>
      </c>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row>
    <row r="23" spans="1:35" s="2" customFormat="1" ht="30" customHeight="1" thickBot="1" x14ac:dyDescent="0.3">
      <c r="A23" s="23" t="s">
        <v>12</v>
      </c>
      <c r="B23" s="58" t="s">
        <v>29</v>
      </c>
      <c r="C23" s="59">
        <v>0.99</v>
      </c>
      <c r="D23" s="60">
        <f ca="1">E23-1</f>
        <v>45826</v>
      </c>
      <c r="E23" s="60" cm="1">
        <f t="array" aca="1" ref="E23" ca="1">hoy+6</f>
        <v>45827</v>
      </c>
      <c r="F23" s="6"/>
      <c r="G23" s="6">
        <f t="shared" ca="1" si="3"/>
        <v>2</v>
      </c>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row>
  </sheetData>
  <sortState xmlns:xlrd2="http://schemas.microsoft.com/office/spreadsheetml/2017/richdata2" ref="B10:E10">
    <sortCondition descending="1" ref="E10"/>
  </sortState>
  <mergeCells count="6">
    <mergeCell ref="AC4:AI4"/>
    <mergeCell ref="B5:F5"/>
    <mergeCell ref="D3:E3"/>
    <mergeCell ref="H4:N4"/>
    <mergeCell ref="O4:U4"/>
    <mergeCell ref="V4:AB4"/>
  </mergeCells>
  <conditionalFormatting sqref="C7:C8 C11:C23">
    <cfRule type="dataBar" priority="14">
      <dataBar>
        <cfvo type="num" val="0"/>
        <cfvo type="num" val="1"/>
        <color rgb="FF00B050"/>
      </dataBar>
      <extLst>
        <ext xmlns:x14="http://schemas.microsoft.com/office/spreadsheetml/2009/9/main" uri="{B025F937-C7B1-47D3-B67F-A62EFF666E3E}">
          <x14:id>{B0389232-4C98-4A03-AD0E-39F63BAD1F53}</x14:id>
        </ext>
      </extLst>
    </cfRule>
  </conditionalFormatting>
  <conditionalFormatting sqref="H5:AH23">
    <cfRule type="expression" dxfId="4" priority="33">
      <formula>AND(TODAY()&gt;=H$5,TODAY()&lt;I$5)</formula>
    </cfRule>
  </conditionalFormatting>
  <conditionalFormatting sqref="H7:AH23">
    <cfRule type="expression" dxfId="3" priority="28" stopIfTrue="1">
      <formula>AND(Fecha_final&gt;=H$5,Fecha_incio&lt;I$5)</formula>
    </cfRule>
  </conditionalFormatting>
  <conditionalFormatting sqref="H7:AI23">
    <cfRule type="expression" dxfId="2" priority="27">
      <formula>AND(Fecha_incio&lt;=H$5,ROUNDDOWN((Fecha_final-Fecha_incio+1)*Progresos,0)+Fecha_incio-1&gt;=H$5)</formula>
    </cfRule>
  </conditionalFormatting>
  <conditionalFormatting sqref="AI5:AI23">
    <cfRule type="expression" dxfId="1" priority="35">
      <formula>AND(TODAY()&gt;=AI$5,TODAY()&lt;#REF!)</formula>
    </cfRule>
  </conditionalFormatting>
  <conditionalFormatting sqref="AI7:AI23">
    <cfRule type="expression" dxfId="0" priority="39" stopIfTrue="1">
      <formula>AND(Fecha_final&gt;=AI$5,Fecha_incio&lt;#REF!)</formula>
    </cfRule>
  </conditionalFormatting>
  <dataValidations count="1">
    <dataValidation type="whole" operator="greaterThanOrEqual" allowBlank="1" showInputMessage="1" promptTitle="Mostrar semana" prompt="Al cambiar este número, se desplazará la vista del diagrama de Gantt." sqref="D4" xr:uid="{00000000-0002-0000-0000-000000000000}">
      <formula1>1</formula1>
    </dataValidation>
  </dataValidations>
  <printOptions horizontalCentered="1"/>
  <pageMargins left="0.35" right="0.35" top="0.35" bottom="0.5" header="0.3" footer="0.3"/>
  <pageSetup paperSize="9" scale="93"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C7:C8 C11:C23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6</vt:i4>
      </vt:variant>
    </vt:vector>
  </HeadingPairs>
  <TitlesOfParts>
    <vt:vector size="7" baseType="lpstr">
      <vt:lpstr>calendarioproyecto</vt:lpstr>
      <vt:lpstr>calendarioproyecto!Fecha_final</vt:lpstr>
      <vt:lpstr>calendarioproyecto!Fecha_incio</vt:lpstr>
      <vt:lpstr>InicioDelProyecto</vt:lpstr>
      <vt:lpstr>calendarioproyecto!Progresos</vt:lpstr>
      <vt:lpstr>SemanaParaMostrar</vt:lpstr>
      <vt:lpstr>calendarioproyecto!Títulos_a_imprimir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2025-06-13T12:21:09Z</dcterms:modified>
</cp:coreProperties>
</file>