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X:\GitHub\5AHITM\ITP2\03_Risiko Management\"/>
    </mc:Choice>
  </mc:AlternateContent>
  <xr:revisionPtr revIDLastSave="0" documentId="13_ncr:1_{895DE172-4D22-4E93-9550-1172B0ADF46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36" i="1" l="1"/>
  <c r="A35" i="1"/>
  <c r="A21" i="1"/>
  <c r="A10" i="1"/>
  <c r="A34" i="1"/>
  <c r="A20" i="1"/>
  <c r="D30" i="1"/>
  <c r="C29" i="1"/>
  <c r="D17" i="1"/>
  <c r="C17" i="1" s="1"/>
  <c r="C16" i="1"/>
  <c r="D7" i="1"/>
  <c r="C7" i="1" s="1"/>
  <c r="C6" i="1"/>
  <c r="D18" i="1" l="1"/>
  <c r="C18" i="1" s="1"/>
  <c r="A9" i="1"/>
  <c r="A11" i="1"/>
  <c r="A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JB</author>
  </authors>
  <commentList>
    <comment ref="C2" authorId="0" shapeId="0" xr:uid="{00000000-0006-0000-0000-000001000000}">
      <text>
        <r>
          <rPr>
            <sz val="10"/>
            <rFont val="Arial"/>
            <family val="2"/>
            <charset val="1"/>
          </rPr>
          <t>Wird von Angebotssumme (x) je Monat Verzug abgezogen</t>
        </r>
      </text>
    </comment>
    <comment ref="C25" authorId="0" shapeId="0" xr:uid="{1A583795-8B05-4FC8-A6B3-6D8E35426534}">
      <text>
        <r>
          <rPr>
            <sz val="10"/>
            <rFont val="Arial"/>
            <family val="2"/>
            <charset val="1"/>
          </rPr>
          <t>Wird von Angebotssumme (x) je Monat Verzug abgezogen</t>
        </r>
      </text>
    </comment>
  </commentList>
</comments>
</file>

<file path=xl/sharedStrings.xml><?xml version="1.0" encoding="utf-8"?>
<sst xmlns="http://schemas.openxmlformats.org/spreadsheetml/2006/main" count="29" uniqueCount="21">
  <si>
    <t>Gewünschter Gewinn (G)</t>
  </si>
  <si>
    <t>Pönale / Monat</t>
  </si>
  <si>
    <t>Frage: Wie hoch muss die Angebotssumme (x) sein, damit der gewünschte Gewinn (G) statistisch erzielt wird?</t>
  </si>
  <si>
    <t>Fall 1</t>
  </si>
  <si>
    <t>Projektdauer: 20 Monate</t>
  </si>
  <si>
    <t>Pönale (%)</t>
  </si>
  <si>
    <t>Verzug</t>
  </si>
  <si>
    <t>20 Monate</t>
  </si>
  <si>
    <t>21 Monate (Termin um 1 Monat überschritten)</t>
  </si>
  <si>
    <t>„G = p(0 Monate Verzug)*Angebotssumme + 
P(1 Monat Verzug)*(Angebotssumme – Pönale für 1 Monat)“</t>
  </si>
  <si>
    <t>Angebotssumme für Vertrag mit Projektdauer von 20 Monaten</t>
  </si>
  <si>
    <t>Fall 2</t>
  </si>
  <si>
    <t>Projektdauer: 19 Monate</t>
  </si>
  <si>
    <t>19 Monate</t>
  </si>
  <si>
    <t>20 Monate (Termin um 1 Monat überschritten)</t>
  </si>
  <si>
    <t>21 Monate (Termin um 2 Monate überschritten)</t>
  </si>
  <si>
    <t>Angebotssumme für Vertrag mit Projektdauer von 19 Monaten</t>
  </si>
  <si>
    <t>Projektdauer: 18 Monate</t>
  </si>
  <si>
    <t>18 Monate</t>
  </si>
  <si>
    <t>Fall 3</t>
  </si>
  <si>
    <t>Angebotssumme für Vertrag mit Projektdauer von 18 Monaten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</si>
</sst>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C07]\ #,##0.00;[Red]\-[$€-C07]\ #,##0.00"/>
    <numFmt numFmtId="165" formatCode="0.00\ %"/>
    <numFmt numFmtId="166" formatCode="&quot;LO&quot;g\Is\Ch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164" fontId="1" fillId="2" borderId="0" xfId="0" applyNumberFormat="1" applyFont="1" applyFill="1" applyAlignment="1">
      <alignment vertical="top"/>
    </xf>
    <xf numFmtId="165" fontId="1" fillId="2" borderId="0" xfId="0" applyNumberFormat="1" applyFont="1" applyFill="1" applyAlignment="1">
      <alignment horizontal="right" vertical="top"/>
    </xf>
    <xf numFmtId="165" fontId="0" fillId="0" borderId="0" xfId="0" applyNumberFormat="1" applyAlignment="1">
      <alignment horizontal="right" vertical="top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2" xfId="0" applyFill="1" applyBorder="1" applyAlignment="1">
      <alignment horizontal="right" vertical="top"/>
    </xf>
    <xf numFmtId="0" fontId="0" fillId="3" borderId="3" xfId="0" applyFill="1" applyBorder="1" applyAlignment="1">
      <alignment horizontal="right" vertical="top"/>
    </xf>
    <xf numFmtId="165" fontId="0" fillId="4" borderId="4" xfId="0" applyNumberFormat="1" applyFill="1" applyBorder="1" applyAlignment="1">
      <alignment vertical="top"/>
    </xf>
    <xf numFmtId="165" fontId="0" fillId="4" borderId="0" xfId="0" applyNumberFormat="1" applyFill="1" applyAlignment="1">
      <alignment vertical="top"/>
    </xf>
    <xf numFmtId="0" fontId="0" fillId="0" borderId="5" xfId="0" applyBorder="1" applyAlignment="1">
      <alignment horizontal="right" vertical="top"/>
    </xf>
    <xf numFmtId="0" fontId="0" fillId="0" borderId="4" xfId="0" applyBorder="1" applyAlignment="1">
      <alignment vertical="top"/>
    </xf>
    <xf numFmtId="166" fontId="1" fillId="0" borderId="4" xfId="0" applyNumberFormat="1" applyFont="1" applyBorder="1" applyAlignment="1">
      <alignment vertical="top"/>
    </xf>
    <xf numFmtId="0" fontId="0" fillId="0" borderId="0" xfId="0" applyAlignment="1">
      <alignment vertical="top" wrapText="1"/>
    </xf>
    <xf numFmtId="0" fontId="1" fillId="0" borderId="4" xfId="0" applyFont="1" applyBorder="1" applyAlignment="1">
      <alignment vertical="top"/>
    </xf>
    <xf numFmtId="0" fontId="1" fillId="5" borderId="6" xfId="0" applyFont="1" applyFill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horizontal="right" vertical="top"/>
    </xf>
    <xf numFmtId="165" fontId="0" fillId="0" borderId="0" xfId="0" applyNumberFormat="1" applyAlignment="1">
      <alignment vertical="top"/>
    </xf>
    <xf numFmtId="164" fontId="1" fillId="5" borderId="6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914400</xdr:colOff>
      <xdr:row>56</xdr:row>
      <xdr:rowOff>118440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027080" cy="9361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I45"/>
  <sheetViews>
    <sheetView tabSelected="1" topLeftCell="A14" zoomScale="145" zoomScaleNormal="145" workbookViewId="0">
      <selection activeCell="A26" sqref="A26"/>
    </sheetView>
  </sheetViews>
  <sheetFormatPr defaultColWidth="11.5703125" defaultRowHeight="12.75" x14ac:dyDescent="0.2"/>
  <cols>
    <col min="1" max="1" width="70.140625" style="1" customWidth="1"/>
    <col min="2" max="2" width="51" style="1" customWidth="1"/>
    <col min="3" max="3" width="15.85546875" style="1" customWidth="1"/>
    <col min="4" max="4" width="7" style="2" customWidth="1"/>
    <col min="5" max="6" width="11.5703125" style="1"/>
    <col min="7" max="7" width="54.5703125" style="1" customWidth="1"/>
    <col min="8" max="1023" width="11.5703125" style="1"/>
  </cols>
  <sheetData>
    <row r="2" spans="1:4" x14ac:dyDescent="0.2">
      <c r="A2" s="1" t="s">
        <v>0</v>
      </c>
      <c r="B2" s="3">
        <v>100</v>
      </c>
      <c r="C2" s="1" t="s">
        <v>1</v>
      </c>
      <c r="D2" s="4">
        <v>0.01</v>
      </c>
    </row>
    <row r="3" spans="1:4" x14ac:dyDescent="0.2">
      <c r="A3" s="1" t="s">
        <v>2</v>
      </c>
      <c r="D3" s="5"/>
    </row>
    <row r="4" spans="1:4" x14ac:dyDescent="0.2">
      <c r="D4" s="5"/>
    </row>
    <row r="5" spans="1:4" x14ac:dyDescent="0.2">
      <c r="A5" s="6" t="s">
        <v>3</v>
      </c>
      <c r="B5" s="7" t="s">
        <v>4</v>
      </c>
      <c r="C5" s="8" t="s">
        <v>5</v>
      </c>
      <c r="D5" s="9" t="s">
        <v>6</v>
      </c>
    </row>
    <row r="6" spans="1:4" x14ac:dyDescent="0.2">
      <c r="A6" s="10">
        <v>0.95</v>
      </c>
      <c r="B6" s="1" t="s">
        <v>7</v>
      </c>
      <c r="C6" s="11">
        <f>$D$2*D6</f>
        <v>0</v>
      </c>
      <c r="D6" s="12">
        <v>0</v>
      </c>
    </row>
    <row r="7" spans="1:4" x14ac:dyDescent="0.2">
      <c r="A7" s="10">
        <v>0.05</v>
      </c>
      <c r="B7" s="1" t="s">
        <v>8</v>
      </c>
      <c r="C7" s="11">
        <f>$D$2*D7</f>
        <v>0.01</v>
      </c>
      <c r="D7" s="12">
        <f>D6+1</f>
        <v>1</v>
      </c>
    </row>
    <row r="8" spans="1:4" x14ac:dyDescent="0.2">
      <c r="A8" s="13"/>
      <c r="D8" s="12"/>
    </row>
    <row r="9" spans="1:4" ht="38.25" x14ac:dyDescent="0.2">
      <c r="A9" s="14" t="str">
        <f>"G = " &amp; A6 &amp; "*x + " &amp; A7 &amp; "*(x - x*" &amp;C7 &amp; ")"</f>
        <v>G = 0,95*x + 0,05*(x - x*0,01)</v>
      </c>
      <c r="B9" s="15" t="s">
        <v>9</v>
      </c>
      <c r="D9" s="12"/>
    </row>
    <row r="10" spans="1:4" x14ac:dyDescent="0.2">
      <c r="A10" s="16" t="str">
        <f>"x = G / (1 - " &amp; A7*C7&amp;")"</f>
        <v>x = G / (1 - 0,0005)</v>
      </c>
      <c r="D10" s="12"/>
    </row>
    <row r="11" spans="1:4" x14ac:dyDescent="0.2">
      <c r="A11" s="17" t="str">
        <f>"x = " &amp; $B$2 / (1 - A7*C7)</f>
        <v>x = 100,050025012506</v>
      </c>
      <c r="B11" s="18" t="s">
        <v>10</v>
      </c>
      <c r="C11" s="18"/>
      <c r="D11" s="19"/>
    </row>
    <row r="12" spans="1:4" x14ac:dyDescent="0.2">
      <c r="A12" s="20"/>
    </row>
    <row r="15" spans="1:4" x14ac:dyDescent="0.2">
      <c r="A15" s="6" t="s">
        <v>11</v>
      </c>
      <c r="B15" s="7" t="s">
        <v>12</v>
      </c>
      <c r="C15" s="8" t="s">
        <v>5</v>
      </c>
      <c r="D15" s="9" t="s">
        <v>6</v>
      </c>
    </row>
    <row r="16" spans="1:4" x14ac:dyDescent="0.2">
      <c r="A16" s="10">
        <v>0.7</v>
      </c>
      <c r="B16" s="1" t="s">
        <v>13</v>
      </c>
      <c r="C16" s="11">
        <f>$D$2*D16</f>
        <v>0</v>
      </c>
      <c r="D16" s="12">
        <v>0</v>
      </c>
    </row>
    <row r="17" spans="1:4" x14ac:dyDescent="0.2">
      <c r="A17" s="10">
        <v>0.25</v>
      </c>
      <c r="B17" s="1" t="s">
        <v>14</v>
      </c>
      <c r="C17" s="11">
        <f>$D$2*D17</f>
        <v>0.01</v>
      </c>
      <c r="D17" s="12">
        <f>D16+1</f>
        <v>1</v>
      </c>
    </row>
    <row r="18" spans="1:4" x14ac:dyDescent="0.2">
      <c r="A18" s="10">
        <v>0.05</v>
      </c>
      <c r="B18" s="1" t="s">
        <v>15</v>
      </c>
      <c r="C18" s="11">
        <f>$D$2*D18</f>
        <v>0.02</v>
      </c>
      <c r="D18" s="12">
        <f>D17+1</f>
        <v>2</v>
      </c>
    </row>
    <row r="19" spans="1:4" x14ac:dyDescent="0.2">
      <c r="A19" s="13"/>
      <c r="D19" s="12"/>
    </row>
    <row r="20" spans="1:4" x14ac:dyDescent="0.2">
      <c r="A20" s="16" t="str">
        <f>"G = " &amp; A16 &amp; "*x + " &amp; A17 &amp; "*(x - x*" &amp;C17 &amp; ")  + "&amp; A18&amp; "*(x - x*" &amp; C18 &amp; ")"</f>
        <v>G = 0,7*x + 0,25*(x - x*0,01)  + 0,05*(x - x*0,02)</v>
      </c>
      <c r="D20" s="12"/>
    </row>
    <row r="21" spans="1:4" x14ac:dyDescent="0.2">
      <c r="A21" s="16" t="str">
        <f>"x = G / (1 - " &amp; A17*C17&amp;" - " &amp;A18*C18&amp;")"</f>
        <v>x = G / (1 - 0,0025 - 0,001)</v>
      </c>
      <c r="D21" s="12"/>
    </row>
    <row r="22" spans="1:4" x14ac:dyDescent="0.2">
      <c r="A22" s="17" t="str">
        <f>"x = " &amp; $B$2 / (1 -  A17*C17 - A18*C18)</f>
        <v>x = 100,351229302559</v>
      </c>
      <c r="B22" s="18" t="s">
        <v>16</v>
      </c>
      <c r="C22" s="18"/>
      <c r="D22" s="19"/>
    </row>
    <row r="25" spans="1:4" x14ac:dyDescent="0.2">
      <c r="A25" s="1" t="s">
        <v>0</v>
      </c>
      <c r="B25" s="3">
        <v>100</v>
      </c>
      <c r="C25" s="1" t="s">
        <v>1</v>
      </c>
      <c r="D25" s="4">
        <v>0.01</v>
      </c>
    </row>
    <row r="26" spans="1:4" x14ac:dyDescent="0.2">
      <c r="A26" s="1" t="s">
        <v>2</v>
      </c>
      <c r="D26" s="5"/>
    </row>
    <row r="27" spans="1:4" x14ac:dyDescent="0.2">
      <c r="D27" s="5"/>
    </row>
    <row r="28" spans="1:4" x14ac:dyDescent="0.2">
      <c r="A28" s="6" t="s">
        <v>19</v>
      </c>
      <c r="B28" s="7" t="s">
        <v>17</v>
      </c>
      <c r="C28" s="8" t="s">
        <v>5</v>
      </c>
      <c r="D28" s="9" t="s">
        <v>6</v>
      </c>
    </row>
    <row r="29" spans="1:4" x14ac:dyDescent="0.2">
      <c r="A29" s="10">
        <v>0.55000000000000004</v>
      </c>
      <c r="B29" s="1" t="s">
        <v>18</v>
      </c>
      <c r="C29" s="11">
        <f>$D$2*D29</f>
        <v>0</v>
      </c>
      <c r="D29" s="12">
        <v>0</v>
      </c>
    </row>
    <row r="30" spans="1:4" x14ac:dyDescent="0.2">
      <c r="A30" s="10">
        <v>0.15</v>
      </c>
      <c r="B30" s="1">
        <v>19</v>
      </c>
      <c r="C30" s="11">
        <v>0.01</v>
      </c>
      <c r="D30" s="12">
        <f>D29+1</f>
        <v>1</v>
      </c>
    </row>
    <row r="31" spans="1:4" x14ac:dyDescent="0.2">
      <c r="A31" s="10">
        <v>0.25</v>
      </c>
      <c r="B31" s="1">
        <v>20</v>
      </c>
      <c r="C31" s="11">
        <v>0.02</v>
      </c>
      <c r="D31" s="12">
        <v>2</v>
      </c>
    </row>
    <row r="32" spans="1:4" x14ac:dyDescent="0.2">
      <c r="A32" s="10">
        <v>0.05</v>
      </c>
      <c r="B32" s="1">
        <v>21</v>
      </c>
      <c r="C32" s="11">
        <v>0.03</v>
      </c>
      <c r="D32" s="2">
        <v>3</v>
      </c>
    </row>
    <row r="34" spans="1:4" ht="38.25" x14ac:dyDescent="0.2">
      <c r="A34" s="14" t="str">
        <f>"G = " &amp; A29 &amp; "*x + " &amp; A30 &amp; "*(x - x*" &amp;C30 &amp; ")  + "&amp; A31&amp; "*(x - x*" &amp; C31 &amp; ")  + "&amp; A32&amp; "*(x - x*" &amp; C32 &amp; ")"</f>
        <v>G = 0,55*x + 0,15*(x - x*0,01)  + 0,25*(x - x*0,02)  + 0,05*(x - x*0,03)</v>
      </c>
      <c r="B34" s="15" t="s">
        <v>9</v>
      </c>
      <c r="D34" s="12"/>
    </row>
    <row r="35" spans="1:4" x14ac:dyDescent="0.2">
      <c r="A35" s="16" t="str">
        <f>"x = G / 1 - " &amp; A30*C30 &amp; " - " &amp; A31*C31 &amp; " - " &amp; A32*C32 &amp;")"</f>
        <v>x = G / 1 - 0,0015 - 0,005 - 0,0015)</v>
      </c>
      <c r="D35" s="12"/>
    </row>
    <row r="36" spans="1:4" x14ac:dyDescent="0.2">
      <c r="A36" s="21" t="str">
        <f xml:space="preserve"> "x = " &amp; B25 / (1 - A30*C30 - A31*C31 - A32*C32)</f>
        <v>x = 100,806451612903</v>
      </c>
      <c r="B36" s="18" t="s">
        <v>20</v>
      </c>
      <c r="C36" s="18"/>
      <c r="D36" s="19"/>
    </row>
    <row r="39" spans="1:4" x14ac:dyDescent="0.2">
      <c r="A39" s="6"/>
      <c r="B39" s="7"/>
      <c r="C39" s="8"/>
      <c r="D39" s="9"/>
    </row>
    <row r="40" spans="1:4" x14ac:dyDescent="0.2">
      <c r="A40" s="10"/>
      <c r="C40" s="11"/>
      <c r="D40" s="12"/>
    </row>
    <row r="41" spans="1:4" x14ac:dyDescent="0.2">
      <c r="A41" s="10"/>
      <c r="C41" s="11"/>
      <c r="D41" s="12"/>
    </row>
    <row r="42" spans="1:4" x14ac:dyDescent="0.2">
      <c r="A42" s="10"/>
      <c r="C42" s="11"/>
      <c r="D42" s="12"/>
    </row>
    <row r="43" spans="1:4" x14ac:dyDescent="0.2">
      <c r="A43" s="16"/>
      <c r="D43" s="12"/>
    </row>
    <row r="44" spans="1:4" x14ac:dyDescent="0.2">
      <c r="A44" s="16"/>
      <c r="D44" s="12"/>
    </row>
    <row r="45" spans="1:4" x14ac:dyDescent="0.2">
      <c r="A45" s="17"/>
      <c r="B45" s="18"/>
      <c r="C45" s="18"/>
      <c r="D45" s="19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Zoe McFife</cp:lastModifiedBy>
  <cp:revision>17</cp:revision>
  <dcterms:created xsi:type="dcterms:W3CDTF">2019-12-05T08:04:19Z</dcterms:created>
  <dcterms:modified xsi:type="dcterms:W3CDTF">2024-12-05T18:01:18Z</dcterms:modified>
  <dc:language>de-AT</dc:language>
</cp:coreProperties>
</file>