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97" documentId="13_ncr:1_{3296ABEB-0E5A-427B-9E22-2440F6B4FAF1}" xr6:coauthVersionLast="47" xr6:coauthVersionMax="47" xr10:uidLastSave="{435E2E2B-B253-4535-AC33-29969D3E5F53}"/>
  <bookViews>
    <workbookView xWindow="-108" yWindow="492" windowWidth="23256" windowHeight="12576" xr2:uid="{00000000-000D-0000-FFFF-FFFF00000000}"/>
  </bookViews>
  <sheets>
    <sheet name="Kaffeekasse" sheetId="8" r:id="rId1"/>
    <sheet name="Leistungsverzeichnis" sheetId="2" r:id="rId2"/>
    <sheet name="Dichte" sheetId="3" r:id="rId3"/>
    <sheet name="Hotelrechnung" sheetId="4" r:id="rId4"/>
    <sheet name="Jahresabrechnung" sheetId="5" r:id="rId5"/>
    <sheet name="Honorar" sheetId="6" r:id="rId6"/>
    <sheet name="Bezahlu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7" l="1"/>
  <c r="D9" i="7"/>
  <c r="D10" i="7"/>
  <c r="D7" i="7"/>
  <c r="F7" i="6"/>
  <c r="F8" i="6"/>
  <c r="F9" i="6"/>
  <c r="F10" i="6"/>
  <c r="F6" i="6"/>
  <c r="E7" i="6"/>
  <c r="E8" i="6"/>
  <c r="E9" i="6"/>
  <c r="E10" i="6"/>
  <c r="E6" i="6"/>
  <c r="E12" i="6"/>
  <c r="D12" i="6"/>
  <c r="F12" i="6"/>
  <c r="D7" i="6"/>
  <c r="D8" i="6"/>
  <c r="D9" i="6"/>
  <c r="D10" i="6"/>
  <c r="D6" i="6"/>
  <c r="G20" i="5"/>
  <c r="I20" i="5"/>
  <c r="K20" i="5"/>
  <c r="C20" i="5"/>
  <c r="K8" i="5"/>
  <c r="K9" i="5"/>
  <c r="K10" i="5"/>
  <c r="K11" i="5"/>
  <c r="K12" i="5"/>
  <c r="K13" i="5"/>
  <c r="K14" i="5"/>
  <c r="K15" i="5"/>
  <c r="K16" i="5"/>
  <c r="K17" i="5"/>
  <c r="K18" i="5"/>
  <c r="K7" i="5"/>
  <c r="I8" i="5"/>
  <c r="I9" i="5"/>
  <c r="I10" i="5"/>
  <c r="I11" i="5"/>
  <c r="I12" i="5"/>
  <c r="I13" i="5"/>
  <c r="I14" i="5"/>
  <c r="I15" i="5"/>
  <c r="I16" i="5"/>
  <c r="I17" i="5"/>
  <c r="I18" i="5"/>
  <c r="I7" i="5"/>
  <c r="G8" i="5"/>
  <c r="G9" i="5"/>
  <c r="G10" i="5"/>
  <c r="G11" i="5"/>
  <c r="G12" i="5"/>
  <c r="G13" i="5"/>
  <c r="G14" i="5"/>
  <c r="G15" i="5"/>
  <c r="G16" i="5"/>
  <c r="G17" i="5"/>
  <c r="G18" i="5"/>
  <c r="G7" i="5"/>
  <c r="E8" i="5"/>
  <c r="E9" i="5"/>
  <c r="E10" i="5"/>
  <c r="E11" i="5"/>
  <c r="E12" i="5"/>
  <c r="E13" i="5"/>
  <c r="E14" i="5"/>
  <c r="E15" i="5"/>
  <c r="E16" i="5"/>
  <c r="E17" i="5"/>
  <c r="E18" i="5"/>
  <c r="E7" i="5"/>
  <c r="C7" i="5"/>
  <c r="C8" i="5"/>
  <c r="C9" i="5"/>
  <c r="C10" i="5"/>
  <c r="C11" i="5"/>
  <c r="C12" i="5"/>
  <c r="C13" i="5"/>
  <c r="C14" i="5"/>
  <c r="C15" i="5"/>
  <c r="C16" i="5"/>
  <c r="C17" i="5"/>
  <c r="C18" i="5"/>
  <c r="B8" i="4"/>
  <c r="B9" i="4" s="1"/>
  <c r="B7" i="4"/>
  <c r="F9" i="3"/>
  <c r="F5" i="3"/>
  <c r="F6" i="3"/>
  <c r="F7" i="3"/>
  <c r="F8" i="3"/>
  <c r="F10" i="3"/>
  <c r="F11" i="3"/>
  <c r="F12" i="3"/>
  <c r="F13" i="3"/>
  <c r="F4" i="3"/>
  <c r="F11" i="2"/>
  <c r="F6" i="2"/>
  <c r="F7" i="2"/>
  <c r="F8" i="2"/>
  <c r="F9" i="2"/>
  <c r="F5" i="2"/>
  <c r="E9" i="8"/>
  <c r="E10" i="8"/>
  <c r="E11" i="8"/>
  <c r="E12" i="8"/>
  <c r="E13" i="8" s="1"/>
  <c r="E8" i="8"/>
  <c r="N1" i="6" a="1"/>
  <c r="N1" i="6" s="1"/>
  <c r="E20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" authorId="0" shapeId="0" xr:uid="{00000000-0006-0000-0200-000001000000}">
      <text>
        <r>
          <rPr>
            <sz val="10"/>
            <rFont val="Arial"/>
            <family val="2"/>
          </rPr>
          <t xml:space="preserve">Verwende die Formel: 
</t>
        </r>
        <r>
          <rPr>
            <b/>
            <sz val="10"/>
            <color indexed="17"/>
            <rFont val="Arial"/>
            <family val="2"/>
          </rPr>
          <t>Einwohner dividiert durch km²</t>
        </r>
      </text>
    </comment>
  </commentList>
</comments>
</file>

<file path=xl/sharedStrings.xml><?xml version="1.0" encoding="utf-8"?>
<sst xmlns="http://schemas.openxmlformats.org/spreadsheetml/2006/main" count="144" uniqueCount="115">
  <si>
    <t xml:space="preserve"> </t>
  </si>
  <si>
    <t>Lohn</t>
  </si>
  <si>
    <t>Leistungsverzeichnis</t>
  </si>
  <si>
    <t>ArtNr.</t>
  </si>
  <si>
    <t>Anzahl</t>
  </si>
  <si>
    <t>Maß</t>
  </si>
  <si>
    <t>Leistungsart</t>
  </si>
  <si>
    <t>Einzelpreis</t>
  </si>
  <si>
    <t>Preis</t>
  </si>
  <si>
    <t>m²</t>
  </si>
  <si>
    <t>Untergrund vorbereiten</t>
  </si>
  <si>
    <t>Platten legen</t>
  </si>
  <si>
    <t>Zaun entfernen</t>
  </si>
  <si>
    <t>Aushub</t>
  </si>
  <si>
    <t>Zaun neu setzen</t>
  </si>
  <si>
    <t>Summe</t>
  </si>
  <si>
    <t>Bevölkerungsdichte europäischer Länder</t>
  </si>
  <si>
    <t>Land</t>
  </si>
  <si>
    <t>Einwohner</t>
  </si>
  <si>
    <t>in km²</t>
  </si>
  <si>
    <r>
      <t xml:space="preserve">Dichte
</t>
    </r>
    <r>
      <rPr>
        <sz val="9"/>
        <rFont val="Arial"/>
        <family val="2"/>
      </rPr>
      <t>Einw./km²</t>
    </r>
  </si>
  <si>
    <t>Belgien</t>
  </si>
  <si>
    <t>B</t>
  </si>
  <si>
    <t>Bulgarien</t>
  </si>
  <si>
    <t>BG</t>
  </si>
  <si>
    <t>Deutschland</t>
  </si>
  <si>
    <t>D</t>
  </si>
  <si>
    <t>Finnland</t>
  </si>
  <si>
    <t>SF</t>
  </si>
  <si>
    <t>Frankreich</t>
  </si>
  <si>
    <t>F</t>
  </si>
  <si>
    <t>Griechenland</t>
  </si>
  <si>
    <t>GR</t>
  </si>
  <si>
    <t>Italien</t>
  </si>
  <si>
    <t>I</t>
  </si>
  <si>
    <t>Österreich</t>
  </si>
  <si>
    <t>A</t>
  </si>
  <si>
    <t>Schweiz</t>
  </si>
  <si>
    <t>CH</t>
  </si>
  <si>
    <t>Ungarn</t>
  </si>
  <si>
    <t>H</t>
  </si>
  <si>
    <t>Aufenthaltsdauer (Tage)</t>
  </si>
  <si>
    <t>Treue-Rabatt</t>
  </si>
  <si>
    <t>Preis pro Zimmer</t>
  </si>
  <si>
    <t>Gesamtpreis</t>
  </si>
  <si>
    <t>Tage mal Zimmerpreis</t>
  </si>
  <si>
    <t>Rabatt in €</t>
  </si>
  <si>
    <t>Gesamtpreis mal Treue-Rabatt</t>
  </si>
  <si>
    <t>Rechnungsbetrag</t>
  </si>
  <si>
    <t>Gesamtpreis minus Rabatt in €</t>
  </si>
  <si>
    <t>Heidinger</t>
  </si>
  <si>
    <t>Stundenlohn</t>
  </si>
  <si>
    <t>Stunden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</si>
  <si>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</si>
  <si>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</si>
  <si>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</si>
  <si>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</si>
  <si>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</si>
  <si>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</si>
  <si>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</si>
  <si>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</si>
  <si>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</si>
  <si>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</si>
  <si>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</si>
  <si>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</si>
  <si>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Lohnsumme</t>
  </si>
  <si>
    <t>Berechne die Monatslöhne mit der Formel: Stunden x Stundenlohn</t>
  </si>
  <si>
    <t>Bilde die Summen</t>
  </si>
  <si>
    <t>Honorarnote</t>
  </si>
  <si>
    <t>USt-Satz</t>
  </si>
  <si>
    <t>Netto</t>
  </si>
  <si>
    <t>USt-Anteil</t>
  </si>
  <si>
    <t>Brutto</t>
  </si>
  <si>
    <t>Kurs Word - Einsteiger</t>
  </si>
  <si>
    <t>Kurs Excel Advanced</t>
  </si>
  <si>
    <t>Office Orientierung</t>
  </si>
  <si>
    <t>ECDL Schulung</t>
  </si>
  <si>
    <t>Netzwerkinstallation</t>
  </si>
  <si>
    <t>Rechnungssumme</t>
  </si>
  <si>
    <t>Berechne die Nettobeträge (Stunden x Preis)</t>
  </si>
  <si>
    <t>Berechne den Umsatzsteueranteil (Netto x USt-Satz) unter  Verwendung von Zelle E2!!!!</t>
  </si>
  <si>
    <t>Berechne den Bruttobetrag (netto + USt-Anteil)</t>
  </si>
  <si>
    <t>Leistungsorientierte Bezahlung</t>
  </si>
  <si>
    <t>Grundgehalt</t>
  </si>
  <si>
    <t>Name</t>
  </si>
  <si>
    <t>Provision</t>
  </si>
  <si>
    <t>Auszahlung</t>
  </si>
  <si>
    <t>Steiner</t>
  </si>
  <si>
    <t>Frank</t>
  </si>
  <si>
    <t>Möbius</t>
  </si>
  <si>
    <t>Hofer</t>
  </si>
  <si>
    <t>Berechne den Auszahlungsbetrag (Grundgehalt + Provision) unter Verwendung von Zelle C4.</t>
  </si>
  <si>
    <t>Berechne die gelben und grünen Zellen.</t>
  </si>
  <si>
    <t>Jahresabrechnung 2020</t>
  </si>
  <si>
    <t>Bruckmoser Renate</t>
  </si>
  <si>
    <t>Bartos Betina</t>
  </si>
  <si>
    <t>Barbara Tromeli</t>
  </si>
  <si>
    <t>Auer Anna</t>
  </si>
  <si>
    <t>Betrag</t>
  </si>
  <si>
    <t>per Einh.</t>
  </si>
  <si>
    <t>Faktor</t>
  </si>
  <si>
    <t>MitarbeiterIn</t>
  </si>
  <si>
    <t>Kaffeekasse</t>
  </si>
  <si>
    <t>Berechne in der orangen Spalte, wie viel jeder bezahlen muss und bilde darunter die Summe.</t>
  </si>
  <si>
    <t>Berechne die gelben Zellen.</t>
  </si>
  <si>
    <t>Setze in Zelle B12 deinen Namen ein.</t>
  </si>
  <si>
    <t>AUFGABEN:</t>
  </si>
  <si>
    <t>Ergänze nach dem Wort Hotelrechnung in Zelle A2 DEINEN NAMEN.</t>
  </si>
  <si>
    <t>Setze in den Zellen D3, F3, H3 und J3 beliebige Namen für die Mitarbeiter ein.</t>
  </si>
  <si>
    <t>Bunea</t>
  </si>
  <si>
    <t>Hotelrechnung Bunea</t>
  </si>
  <si>
    <t>Gregg</t>
  </si>
  <si>
    <t>Angus</t>
  </si>
  <si>
    <t>Bea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</si>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</sst>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_-* #,##0.00\ [$€]_-;\-* #,##0.00\ [$€]_-;_-* &quot;-&quot;??\ [$€]_-;_-@_-"/>
    <numFmt numFmtId="165" formatCode="0.00\ &quot; Std.&quot;"/>
    <numFmt numFmtId="166" formatCode="_-* #,##0.00\ [$€-40A]_-;\-* #,##0.00\ [$€-40A]_-;_-* &quot;-&quot;??\ [$€-40A]_-;_-@_-"/>
    <numFmt numFmtId="167" formatCode="_-[$€-C07]\ * #,##0.00_-;\-[$€-C07]\ * #,##0.00_-;_-[$€-C07]\ * &quot;-&quot;??_-;_-@_-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4"/>
      <color theme="4" tint="-0.249977111117893"/>
      <name val="Arial"/>
      <family val="2"/>
    </font>
    <font>
      <sz val="9"/>
      <name val="Arial"/>
      <family val="2"/>
    </font>
    <font>
      <b/>
      <sz val="10"/>
      <color indexed="17"/>
      <name val="Arial"/>
      <family val="2"/>
    </font>
    <font>
      <b/>
      <sz val="13"/>
      <name val="Arial"/>
      <family val="2"/>
    </font>
    <font>
      <i/>
      <sz val="10"/>
      <color indexed="12"/>
      <name val="Arial"/>
      <family val="2"/>
    </font>
    <font>
      <b/>
      <sz val="16"/>
      <color indexed="18"/>
      <name val="Times"/>
    </font>
    <font>
      <b/>
      <sz val="10"/>
      <name val="Verdana"/>
      <family val="2"/>
    </font>
    <font>
      <sz val="12"/>
      <name val="Times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rgb="FFFF0000"/>
      <name val="Arial"/>
      <family val="2"/>
    </font>
    <font>
      <sz val="10"/>
      <color theme="9" tint="-0.249977111117893"/>
      <name val="Arial"/>
      <family val="2"/>
    </font>
    <font>
      <b/>
      <sz val="12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4"/>
        <bgColor indexed="51"/>
      </patternFill>
    </fill>
    <fill>
      <patternFill patternType="solid">
        <fgColor indexed="43"/>
        <bgColor indexed="13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64" fontId="3" fillId="0" borderId="0" xfId="1" applyFont="1"/>
    <xf numFmtId="164" fontId="1" fillId="2" borderId="1" xfId="1" applyFill="1" applyBorder="1"/>
    <xf numFmtId="0" fontId="2" fillId="0" borderId="0" xfId="0" applyFont="1" applyAlignment="1">
      <alignment wrapText="1"/>
    </xf>
    <xf numFmtId="164" fontId="0" fillId="2" borderId="2" xfId="0" applyNumberFormat="1" applyFill="1" applyBorder="1"/>
    <xf numFmtId="0" fontId="4" fillId="0" borderId="0" xfId="2"/>
    <xf numFmtId="0" fontId="4" fillId="3" borderId="3" xfId="2" applyFill="1" applyBorder="1" applyAlignment="1">
      <alignment horizontal="center"/>
    </xf>
    <xf numFmtId="0" fontId="4" fillId="3" borderId="3" xfId="2" applyFill="1" applyBorder="1" applyAlignment="1">
      <alignment horizontal="center" wrapText="1"/>
    </xf>
    <xf numFmtId="0" fontId="4" fillId="0" borderId="3" xfId="2" applyBorder="1"/>
    <xf numFmtId="3" fontId="4" fillId="0" borderId="3" xfId="2" applyNumberFormat="1" applyBorder="1"/>
    <xf numFmtId="0" fontId="4" fillId="4" borderId="3" xfId="2" applyFill="1" applyBorder="1"/>
    <xf numFmtId="0" fontId="8" fillId="0" borderId="0" xfId="2" applyFont="1"/>
    <xf numFmtId="0" fontId="4" fillId="0" borderId="0" xfId="2" applyAlignment="1">
      <alignment horizontal="right"/>
    </xf>
    <xf numFmtId="9" fontId="4" fillId="0" borderId="0" xfId="2" applyNumberFormat="1" applyAlignment="1">
      <alignment horizontal="center"/>
    </xf>
    <xf numFmtId="0" fontId="4" fillId="4" borderId="0" xfId="2" applyFill="1"/>
    <xf numFmtId="0" fontId="9" fillId="0" borderId="0" xfId="2" applyFont="1"/>
    <xf numFmtId="0" fontId="4" fillId="0" borderId="4" xfId="2" applyBorder="1" applyAlignment="1">
      <alignment horizontal="right"/>
    </xf>
    <xf numFmtId="0" fontId="4" fillId="4" borderId="4" xfId="2" applyFill="1" applyBorder="1"/>
    <xf numFmtId="0" fontId="9" fillId="0" borderId="4" xfId="2" applyFont="1" applyBorder="1"/>
    <xf numFmtId="0" fontId="1" fillId="0" borderId="0" xfId="3"/>
    <xf numFmtId="0" fontId="10" fillId="0" borderId="0" xfId="3" applyFont="1"/>
    <xf numFmtId="0" fontId="1" fillId="0" borderId="5" xfId="3" applyBorder="1"/>
    <xf numFmtId="0" fontId="1" fillId="0" borderId="8" xfId="3" applyBorder="1"/>
    <xf numFmtId="0" fontId="1" fillId="0" borderId="9" xfId="3" applyBorder="1"/>
    <xf numFmtId="44" fontId="2" fillId="5" borderId="10" xfId="4" applyFont="1" applyFill="1" applyBorder="1"/>
    <xf numFmtId="0" fontId="1" fillId="0" borderId="11" xfId="3" applyBorder="1"/>
    <xf numFmtId="0" fontId="1" fillId="0" borderId="12" xfId="3" applyBorder="1"/>
    <xf numFmtId="0" fontId="1" fillId="0" borderId="13" xfId="3" applyBorder="1"/>
    <xf numFmtId="0" fontId="1" fillId="0" borderId="14" xfId="3" applyBorder="1"/>
    <xf numFmtId="0" fontId="1" fillId="0" borderId="15" xfId="3" applyBorder="1"/>
    <xf numFmtId="0" fontId="1" fillId="0" borderId="16" xfId="3" applyBorder="1"/>
    <xf numFmtId="0" fontId="1" fillId="0" borderId="17" xfId="3" applyBorder="1"/>
    <xf numFmtId="0" fontId="1" fillId="0" borderId="18" xfId="3" applyBorder="1"/>
    <xf numFmtId="0" fontId="1" fillId="0" borderId="20" xfId="3" applyBorder="1"/>
    <xf numFmtId="0" fontId="1" fillId="0" borderId="21" xfId="3" applyBorder="1"/>
    <xf numFmtId="0" fontId="1" fillId="0" borderId="22" xfId="3" applyBorder="1"/>
    <xf numFmtId="0" fontId="1" fillId="0" borderId="23" xfId="3" applyBorder="1"/>
    <xf numFmtId="0" fontId="1" fillId="5" borderId="0" xfId="3" applyFill="1" applyAlignment="1">
      <alignment horizontal="left" indent="1"/>
    </xf>
    <xf numFmtId="0" fontId="1" fillId="5" borderId="0" xfId="3" applyFill="1"/>
    <xf numFmtId="0" fontId="13" fillId="0" borderId="0" xfId="3" applyFont="1"/>
    <xf numFmtId="0" fontId="14" fillId="0" borderId="0" xfId="3" applyFont="1"/>
    <xf numFmtId="9" fontId="15" fillId="0" borderId="0" xfId="3" applyNumberFormat="1" applyFont="1" applyAlignment="1">
      <alignment horizontal="center"/>
    </xf>
    <xf numFmtId="0" fontId="13" fillId="0" borderId="24" xfId="3" applyFont="1" applyBorder="1"/>
    <xf numFmtId="165" fontId="13" fillId="0" borderId="0" xfId="3" applyNumberFormat="1" applyFont="1"/>
    <xf numFmtId="164" fontId="13" fillId="0" borderId="0" xfId="1" applyFont="1"/>
    <xf numFmtId="166" fontId="13" fillId="2" borderId="25" xfId="1" applyNumberFormat="1" applyFont="1" applyFill="1" applyBorder="1"/>
    <xf numFmtId="0" fontId="14" fillId="0" borderId="26" xfId="3" applyFont="1" applyBorder="1"/>
    <xf numFmtId="0" fontId="13" fillId="0" borderId="26" xfId="3" applyFont="1" applyBorder="1"/>
    <xf numFmtId="164" fontId="13" fillId="0" borderId="26" xfId="1" applyFont="1" applyBorder="1"/>
    <xf numFmtId="166" fontId="13" fillId="2" borderId="27" xfId="1" applyNumberFormat="1" applyFont="1" applyFill="1" applyBorder="1"/>
    <xf numFmtId="0" fontId="13" fillId="5" borderId="0" xfId="3" applyFont="1" applyFill="1"/>
    <xf numFmtId="0" fontId="1" fillId="0" borderId="0" xfId="5"/>
    <xf numFmtId="0" fontId="16" fillId="6" borderId="28" xfId="5" applyFont="1" applyFill="1" applyBorder="1" applyAlignment="1">
      <alignment horizontal="center" vertical="center"/>
    </xf>
    <xf numFmtId="44" fontId="1" fillId="7" borderId="30" xfId="6" applyFill="1" applyBorder="1" applyAlignment="1">
      <alignment vertical="center"/>
    </xf>
    <xf numFmtId="0" fontId="1" fillId="0" borderId="0" xfId="5" applyAlignment="1">
      <alignment vertical="center"/>
    </xf>
    <xf numFmtId="44" fontId="1" fillId="0" borderId="0" xfId="6" applyAlignment="1">
      <alignment vertical="center"/>
    </xf>
    <xf numFmtId="0" fontId="16" fillId="6" borderId="31" xfId="5" applyFont="1" applyFill="1" applyBorder="1" applyAlignment="1">
      <alignment horizontal="center" vertical="center"/>
    </xf>
    <xf numFmtId="44" fontId="16" fillId="6" borderId="32" xfId="6" applyFont="1" applyFill="1" applyBorder="1" applyAlignment="1">
      <alignment horizontal="center" vertical="center"/>
    </xf>
    <xf numFmtId="0" fontId="16" fillId="6" borderId="33" xfId="5" applyFont="1" applyFill="1" applyBorder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7" fillId="0" borderId="9" xfId="5" applyFont="1" applyBorder="1" applyAlignment="1">
      <alignment horizontal="left" vertical="center" indent="1"/>
    </xf>
    <xf numFmtId="44" fontId="17" fillId="7" borderId="2" xfId="6" applyFont="1" applyFill="1" applyBorder="1" applyAlignment="1">
      <alignment vertical="center"/>
    </xf>
    <xf numFmtId="43" fontId="17" fillId="0" borderId="0" xfId="7" applyFont="1" applyAlignment="1">
      <alignment vertical="center"/>
    </xf>
    <xf numFmtId="0" fontId="17" fillId="0" borderId="14" xfId="5" applyFont="1" applyBorder="1" applyAlignment="1">
      <alignment horizontal="left" vertical="center" indent="1"/>
    </xf>
    <xf numFmtId="44" fontId="17" fillId="7" borderId="34" xfId="6" applyFont="1" applyFill="1" applyBorder="1" applyAlignment="1">
      <alignment vertical="center"/>
    </xf>
    <xf numFmtId="49" fontId="18" fillId="0" borderId="0" xfId="5" quotePrefix="1" applyNumberFormat="1" applyFont="1"/>
    <xf numFmtId="0" fontId="19" fillId="0" borderId="0" xfId="5" applyFont="1"/>
    <xf numFmtId="0" fontId="20" fillId="0" borderId="0" xfId="0" applyFont="1"/>
    <xf numFmtId="167" fontId="23" fillId="8" borderId="0" xfId="8" applyNumberFormat="1" applyFont="1" applyFill="1"/>
    <xf numFmtId="0" fontId="24" fillId="8" borderId="0" xfId="0" applyFont="1" applyFill="1"/>
    <xf numFmtId="0" fontId="0" fillId="0" borderId="35" xfId="0" applyBorder="1" applyAlignment="1">
      <alignment horizontal="center" vertical="center"/>
    </xf>
    <xf numFmtId="0" fontId="0" fillId="10" borderId="35" xfId="0" applyFill="1" applyBorder="1"/>
    <xf numFmtId="167" fontId="22" fillId="9" borderId="36" xfId="8" applyNumberFormat="1" applyFont="1" applyFill="1" applyBorder="1"/>
    <xf numFmtId="0" fontId="0" fillId="0" borderId="36" xfId="0" applyBorder="1" applyAlignment="1">
      <alignment horizontal="center" vertical="center"/>
    </xf>
    <xf numFmtId="0" fontId="0" fillId="10" borderId="36" xfId="0" applyFill="1" applyBorder="1"/>
    <xf numFmtId="0" fontId="23" fillId="8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0" fillId="8" borderId="0" xfId="0" applyFill="1"/>
    <xf numFmtId="0" fontId="25" fillId="8" borderId="0" xfId="0" applyFont="1" applyFill="1"/>
    <xf numFmtId="0" fontId="22" fillId="0" borderId="0" xfId="0" applyFont="1" applyFill="1" applyBorder="1"/>
    <xf numFmtId="0" fontId="0" fillId="11" borderId="35" xfId="0" applyFill="1" applyBorder="1"/>
    <xf numFmtId="0" fontId="0" fillId="11" borderId="0" xfId="0" applyFill="1"/>
    <xf numFmtId="0" fontId="27" fillId="0" borderId="0" xfId="0" applyFont="1"/>
    <xf numFmtId="0" fontId="2" fillId="0" borderId="0" xfId="2" applyFont="1"/>
    <xf numFmtId="0" fontId="26" fillId="8" borderId="0" xfId="0" applyFont="1" applyFill="1" applyAlignment="1">
      <alignment horizontal="center"/>
    </xf>
    <xf numFmtId="0" fontId="5" fillId="0" borderId="0" xfId="2" applyFont="1" applyAlignment="1">
      <alignment horizontal="right"/>
    </xf>
    <xf numFmtId="0" fontId="11" fillId="0" borderId="6" xfId="3" applyFont="1" applyBorder="1" applyAlignment="1">
      <alignment horizontal="center"/>
    </xf>
    <xf numFmtId="0" fontId="11" fillId="0" borderId="7" xfId="3" applyFont="1" applyBorder="1" applyAlignment="1">
      <alignment horizontal="center"/>
    </xf>
    <xf numFmtId="0" fontId="11" fillId="12" borderId="6" xfId="3" applyFont="1" applyFill="1" applyBorder="1" applyAlignment="1">
      <alignment horizontal="center"/>
    </xf>
    <xf numFmtId="0" fontId="11" fillId="12" borderId="7" xfId="3" applyFont="1" applyFill="1" applyBorder="1" applyAlignment="1">
      <alignment horizontal="center"/>
    </xf>
    <xf numFmtId="0" fontId="2" fillId="6" borderId="28" xfId="5" applyFont="1" applyFill="1" applyBorder="1" applyAlignment="1">
      <alignment horizontal="center"/>
    </xf>
    <xf numFmtId="0" fontId="2" fillId="6" borderId="29" xfId="5" applyFont="1" applyFill="1" applyBorder="1" applyAlignment="1">
      <alignment horizontal="center"/>
    </xf>
    <xf numFmtId="0" fontId="2" fillId="6" borderId="30" xfId="5" applyFont="1" applyFill="1" applyBorder="1" applyAlignment="1">
      <alignment horizontal="center"/>
    </xf>
    <xf numFmtId="0" fontId="1" fillId="0" borderId="0" xfId="5" applyAlignment="1">
      <alignment horizontal="center" vertical="center"/>
    </xf>
    <xf numFmtId="44" fontId="12" fillId="2" borderId="19" xfId="3" applyNumberFormat="1" applyFont="1" applyFill="1" applyBorder="1"/>
    <xf numFmtId="44" fontId="2" fillId="2" borderId="15" xfId="4" applyNumberFormat="1" applyFont="1" applyFill="1" applyBorder="1"/>
    <xf numFmtId="44" fontId="4" fillId="4" borderId="10" xfId="2" applyNumberFormat="1" applyFill="1" applyBorder="1"/>
  </cellXfs>
  <cellStyles count="9">
    <cellStyle name="Euro" xfId="1" xr:uid="{00000000-0005-0000-0000-000000000000}"/>
    <cellStyle name="Euro_6 Übungen zu absolutem und relativem Bezug" xfId="4" xr:uid="{00000000-0005-0000-0000-000001000000}"/>
    <cellStyle name="Komma 2" xfId="7" xr:uid="{00000000-0005-0000-0000-000002000000}"/>
    <cellStyle name="Normal" xfId="0" builtinId="0"/>
    <cellStyle name="Standard 2" xfId="2" xr:uid="{00000000-0005-0000-0000-000004000000}"/>
    <cellStyle name="Standard 2 2" xfId="5" xr:uid="{00000000-0005-0000-0000-000005000000}"/>
    <cellStyle name="Standard 3" xfId="3" xr:uid="{00000000-0005-0000-0000-000006000000}"/>
    <cellStyle name="Währung 2" xfId="6" xr:uid="{00000000-0005-0000-0000-000007000000}"/>
    <cellStyle name="Währung 2 2" xfId="8" xr:uid="{B7222CA8-751B-408E-9AA6-7C0FDDDD0DC5}"/>
  </cellStyles>
  <dxfs count="17">
    <dxf>
      <font>
        <b val="0"/>
        <condense val="0"/>
        <extend val="0"/>
        <color indexed="0"/>
      </font>
      <fill>
        <patternFill patternType="solid">
          <fgColor indexed="49"/>
          <bgColor indexed="11"/>
        </patternFill>
      </fill>
    </dxf>
    <dxf>
      <font>
        <b val="0"/>
        <condense val="0"/>
        <extend val="0"/>
        <color indexed="0"/>
      </font>
      <fill>
        <patternFill patternType="solid">
          <fgColor indexed="49"/>
          <bgColor indexed="11"/>
        </patternFill>
      </fill>
    </dxf>
    <dxf>
      <font>
        <b val="0"/>
        <condense val="0"/>
        <extend val="0"/>
        <color indexed="0"/>
      </font>
      <fill>
        <patternFill patternType="solid">
          <fgColor indexed="49"/>
          <bgColor indexed="11"/>
        </patternFill>
      </fill>
    </dxf>
    <dxf>
      <font>
        <b val="0"/>
        <condense val="0"/>
        <extend val="0"/>
        <color indexed="0"/>
      </font>
      <fill>
        <patternFill patternType="solid">
          <fgColor indexed="49"/>
          <bgColor indexed="11"/>
        </patternFill>
      </fill>
    </dxf>
    <dxf>
      <font>
        <b val="0"/>
        <condense val="0"/>
        <extend val="0"/>
        <color indexed="0"/>
      </font>
      <fill>
        <patternFill patternType="solid">
          <fgColor indexed="49"/>
          <bgColor indexed="11"/>
        </patternFill>
      </fill>
    </dxf>
    <dxf>
      <font>
        <b val="0"/>
        <condense val="0"/>
        <extend val="0"/>
        <color indexed="0"/>
      </font>
      <fill>
        <patternFill patternType="solid">
          <fgColor indexed="49"/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ont>
        <b val="0"/>
        <condense val="0"/>
        <extend val="0"/>
        <color indexed="0"/>
      </font>
      <fill>
        <patternFill patternType="solid">
          <fgColor indexed="49"/>
          <bgColor indexed="11"/>
        </patternFill>
      </fill>
    </dxf>
    <dxf>
      <font>
        <b/>
        <i val="0"/>
        <condense val="0"/>
        <extend val="0"/>
      </font>
      <fill>
        <patternFill>
          <bgColor indexed="42"/>
        </patternFill>
      </fill>
    </dxf>
    <dxf>
      <font>
        <b/>
        <i val="0"/>
        <condense val="0"/>
        <extend val="0"/>
      </font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1</xdr:row>
      <xdr:rowOff>66675</xdr:rowOff>
    </xdr:from>
    <xdr:ext cx="5981700" cy="2066925"/>
    <xdr:pic>
      <xdr:nvPicPr>
        <xdr:cNvPr id="2" name="Grafik 1">
          <a:extLst>
            <a:ext uri="{FF2B5EF4-FFF2-40B4-BE49-F238E27FC236}">
              <a16:creationId xmlns:a16="http://schemas.microsoft.com/office/drawing/2014/main" id="{AF481BD5-5233-41A3-BFD7-FBACBBDE6C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081" t="27691" r="1350" b="13968"/>
        <a:stretch/>
      </xdr:blipFill>
      <xdr:spPr>
        <a:xfrm>
          <a:off x="4752975" y="257175"/>
          <a:ext cx="5981700" cy="2066925"/>
        </a:xfrm>
        <a:prstGeom prst="rect">
          <a:avLst/>
        </a:prstGeom>
      </xdr:spPr>
    </xdr:pic>
    <xdr:clientData/>
  </xdr:oneCellAnchor>
  <xdr:twoCellAnchor editAs="oneCell">
    <xdr:from>
      <xdr:col>7</xdr:col>
      <xdr:colOff>685801</xdr:colOff>
      <xdr:row>12</xdr:row>
      <xdr:rowOff>13302</xdr:rowOff>
    </xdr:from>
    <xdr:to>
      <xdr:col>17</xdr:col>
      <xdr:colOff>438151</xdr:colOff>
      <xdr:row>34</xdr:row>
      <xdr:rowOff>37512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2631B4B-FFB5-4DC6-9F42-C399368A5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7976" y="2508852"/>
          <a:ext cx="7372350" cy="42152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710421</xdr:colOff>
      <xdr:row>2</xdr:row>
      <xdr:rowOff>174685</xdr:rowOff>
    </xdr:from>
    <xdr:to>
      <xdr:col>4</xdr:col>
      <xdr:colOff>895889</xdr:colOff>
      <xdr:row>4</xdr:row>
      <xdr:rowOff>110706</xdr:rowOff>
    </xdr:to>
    <xdr:sp macro="" textlink="">
      <xdr:nvSpPr>
        <xdr:cNvPr id="2" name="Text Box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4187046" y="546160"/>
          <a:ext cx="1176068" cy="2979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458961</xdr:colOff>
      <xdr:row>2</xdr:row>
      <xdr:rowOff>174685</xdr:rowOff>
    </xdr:from>
    <xdr:to>
      <xdr:col>5</xdr:col>
      <xdr:colOff>1009650</xdr:colOff>
      <xdr:row>4</xdr:row>
      <xdr:rowOff>172097</xdr:rowOff>
    </xdr:to>
    <xdr:sp macro="" textlink="">
      <xdr:nvSpPr>
        <xdr:cNvPr id="3" name="Text Box 2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4949046" y="546160"/>
          <a:ext cx="1480329" cy="3669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5F01-58D3-4148-8F57-BA974CDC8639}">
  <sheetPr>
    <tabColor theme="4"/>
  </sheetPr>
  <dimension ref="B2:X18"/>
  <sheetViews>
    <sheetView tabSelected="1" workbookViewId="0">
      <selection activeCell="C13" sqref="C13"/>
    </sheetView>
  </sheetViews>
  <sheetFormatPr defaultColWidth="11.5546875" defaultRowHeight="14.4" x14ac:dyDescent="0.3"/>
  <cols>
    <col min="2" max="2" width="21" customWidth="1"/>
  </cols>
  <sheetData>
    <row r="2" spans="2:24" ht="23.4" x14ac:dyDescent="0.45">
      <c r="B2" s="87" t="s">
        <v>102</v>
      </c>
      <c r="C2" s="87"/>
      <c r="D2" s="87"/>
      <c r="E2" s="87"/>
    </row>
    <row r="6" spans="2:24" ht="23.4" x14ac:dyDescent="0.45">
      <c r="B6" s="81" t="s">
        <v>102</v>
      </c>
      <c r="C6" s="80"/>
      <c r="D6" s="80"/>
      <c r="E6" s="80"/>
    </row>
    <row r="7" spans="2:24" x14ac:dyDescent="0.3">
      <c r="B7" s="72" t="s">
        <v>101</v>
      </c>
      <c r="C7" s="79" t="s">
        <v>100</v>
      </c>
      <c r="D7" s="79" t="s">
        <v>99</v>
      </c>
      <c r="E7" s="78" t="s">
        <v>98</v>
      </c>
    </row>
    <row r="8" spans="2:24" x14ac:dyDescent="0.3">
      <c r="B8" s="77" t="s">
        <v>97</v>
      </c>
      <c r="C8" s="76">
        <v>3</v>
      </c>
      <c r="D8" s="76">
        <v>5</v>
      </c>
      <c r="E8" s="75">
        <f>C8*D8</f>
        <v>15</v>
      </c>
    </row>
    <row r="9" spans="2:24" x14ac:dyDescent="0.3">
      <c r="B9" s="74" t="s">
        <v>96</v>
      </c>
      <c r="C9" s="73">
        <v>2</v>
      </c>
      <c r="D9" s="73">
        <v>5</v>
      </c>
      <c r="E9" s="75">
        <f t="shared" ref="E9:E12" si="0">C9*D9</f>
        <v>10</v>
      </c>
    </row>
    <row r="10" spans="2:24" x14ac:dyDescent="0.3">
      <c r="B10" s="74" t="s">
        <v>95</v>
      </c>
      <c r="C10" s="73">
        <v>3</v>
      </c>
      <c r="D10" s="73">
        <v>5</v>
      </c>
      <c r="E10" s="75">
        <f t="shared" si="0"/>
        <v>15</v>
      </c>
    </row>
    <row r="11" spans="2:24" x14ac:dyDescent="0.3">
      <c r="B11" s="74" t="s">
        <v>94</v>
      </c>
      <c r="C11" s="73">
        <v>3</v>
      </c>
      <c r="D11" s="73">
        <v>5</v>
      </c>
      <c r="E11" s="75">
        <f t="shared" si="0"/>
        <v>15</v>
      </c>
    </row>
    <row r="12" spans="2:24" x14ac:dyDescent="0.3">
      <c r="B12" s="83" t="s">
        <v>109</v>
      </c>
      <c r="C12" s="73">
        <v>1</v>
      </c>
      <c r="D12" s="73">
        <v>5</v>
      </c>
      <c r="E12" s="75">
        <f t="shared" si="0"/>
        <v>5</v>
      </c>
    </row>
    <row r="13" spans="2:24" x14ac:dyDescent="0.3">
      <c r="B13" s="72" t="s">
        <v>15</v>
      </c>
      <c r="C13" s="72"/>
      <c r="D13" s="72"/>
      <c r="E13" s="71">
        <f t="shared" ref="C13:E13" si="1">SUM(E8:E12)</f>
        <v>60</v>
      </c>
    </row>
    <row r="15" spans="2:24" x14ac:dyDescent="0.3">
      <c r="B15" s="85" t="s">
        <v>106</v>
      </c>
      <c r="X15" t="s">
        <v>0</v>
      </c>
    </row>
    <row r="16" spans="2:24" x14ac:dyDescent="0.3">
      <c r="B16" s="84" t="s">
        <v>105</v>
      </c>
      <c r="C16" s="84"/>
    </row>
    <row r="17" spans="2:13" x14ac:dyDescent="0.3">
      <c r="B17" s="82" t="s">
        <v>103</v>
      </c>
    </row>
    <row r="18" spans="2:13" x14ac:dyDescent="0.3">
      <c r="M18" t="s">
        <v>0</v>
      </c>
    </row>
  </sheetData>
  <mergeCells count="1">
    <mergeCell ref="B2:E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8"/>
  <sheetViews>
    <sheetView workbookViewId="0">
      <selection activeCell="D16" sqref="D16"/>
    </sheetView>
  </sheetViews>
  <sheetFormatPr defaultColWidth="11.5546875" defaultRowHeight="14.4" x14ac:dyDescent="0.3"/>
  <cols>
    <col min="1" max="1" width="8.33203125" customWidth="1"/>
    <col min="2" max="2" width="13" customWidth="1"/>
    <col min="4" max="4" width="27.33203125" customWidth="1"/>
  </cols>
  <sheetData>
    <row r="2" spans="1:6" x14ac:dyDescent="0.3">
      <c r="A2" s="1" t="s">
        <v>2</v>
      </c>
      <c r="B2" s="1"/>
      <c r="C2" s="1"/>
      <c r="D2" s="1"/>
      <c r="E2" s="1"/>
    </row>
    <row r="3" spans="1:6" x14ac:dyDescent="0.3">
      <c r="A3" s="1"/>
      <c r="B3" s="1"/>
      <c r="C3" s="1"/>
      <c r="D3" s="1"/>
      <c r="E3" s="1"/>
    </row>
    <row r="4" spans="1:6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3">
      <c r="A5">
        <v>201</v>
      </c>
      <c r="B5" s="2">
        <v>100</v>
      </c>
      <c r="C5" t="s">
        <v>9</v>
      </c>
      <c r="D5" s="3" t="s">
        <v>10</v>
      </c>
      <c r="E5" s="4">
        <v>2.5</v>
      </c>
      <c r="F5" s="5">
        <f>E5*B5</f>
        <v>250</v>
      </c>
    </row>
    <row r="6" spans="1:6" x14ac:dyDescent="0.3">
      <c r="A6">
        <v>202</v>
      </c>
      <c r="B6" s="2">
        <v>100</v>
      </c>
      <c r="C6" t="s">
        <v>9</v>
      </c>
      <c r="D6" s="3" t="s">
        <v>11</v>
      </c>
      <c r="E6" s="4">
        <v>3.2</v>
      </c>
      <c r="F6" s="5">
        <f t="shared" ref="F6:F9" si="0">E6*B6</f>
        <v>320</v>
      </c>
    </row>
    <row r="7" spans="1:6" x14ac:dyDescent="0.3">
      <c r="A7">
        <v>203</v>
      </c>
      <c r="B7" s="2">
        <v>25</v>
      </c>
      <c r="C7" t="s">
        <v>9</v>
      </c>
      <c r="D7" s="3" t="s">
        <v>12</v>
      </c>
      <c r="E7" s="4">
        <v>4</v>
      </c>
      <c r="F7" s="5">
        <f t="shared" si="0"/>
        <v>100</v>
      </c>
    </row>
    <row r="8" spans="1:6" x14ac:dyDescent="0.3">
      <c r="A8">
        <v>205</v>
      </c>
      <c r="B8" s="2">
        <v>25</v>
      </c>
      <c r="C8" t="s">
        <v>9</v>
      </c>
      <c r="D8" s="3" t="s">
        <v>13</v>
      </c>
      <c r="E8" s="4">
        <v>4</v>
      </c>
      <c r="F8" s="5">
        <f t="shared" si="0"/>
        <v>100</v>
      </c>
    </row>
    <row r="9" spans="1:6" x14ac:dyDescent="0.3">
      <c r="A9">
        <v>207</v>
      </c>
      <c r="B9" s="2">
        <v>25</v>
      </c>
      <c r="C9" t="s">
        <v>9</v>
      </c>
      <c r="D9" s="3" t="s">
        <v>14</v>
      </c>
      <c r="E9" s="4">
        <v>3</v>
      </c>
      <c r="F9" s="5">
        <f t="shared" si="0"/>
        <v>75</v>
      </c>
    </row>
    <row r="11" spans="1:6" x14ac:dyDescent="0.3">
      <c r="E11" s="6" t="s">
        <v>15</v>
      </c>
      <c r="F11" s="7">
        <f>SUM(F5:F10)</f>
        <v>845</v>
      </c>
    </row>
    <row r="14" spans="1:6" ht="15.6" x14ac:dyDescent="0.3">
      <c r="B14" s="70" t="s">
        <v>92</v>
      </c>
      <c r="C14" s="70"/>
      <c r="D14" s="70"/>
    </row>
    <row r="19" spans="2:4" x14ac:dyDescent="0.3">
      <c r="B19" t="s">
        <v>0</v>
      </c>
    </row>
    <row r="24" spans="2:4" x14ac:dyDescent="0.3">
      <c r="D24" t="s">
        <v>0</v>
      </c>
    </row>
    <row r="28" spans="2:4" x14ac:dyDescent="0.3">
      <c r="C28" t="s">
        <v>0</v>
      </c>
    </row>
  </sheetData>
  <conditionalFormatting sqref="F5:F9">
    <cfRule type="cellIs" dxfId="16" priority="1" stopIfTrue="1" operator="equal">
      <formula>B5*E5</formula>
    </cfRule>
  </conditionalFormatting>
  <conditionalFormatting sqref="F11">
    <cfRule type="cellIs" dxfId="15" priority="2" stopIfTrue="1" operator="equal">
      <formula>SUM(F5:F10)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showGridLines="0" workbookViewId="0">
      <selection activeCell="F13" sqref="F4:F13"/>
    </sheetView>
  </sheetViews>
  <sheetFormatPr defaultColWidth="11.44140625" defaultRowHeight="13.2" x14ac:dyDescent="0.25"/>
  <cols>
    <col min="1" max="1" width="7.44140625" style="8" customWidth="1"/>
    <col min="2" max="2" width="11.44140625" style="8"/>
    <col min="3" max="3" width="5.5546875" style="8" customWidth="1"/>
    <col min="4" max="4" width="16" style="8" customWidth="1"/>
    <col min="5" max="5" width="13.6640625" style="8" customWidth="1"/>
    <col min="6" max="6" width="13.88671875" style="8" customWidth="1"/>
    <col min="7" max="16384" width="11.44140625" style="8"/>
  </cols>
  <sheetData>
    <row r="1" spans="1:6" ht="29.25" customHeight="1" x14ac:dyDescent="0.3">
      <c r="A1" s="88" t="s">
        <v>16</v>
      </c>
      <c r="B1" s="88"/>
      <c r="C1" s="88"/>
      <c r="D1" s="88"/>
      <c r="E1" s="88"/>
      <c r="F1" s="88"/>
    </row>
    <row r="3" spans="1:6" ht="25.2" x14ac:dyDescent="0.25">
      <c r="B3" s="9" t="s">
        <v>17</v>
      </c>
      <c r="C3" s="9" t="s">
        <v>17</v>
      </c>
      <c r="D3" s="9" t="s">
        <v>18</v>
      </c>
      <c r="E3" s="9" t="s">
        <v>19</v>
      </c>
      <c r="F3" s="10" t="s">
        <v>20</v>
      </c>
    </row>
    <row r="4" spans="1:6" ht="16.5" customHeight="1" x14ac:dyDescent="0.25">
      <c r="B4" s="11" t="s">
        <v>21</v>
      </c>
      <c r="C4" s="11" t="s">
        <v>22</v>
      </c>
      <c r="D4" s="12">
        <v>10010000</v>
      </c>
      <c r="E4" s="12">
        <v>30519</v>
      </c>
      <c r="F4" s="13">
        <f>D4/E4</f>
        <v>327.99239817818409</v>
      </c>
    </row>
    <row r="5" spans="1:6" ht="16.5" customHeight="1" x14ac:dyDescent="0.25">
      <c r="B5" s="11" t="s">
        <v>23</v>
      </c>
      <c r="C5" s="11" t="s">
        <v>24</v>
      </c>
      <c r="D5" s="12">
        <v>8469000</v>
      </c>
      <c r="E5" s="12">
        <v>110912</v>
      </c>
      <c r="F5" s="13">
        <f t="shared" ref="F5:F13" si="0">D5/E5</f>
        <v>76.357833237160989</v>
      </c>
    </row>
    <row r="6" spans="1:6" ht="16.5" customHeight="1" x14ac:dyDescent="0.25">
      <c r="B6" s="11" t="s">
        <v>25</v>
      </c>
      <c r="C6" s="11" t="s">
        <v>26</v>
      </c>
      <c r="D6" s="12">
        <v>81187000</v>
      </c>
      <c r="E6" s="12">
        <v>356910</v>
      </c>
      <c r="F6" s="13">
        <f t="shared" si="0"/>
        <v>227.47191168641953</v>
      </c>
    </row>
    <row r="7" spans="1:6" ht="16.5" customHeight="1" x14ac:dyDescent="0.25">
      <c r="B7" s="11" t="s">
        <v>27</v>
      </c>
      <c r="C7" s="11" t="s">
        <v>28</v>
      </c>
      <c r="D7" s="12">
        <v>5066000</v>
      </c>
      <c r="E7" s="12">
        <v>338127</v>
      </c>
      <c r="F7" s="13">
        <f t="shared" si="0"/>
        <v>14.982536147660495</v>
      </c>
    </row>
    <row r="8" spans="1:6" ht="16.5" customHeight="1" x14ac:dyDescent="0.25">
      <c r="B8" s="11" t="s">
        <v>29</v>
      </c>
      <c r="C8" s="11" t="s">
        <v>30</v>
      </c>
      <c r="D8" s="12">
        <v>57660000</v>
      </c>
      <c r="E8" s="12">
        <v>551500</v>
      </c>
      <c r="F8" s="13">
        <f t="shared" si="0"/>
        <v>104.55122393472348</v>
      </c>
    </row>
    <row r="9" spans="1:6" ht="16.5" customHeight="1" x14ac:dyDescent="0.25">
      <c r="B9" s="11" t="s">
        <v>31</v>
      </c>
      <c r="C9" s="11" t="s">
        <v>32</v>
      </c>
      <c r="D9" s="12">
        <v>10350000</v>
      </c>
      <c r="E9" s="12">
        <v>131990</v>
      </c>
      <c r="F9" s="13">
        <f t="shared" si="0"/>
        <v>78.415031441775895</v>
      </c>
    </row>
    <row r="10" spans="1:6" ht="16.5" customHeight="1" x14ac:dyDescent="0.25">
      <c r="B10" s="11" t="s">
        <v>33</v>
      </c>
      <c r="C10" s="11" t="s">
        <v>34</v>
      </c>
      <c r="D10" s="12">
        <v>57057000</v>
      </c>
      <c r="E10" s="12">
        <v>301268</v>
      </c>
      <c r="F10" s="13">
        <f t="shared" si="0"/>
        <v>189.38951365561559</v>
      </c>
    </row>
    <row r="11" spans="1:6" ht="16.5" customHeight="1" x14ac:dyDescent="0.25">
      <c r="B11" s="11" t="s">
        <v>35</v>
      </c>
      <c r="C11" s="11" t="s">
        <v>36</v>
      </c>
      <c r="D11" s="12">
        <v>7933000</v>
      </c>
      <c r="E11" s="12">
        <v>83859</v>
      </c>
      <c r="F11" s="13">
        <f t="shared" si="0"/>
        <v>94.599267818600268</v>
      </c>
    </row>
    <row r="12" spans="1:6" ht="16.5" customHeight="1" x14ac:dyDescent="0.25">
      <c r="B12" s="11" t="s">
        <v>37</v>
      </c>
      <c r="C12" s="11" t="s">
        <v>38</v>
      </c>
      <c r="D12" s="12">
        <v>6989000</v>
      </c>
      <c r="E12" s="12">
        <v>41293</v>
      </c>
      <c r="F12" s="13">
        <f t="shared" si="0"/>
        <v>169.25386869445185</v>
      </c>
    </row>
    <row r="13" spans="1:6" ht="16.5" customHeight="1" x14ac:dyDescent="0.25">
      <c r="B13" s="11" t="s">
        <v>39</v>
      </c>
      <c r="C13" s="11" t="s">
        <v>40</v>
      </c>
      <c r="D13" s="12">
        <v>10294000</v>
      </c>
      <c r="E13" s="12">
        <v>93032</v>
      </c>
      <c r="F13" s="13">
        <f t="shared" si="0"/>
        <v>110.65009889070427</v>
      </c>
    </row>
    <row r="15" spans="1:6" ht="15.6" x14ac:dyDescent="0.3">
      <c r="B15" s="70" t="s">
        <v>104</v>
      </c>
    </row>
  </sheetData>
  <mergeCells count="1">
    <mergeCell ref="A1:F1"/>
  </mergeCells>
  <conditionalFormatting sqref="F4:F13">
    <cfRule type="cellIs" dxfId="14" priority="1" stopIfTrue="1" operator="equal">
      <formula>D4/E4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2"/>
  <sheetViews>
    <sheetView workbookViewId="0">
      <selection activeCell="D5" sqref="D5"/>
    </sheetView>
  </sheetViews>
  <sheetFormatPr defaultColWidth="11.44140625" defaultRowHeight="13.2" x14ac:dyDescent="0.25"/>
  <cols>
    <col min="1" max="1" width="24.5546875" style="8" customWidth="1"/>
    <col min="2" max="2" width="13.109375" style="8" customWidth="1"/>
    <col min="3" max="3" width="27.6640625" style="8" customWidth="1"/>
    <col min="4" max="16384" width="11.44140625" style="8"/>
  </cols>
  <sheetData>
    <row r="2" spans="1:4" ht="16.8" x14ac:dyDescent="0.3">
      <c r="A2" s="14" t="s">
        <v>110</v>
      </c>
    </row>
    <row r="4" spans="1:4" ht="19.5" customHeight="1" x14ac:dyDescent="0.25">
      <c r="A4" s="15" t="s">
        <v>41</v>
      </c>
      <c r="B4" s="8">
        <v>3</v>
      </c>
      <c r="C4" s="15" t="s">
        <v>42</v>
      </c>
      <c r="D4" s="16">
        <v>0.1</v>
      </c>
    </row>
    <row r="5" spans="1:4" ht="19.5" customHeight="1" x14ac:dyDescent="0.25">
      <c r="A5" s="15" t="s">
        <v>43</v>
      </c>
      <c r="B5" s="8">
        <v>52</v>
      </c>
    </row>
    <row r="6" spans="1:4" ht="19.5" customHeight="1" x14ac:dyDescent="0.25"/>
    <row r="7" spans="1:4" ht="19.5" customHeight="1" x14ac:dyDescent="0.25">
      <c r="A7" s="15" t="s">
        <v>44</v>
      </c>
      <c r="B7" s="17">
        <f>B5*B4</f>
        <v>156</v>
      </c>
      <c r="C7" s="18" t="s">
        <v>45</v>
      </c>
    </row>
    <row r="8" spans="1:4" ht="19.5" customHeight="1" thickBot="1" x14ac:dyDescent="0.3">
      <c r="A8" s="15" t="s">
        <v>46</v>
      </c>
      <c r="B8" s="17">
        <f>B7*D4</f>
        <v>15.600000000000001</v>
      </c>
      <c r="C8" s="18" t="s">
        <v>47</v>
      </c>
    </row>
    <row r="9" spans="1:4" ht="19.5" customHeight="1" x14ac:dyDescent="0.25">
      <c r="A9" s="19" t="s">
        <v>48</v>
      </c>
      <c r="B9" s="20">
        <f>B7-B8</f>
        <v>140.4</v>
      </c>
      <c r="C9" s="21" t="s">
        <v>49</v>
      </c>
    </row>
    <row r="10" spans="1:4" ht="18.75" customHeight="1" x14ac:dyDescent="0.25"/>
    <row r="11" spans="1:4" x14ac:dyDescent="0.25">
      <c r="A11" s="86" t="s">
        <v>107</v>
      </c>
    </row>
    <row r="12" spans="1:4" ht="15.6" x14ac:dyDescent="0.3">
      <c r="A12" s="70" t="s">
        <v>92</v>
      </c>
    </row>
  </sheetData>
  <conditionalFormatting sqref="B7">
    <cfRule type="cellIs" dxfId="5" priority="2" stopIfTrue="1" operator="equal">
      <formula>B4*B5</formula>
    </cfRule>
  </conditionalFormatting>
  <conditionalFormatting sqref="B9">
    <cfRule type="cellIs" dxfId="4" priority="3" stopIfTrue="1" operator="equal">
      <formula>B7-B8</formula>
    </cfRule>
  </conditionalFormatting>
  <conditionalFormatting sqref="B8">
    <cfRule type="cellIs" dxfId="3" priority="1" stopIfTrue="1" operator="equal">
      <formula>B7*D4</formula>
    </cfRule>
  </conditionalFormatting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"/>
  <sheetViews>
    <sheetView showGridLines="0" workbookViewId="0">
      <selection activeCell="J21" sqref="J21"/>
    </sheetView>
  </sheetViews>
  <sheetFormatPr defaultColWidth="11.44140625" defaultRowHeight="13.2" x14ac:dyDescent="0.25"/>
  <cols>
    <col min="1" max="1" width="11.109375" style="22" customWidth="1"/>
    <col min="2" max="2" width="11.44140625" style="22"/>
    <col min="3" max="3" width="12.44140625" style="22" bestFit="1" customWidth="1"/>
    <col min="4" max="4" width="11.44140625" style="22"/>
    <col min="5" max="5" width="11.88671875" style="22" customWidth="1"/>
    <col min="6" max="6" width="11.44140625" style="22"/>
    <col min="7" max="7" width="14.44140625" style="22" customWidth="1"/>
    <col min="8" max="8" width="11.44140625" style="22"/>
    <col min="9" max="9" width="12.44140625" style="22" bestFit="1" customWidth="1"/>
    <col min="10" max="10" width="11.44140625" style="22"/>
    <col min="11" max="11" width="13.6640625" style="22" customWidth="1"/>
    <col min="12" max="16384" width="11.44140625" style="22"/>
  </cols>
  <sheetData>
    <row r="1" spans="1:14" ht="20.399999999999999" x14ac:dyDescent="0.35">
      <c r="B1" s="23" t="s">
        <v>93</v>
      </c>
    </row>
    <row r="2" spans="1:14" ht="13.8" thickBot="1" x14ac:dyDescent="0.3"/>
    <row r="3" spans="1:14" x14ac:dyDescent="0.25">
      <c r="A3" s="24"/>
      <c r="B3" s="89" t="s">
        <v>50</v>
      </c>
      <c r="C3" s="90"/>
      <c r="D3" s="91" t="s">
        <v>111</v>
      </c>
      <c r="E3" s="92"/>
      <c r="F3" s="91" t="s">
        <v>112</v>
      </c>
      <c r="G3" s="92"/>
      <c r="H3" s="91" t="s">
        <v>113</v>
      </c>
      <c r="I3" s="92"/>
      <c r="J3" s="91" t="s">
        <v>114</v>
      </c>
      <c r="K3" s="92"/>
    </row>
    <row r="4" spans="1:14" x14ac:dyDescent="0.25">
      <c r="A4" s="25"/>
      <c r="B4" s="26" t="s">
        <v>51</v>
      </c>
      <c r="C4" s="27">
        <v>12.5</v>
      </c>
      <c r="D4" s="26" t="s">
        <v>51</v>
      </c>
      <c r="E4" s="27">
        <v>12</v>
      </c>
      <c r="F4" s="28" t="s">
        <v>51</v>
      </c>
      <c r="G4" s="27">
        <v>8.9</v>
      </c>
      <c r="H4" s="28" t="s">
        <v>51</v>
      </c>
      <c r="I4" s="27">
        <v>14.2</v>
      </c>
      <c r="J4" s="28" t="s">
        <v>51</v>
      </c>
      <c r="K4" s="27">
        <v>15.6</v>
      </c>
    </row>
    <row r="5" spans="1:14" x14ac:dyDescent="0.25">
      <c r="B5" s="25"/>
      <c r="C5" s="29"/>
      <c r="D5" s="25"/>
      <c r="E5" s="29"/>
      <c r="F5" s="25"/>
      <c r="G5" s="29"/>
      <c r="H5" s="25"/>
      <c r="I5" s="29"/>
      <c r="J5" s="25"/>
      <c r="K5" s="29"/>
      <c r="N5" s="22" t="s">
        <v>0</v>
      </c>
    </row>
    <row r="6" spans="1:14" ht="13.8" thickBot="1" x14ac:dyDescent="0.3">
      <c r="A6" s="30"/>
      <c r="B6" s="31" t="s">
        <v>52</v>
      </c>
      <c r="C6" s="32" t="s">
        <v>1</v>
      </c>
      <c r="D6" s="31" t="s">
        <v>52</v>
      </c>
      <c r="E6" s="32" t="s">
        <v>1</v>
      </c>
      <c r="F6" s="33" t="s">
        <v>52</v>
      </c>
      <c r="G6" s="32" t="s">
        <v>1</v>
      </c>
      <c r="H6" s="33" t="s">
        <v>52</v>
      </c>
      <c r="I6" s="32" t="s">
        <v>1</v>
      </c>
      <c r="J6" s="33" t="s">
        <v>52</v>
      </c>
      <c r="K6" s="32" t="s">
        <v>1</v>
      </c>
    </row>
    <row r="7" spans="1:14" ht="15.6" x14ac:dyDescent="0.3">
      <c r="A7" s="34" t="s">
        <v>53</v>
      </c>
      <c r="B7" s="35">
        <v>97</v>
      </c>
      <c r="C7" s="97">
        <f>B7*$C$4</f>
        <v>1212.5</v>
      </c>
      <c r="D7" s="35">
        <v>168</v>
      </c>
      <c r="E7" s="97">
        <f>D7*$E$4</f>
        <v>2016</v>
      </c>
      <c r="F7" s="35">
        <v>162</v>
      </c>
      <c r="G7" s="97">
        <f>F7*$G$4</f>
        <v>1441.8</v>
      </c>
      <c r="H7" s="35">
        <v>164</v>
      </c>
      <c r="I7" s="97">
        <f>H7*$I$4</f>
        <v>2328.7999999999997</v>
      </c>
      <c r="J7" s="35">
        <v>125</v>
      </c>
      <c r="K7" s="97">
        <f>J7*$K$4</f>
        <v>1950</v>
      </c>
    </row>
    <row r="8" spans="1:14" ht="15.6" x14ac:dyDescent="0.3">
      <c r="A8" s="34" t="s">
        <v>54</v>
      </c>
      <c r="B8" s="35">
        <v>164</v>
      </c>
      <c r="C8" s="97">
        <f t="shared" ref="C8:C18" si="0">B8*$C$4</f>
        <v>2050</v>
      </c>
      <c r="D8" s="35">
        <v>185</v>
      </c>
      <c r="E8" s="97">
        <f t="shared" ref="E8:E18" si="1">D8*$E$4</f>
        <v>2220</v>
      </c>
      <c r="F8" s="35">
        <v>158</v>
      </c>
      <c r="G8" s="97">
        <f t="shared" ref="G8:G18" si="2">F8*$G$4</f>
        <v>1406.2</v>
      </c>
      <c r="H8" s="35">
        <v>152</v>
      </c>
      <c r="I8" s="97">
        <f t="shared" ref="I8:I18" si="3">H8*$I$4</f>
        <v>2158.4</v>
      </c>
      <c r="J8" s="35">
        <v>185</v>
      </c>
      <c r="K8" s="97">
        <f t="shared" ref="K8:K18" si="4">J8*$K$4</f>
        <v>2886</v>
      </c>
    </row>
    <row r="9" spans="1:14" ht="15.6" x14ac:dyDescent="0.3">
      <c r="A9" s="34" t="s">
        <v>55</v>
      </c>
      <c r="B9" s="35">
        <v>125</v>
      </c>
      <c r="C9" s="97">
        <f t="shared" si="0"/>
        <v>1562.5</v>
      </c>
      <c r="D9" s="35">
        <v>169</v>
      </c>
      <c r="E9" s="97">
        <f t="shared" si="1"/>
        <v>2028</v>
      </c>
      <c r="F9" s="35">
        <v>188</v>
      </c>
      <c r="G9" s="97">
        <f t="shared" si="2"/>
        <v>1673.2</v>
      </c>
      <c r="H9" s="35">
        <v>178</v>
      </c>
      <c r="I9" s="97">
        <f t="shared" si="3"/>
        <v>2527.6</v>
      </c>
      <c r="J9" s="35">
        <v>177</v>
      </c>
      <c r="K9" s="97">
        <f t="shared" si="4"/>
        <v>2761.2</v>
      </c>
    </row>
    <row r="10" spans="1:14" ht="15.6" x14ac:dyDescent="0.3">
      <c r="A10" s="34" t="s">
        <v>56</v>
      </c>
      <c r="B10" s="35">
        <v>168</v>
      </c>
      <c r="C10" s="97">
        <f t="shared" si="0"/>
        <v>2100</v>
      </c>
      <c r="D10" s="35">
        <v>168</v>
      </c>
      <c r="E10" s="97">
        <f t="shared" si="1"/>
        <v>2016</v>
      </c>
      <c r="F10" s="35">
        <v>162</v>
      </c>
      <c r="G10" s="97">
        <f t="shared" si="2"/>
        <v>1441.8</v>
      </c>
      <c r="H10" s="35">
        <v>166</v>
      </c>
      <c r="I10" s="97">
        <f t="shared" si="3"/>
        <v>2357.1999999999998</v>
      </c>
      <c r="J10" s="35">
        <v>162</v>
      </c>
      <c r="K10" s="97">
        <f t="shared" si="4"/>
        <v>2527.1999999999998</v>
      </c>
    </row>
    <row r="11" spans="1:14" ht="15.6" x14ac:dyDescent="0.3">
      <c r="A11" s="34" t="s">
        <v>57</v>
      </c>
      <c r="B11" s="35">
        <v>169</v>
      </c>
      <c r="C11" s="97">
        <f t="shared" si="0"/>
        <v>2112.5</v>
      </c>
      <c r="D11" s="35">
        <v>125</v>
      </c>
      <c r="E11" s="97">
        <f t="shared" si="1"/>
        <v>1500</v>
      </c>
      <c r="F11" s="35">
        <v>168</v>
      </c>
      <c r="G11" s="97">
        <f t="shared" si="2"/>
        <v>1495.2</v>
      </c>
      <c r="H11" s="35">
        <v>143</v>
      </c>
      <c r="I11" s="97">
        <f t="shared" si="3"/>
        <v>2030.6</v>
      </c>
      <c r="J11" s="35">
        <v>158</v>
      </c>
      <c r="K11" s="97">
        <f t="shared" si="4"/>
        <v>2464.7999999999997</v>
      </c>
    </row>
    <row r="12" spans="1:14" ht="15.6" x14ac:dyDescent="0.3">
      <c r="A12" s="34" t="s">
        <v>58</v>
      </c>
      <c r="B12" s="35">
        <v>144</v>
      </c>
      <c r="C12" s="97">
        <f t="shared" si="0"/>
        <v>1800</v>
      </c>
      <c r="D12" s="35">
        <v>96</v>
      </c>
      <c r="E12" s="97">
        <f t="shared" si="1"/>
        <v>1152</v>
      </c>
      <c r="F12" s="35">
        <v>199</v>
      </c>
      <c r="G12" s="97">
        <f t="shared" si="2"/>
        <v>1771.1000000000001</v>
      </c>
      <c r="H12" s="35">
        <v>156</v>
      </c>
      <c r="I12" s="97">
        <f t="shared" si="3"/>
        <v>2215.1999999999998</v>
      </c>
      <c r="J12" s="35">
        <v>155</v>
      </c>
      <c r="K12" s="97">
        <f t="shared" si="4"/>
        <v>2418</v>
      </c>
    </row>
    <row r="13" spans="1:14" ht="15.6" x14ac:dyDescent="0.3">
      <c r="A13" s="34" t="s">
        <v>59</v>
      </c>
      <c r="B13" s="35">
        <v>156</v>
      </c>
      <c r="C13" s="97">
        <f t="shared" si="0"/>
        <v>1950</v>
      </c>
      <c r="D13" s="35">
        <v>98</v>
      </c>
      <c r="E13" s="97">
        <f t="shared" si="1"/>
        <v>1176</v>
      </c>
      <c r="F13" s="35">
        <v>125</v>
      </c>
      <c r="G13" s="97">
        <f t="shared" si="2"/>
        <v>1112.5</v>
      </c>
      <c r="H13" s="35">
        <v>99</v>
      </c>
      <c r="I13" s="97">
        <f t="shared" si="3"/>
        <v>1405.8</v>
      </c>
      <c r="J13" s="35">
        <v>120</v>
      </c>
      <c r="K13" s="97">
        <f t="shared" si="4"/>
        <v>1872</v>
      </c>
    </row>
    <row r="14" spans="1:14" ht="15.6" x14ac:dyDescent="0.3">
      <c r="A14" s="34" t="s">
        <v>60</v>
      </c>
      <c r="B14" s="35">
        <v>155</v>
      </c>
      <c r="C14" s="97">
        <f t="shared" si="0"/>
        <v>1937.5</v>
      </c>
      <c r="D14" s="35">
        <v>97</v>
      </c>
      <c r="E14" s="97">
        <f t="shared" si="1"/>
        <v>1164</v>
      </c>
      <c r="F14" s="35">
        <v>126</v>
      </c>
      <c r="G14" s="97">
        <f t="shared" si="2"/>
        <v>1121.4000000000001</v>
      </c>
      <c r="H14" s="35">
        <v>118</v>
      </c>
      <c r="I14" s="97">
        <f t="shared" si="3"/>
        <v>1675.6</v>
      </c>
      <c r="J14" s="35">
        <v>116</v>
      </c>
      <c r="K14" s="97">
        <f t="shared" si="4"/>
        <v>1809.6</v>
      </c>
    </row>
    <row r="15" spans="1:14" ht="15.6" x14ac:dyDescent="0.3">
      <c r="A15" s="34" t="s">
        <v>61</v>
      </c>
      <c r="B15" s="35">
        <v>102</v>
      </c>
      <c r="C15" s="97">
        <f t="shared" si="0"/>
        <v>1275</v>
      </c>
      <c r="D15" s="35">
        <v>79</v>
      </c>
      <c r="E15" s="97">
        <f t="shared" si="1"/>
        <v>948</v>
      </c>
      <c r="F15" s="35">
        <v>128</v>
      </c>
      <c r="G15" s="97">
        <f t="shared" si="2"/>
        <v>1139.2</v>
      </c>
      <c r="H15" s="35">
        <v>165</v>
      </c>
      <c r="I15" s="97">
        <f t="shared" si="3"/>
        <v>2343</v>
      </c>
      <c r="J15" s="35">
        <v>168</v>
      </c>
      <c r="K15" s="97">
        <f t="shared" si="4"/>
        <v>2620.7999999999997</v>
      </c>
    </row>
    <row r="16" spans="1:14" ht="15.6" x14ac:dyDescent="0.3">
      <c r="A16" s="34" t="s">
        <v>62</v>
      </c>
      <c r="B16" s="35">
        <v>187</v>
      </c>
      <c r="C16" s="97">
        <f t="shared" si="0"/>
        <v>2337.5</v>
      </c>
      <c r="D16" s="35">
        <v>158</v>
      </c>
      <c r="E16" s="97">
        <f t="shared" si="1"/>
        <v>1896</v>
      </c>
      <c r="F16" s="35">
        <v>182</v>
      </c>
      <c r="G16" s="97">
        <f t="shared" si="2"/>
        <v>1619.8</v>
      </c>
      <c r="H16" s="35">
        <v>220</v>
      </c>
      <c r="I16" s="97">
        <f t="shared" si="3"/>
        <v>3124</v>
      </c>
      <c r="J16" s="35">
        <v>166</v>
      </c>
      <c r="K16" s="97">
        <f t="shared" si="4"/>
        <v>2589.6</v>
      </c>
    </row>
    <row r="17" spans="1:11" ht="15.6" x14ac:dyDescent="0.3">
      <c r="A17" s="34" t="s">
        <v>63</v>
      </c>
      <c r="B17" s="35">
        <v>173</v>
      </c>
      <c r="C17" s="97">
        <f t="shared" si="0"/>
        <v>2162.5</v>
      </c>
      <c r="D17" s="35">
        <v>116</v>
      </c>
      <c r="E17" s="97">
        <f t="shared" si="1"/>
        <v>1392</v>
      </c>
      <c r="F17" s="35">
        <v>168</v>
      </c>
      <c r="G17" s="97">
        <f t="shared" si="2"/>
        <v>1495.2</v>
      </c>
      <c r="H17" s="35">
        <v>144</v>
      </c>
      <c r="I17" s="97">
        <f t="shared" si="3"/>
        <v>2044.8</v>
      </c>
      <c r="J17" s="35">
        <v>148</v>
      </c>
      <c r="K17" s="97">
        <f t="shared" si="4"/>
        <v>2308.7999999999997</v>
      </c>
    </row>
    <row r="18" spans="1:11" ht="16.2" thickBot="1" x14ac:dyDescent="0.35">
      <c r="A18" s="36" t="s">
        <v>64</v>
      </c>
      <c r="B18" s="37">
        <v>124</v>
      </c>
      <c r="C18" s="97">
        <f t="shared" si="0"/>
        <v>1550</v>
      </c>
      <c r="D18" s="37">
        <v>111</v>
      </c>
      <c r="E18" s="97">
        <f t="shared" si="1"/>
        <v>1332</v>
      </c>
      <c r="F18" s="37">
        <v>128</v>
      </c>
      <c r="G18" s="97">
        <f t="shared" si="2"/>
        <v>1139.2</v>
      </c>
      <c r="H18" s="37">
        <v>98</v>
      </c>
      <c r="I18" s="97">
        <f t="shared" si="3"/>
        <v>1391.6</v>
      </c>
      <c r="J18" s="37">
        <v>97</v>
      </c>
      <c r="K18" s="97">
        <f t="shared" si="4"/>
        <v>1513.2</v>
      </c>
    </row>
    <row r="19" spans="1:11" x14ac:dyDescent="0.25">
      <c r="B19" s="38"/>
      <c r="C19" s="39"/>
      <c r="D19" s="38"/>
      <c r="E19" s="39"/>
      <c r="F19" s="38"/>
      <c r="G19" s="39"/>
      <c r="H19" s="38"/>
      <c r="I19" s="39"/>
      <c r="J19" s="38"/>
      <c r="K19" s="39"/>
    </row>
    <row r="20" spans="1:11" ht="13.8" thickBot="1" x14ac:dyDescent="0.3">
      <c r="A20" s="22" t="s">
        <v>65</v>
      </c>
      <c r="B20" s="30"/>
      <c r="C20" s="98">
        <f>SUM(C7:C19)</f>
        <v>22050</v>
      </c>
      <c r="D20" s="30"/>
      <c r="E20" s="98">
        <f>SUM(E7:E19)</f>
        <v>18840</v>
      </c>
      <c r="F20" s="30"/>
      <c r="G20" s="98">
        <f>SUM(G7:G19)</f>
        <v>16856.599999999999</v>
      </c>
      <c r="H20" s="30"/>
      <c r="I20" s="98">
        <f>SUM(I7:I19)</f>
        <v>25602.599999999995</v>
      </c>
      <c r="J20" s="30"/>
      <c r="K20" s="98">
        <f>SUM(K7:K19)</f>
        <v>27721.199999999993</v>
      </c>
    </row>
    <row r="22" spans="1:11" x14ac:dyDescent="0.25">
      <c r="C22" s="22" t="s">
        <v>0</v>
      </c>
    </row>
    <row r="23" spans="1:11" ht="15" customHeight="1" x14ac:dyDescent="0.25">
      <c r="A23" s="40" t="s">
        <v>108</v>
      </c>
      <c r="B23" s="41"/>
      <c r="C23" s="41"/>
      <c r="D23" s="41"/>
      <c r="E23" s="41"/>
      <c r="F23" s="41"/>
    </row>
    <row r="24" spans="1:11" ht="15" customHeight="1" x14ac:dyDescent="0.25">
      <c r="A24" s="40" t="s">
        <v>66</v>
      </c>
      <c r="B24" s="41"/>
      <c r="C24" s="41"/>
      <c r="D24" s="41"/>
      <c r="E24" s="41"/>
      <c r="F24" s="41"/>
    </row>
    <row r="25" spans="1:11" ht="15" customHeight="1" x14ac:dyDescent="0.25">
      <c r="A25" s="40" t="s">
        <v>67</v>
      </c>
      <c r="B25" s="41"/>
      <c r="C25" s="41"/>
      <c r="D25" s="41"/>
      <c r="E25" s="41"/>
      <c r="F25" s="41"/>
    </row>
    <row r="26" spans="1:11" ht="15" customHeight="1" x14ac:dyDescent="0.25"/>
    <row r="28" spans="1:11" ht="15.6" x14ac:dyDescent="0.3">
      <c r="B28" s="70"/>
    </row>
  </sheetData>
  <mergeCells count="5">
    <mergeCell ref="B3:C3"/>
    <mergeCell ref="D3:E3"/>
    <mergeCell ref="F3:G3"/>
    <mergeCell ref="H3:I3"/>
    <mergeCell ref="J3:K3"/>
  </mergeCells>
  <conditionalFormatting sqref="C7:C18 E7:E18 G7:G18 I7:I18 K7:K18">
    <cfRule type="cellIs" dxfId="6" priority="1" stopIfTrue="1" operator="equal">
      <formula>B7*C$4</formula>
    </cfRule>
  </conditionalFormatting>
  <conditionalFormatting sqref="C20 E20 G20 I20 K20">
    <cfRule type="cellIs" dxfId="13" priority="2" stopIfTrue="1" operator="equal">
      <formula>SUM(B$7:B$18)*C$4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"/>
  <sheetViews>
    <sheetView workbookViewId="0">
      <selection activeCell="H10" sqref="H10"/>
    </sheetView>
  </sheetViews>
  <sheetFormatPr defaultColWidth="11.44140625" defaultRowHeight="13.2" x14ac:dyDescent="0.25"/>
  <cols>
    <col min="1" max="1" width="22.88671875" style="22" customWidth="1"/>
    <col min="2" max="2" width="17.88671875" style="22" bestFit="1" customWidth="1"/>
    <col min="3" max="3" width="11.44140625" style="22"/>
    <col min="4" max="4" width="15.109375" style="22" customWidth="1"/>
    <col min="5" max="5" width="14.21875" style="22" customWidth="1"/>
    <col min="6" max="6" width="15.88671875" style="22" customWidth="1"/>
    <col min="7" max="7" width="12.6640625" style="22" bestFit="1" customWidth="1"/>
    <col min="8" max="13" width="11.44140625" style="22"/>
    <col min="14" max="14" width="0" style="22" hidden="1" customWidth="1"/>
    <col min="15" max="16384" width="11.44140625" style="22"/>
  </cols>
  <sheetData>
    <row r="1" spans="1:14" ht="13.8" x14ac:dyDescent="0.25">
      <c r="A1" s="42"/>
      <c r="B1" s="42"/>
      <c r="C1" s="42"/>
      <c r="D1" s="42"/>
      <c r="E1" s="42"/>
      <c r="F1" s="42"/>
      <c r="N1" s="22">
        <f t="array" ref="N1">SUM(B6:B10*C6:C10)</f>
        <v>2602</v>
      </c>
    </row>
    <row r="2" spans="1:14" ht="13.8" x14ac:dyDescent="0.25">
      <c r="A2" s="43" t="s">
        <v>68</v>
      </c>
      <c r="B2" s="42"/>
      <c r="C2" s="42"/>
      <c r="D2" s="42" t="s">
        <v>69</v>
      </c>
      <c r="E2" s="44">
        <v>0.2</v>
      </c>
      <c r="F2" s="42"/>
    </row>
    <row r="3" spans="1:14" ht="13.8" x14ac:dyDescent="0.25">
      <c r="A3" s="42"/>
      <c r="B3" s="42"/>
      <c r="C3" s="42"/>
      <c r="D3" s="42"/>
      <c r="E3" s="42"/>
      <c r="F3" s="42"/>
    </row>
    <row r="4" spans="1:14" ht="13.8" x14ac:dyDescent="0.25">
      <c r="A4" s="42"/>
      <c r="B4" s="42"/>
      <c r="C4" s="42"/>
      <c r="D4" s="42"/>
      <c r="E4" s="42"/>
      <c r="F4" s="42"/>
    </row>
    <row r="5" spans="1:14" ht="13.8" x14ac:dyDescent="0.25">
      <c r="A5" s="45"/>
      <c r="B5" s="45" t="s">
        <v>52</v>
      </c>
      <c r="C5" s="45" t="s">
        <v>8</v>
      </c>
      <c r="D5" s="45" t="s">
        <v>70</v>
      </c>
      <c r="E5" s="45" t="s">
        <v>71</v>
      </c>
      <c r="F5" s="45" t="s">
        <v>72</v>
      </c>
    </row>
    <row r="6" spans="1:14" ht="13.8" x14ac:dyDescent="0.25">
      <c r="A6" s="42" t="s">
        <v>73</v>
      </c>
      <c r="B6" s="46">
        <v>12</v>
      </c>
      <c r="C6" s="47">
        <v>35</v>
      </c>
      <c r="D6" s="48">
        <f>C6*B6</f>
        <v>420</v>
      </c>
      <c r="E6" s="48">
        <f>D6*$E$2</f>
        <v>84</v>
      </c>
      <c r="F6" s="48">
        <f>D6+E6</f>
        <v>504</v>
      </c>
    </row>
    <row r="7" spans="1:14" ht="13.8" x14ac:dyDescent="0.25">
      <c r="A7" s="42" t="s">
        <v>74</v>
      </c>
      <c r="B7" s="46">
        <v>6</v>
      </c>
      <c r="C7" s="47">
        <v>45</v>
      </c>
      <c r="D7" s="48">
        <f t="shared" ref="D7:D10" si="0">C7*B7</f>
        <v>270</v>
      </c>
      <c r="E7" s="48">
        <f t="shared" ref="E7:E10" si="1">D7*$E$2</f>
        <v>54</v>
      </c>
      <c r="F7" s="48">
        <f t="shared" ref="F7:F10" si="2">D7+E7</f>
        <v>324</v>
      </c>
    </row>
    <row r="8" spans="1:14" ht="13.8" x14ac:dyDescent="0.25">
      <c r="A8" s="46" t="s">
        <v>75</v>
      </c>
      <c r="B8" s="46">
        <v>18</v>
      </c>
      <c r="C8" s="47">
        <v>32</v>
      </c>
      <c r="D8" s="48">
        <f t="shared" si="0"/>
        <v>576</v>
      </c>
      <c r="E8" s="48">
        <f t="shared" si="1"/>
        <v>115.2</v>
      </c>
      <c r="F8" s="48">
        <f t="shared" si="2"/>
        <v>691.2</v>
      </c>
    </row>
    <row r="9" spans="1:14" ht="13.8" x14ac:dyDescent="0.25">
      <c r="A9" s="46" t="s">
        <v>76</v>
      </c>
      <c r="B9" s="46">
        <v>36</v>
      </c>
      <c r="C9" s="47">
        <v>26</v>
      </c>
      <c r="D9" s="48">
        <f t="shared" si="0"/>
        <v>936</v>
      </c>
      <c r="E9" s="48">
        <f t="shared" si="1"/>
        <v>187.20000000000002</v>
      </c>
      <c r="F9" s="48">
        <f t="shared" si="2"/>
        <v>1123.2</v>
      </c>
    </row>
    <row r="10" spans="1:14" ht="13.8" x14ac:dyDescent="0.25">
      <c r="A10" s="42" t="s">
        <v>77</v>
      </c>
      <c r="B10" s="46">
        <v>16</v>
      </c>
      <c r="C10" s="47">
        <v>25</v>
      </c>
      <c r="D10" s="48">
        <f t="shared" si="0"/>
        <v>400</v>
      </c>
      <c r="E10" s="48">
        <f t="shared" si="1"/>
        <v>80</v>
      </c>
      <c r="F10" s="48">
        <f t="shared" si="2"/>
        <v>480</v>
      </c>
    </row>
    <row r="11" spans="1:14" ht="13.8" x14ac:dyDescent="0.25">
      <c r="A11" s="42"/>
      <c r="B11" s="46"/>
      <c r="C11" s="47"/>
      <c r="D11" s="42"/>
      <c r="E11" s="42"/>
      <c r="F11" s="42"/>
    </row>
    <row r="12" spans="1:14" ht="16.5" customHeight="1" thickBot="1" x14ac:dyDescent="0.3">
      <c r="A12" s="49" t="s">
        <v>78</v>
      </c>
      <c r="B12" s="50"/>
      <c r="C12" s="51"/>
      <c r="D12" s="52">
        <f t="shared" ref="D12:F12" si="3">SUM(D6:D11)</f>
        <v>2602</v>
      </c>
      <c r="E12" s="52">
        <f t="shared" si="3"/>
        <v>520.4</v>
      </c>
      <c r="F12" s="52">
        <f t="shared" si="3"/>
        <v>3122.4</v>
      </c>
    </row>
    <row r="13" spans="1:14" ht="14.4" thickTop="1" x14ac:dyDescent="0.25">
      <c r="A13" s="42"/>
      <c r="B13" s="42"/>
      <c r="C13" s="42"/>
      <c r="D13" s="42"/>
      <c r="E13" s="42"/>
      <c r="F13" s="42"/>
    </row>
    <row r="14" spans="1:14" ht="13.8" x14ac:dyDescent="0.25">
      <c r="A14" s="53"/>
      <c r="B14" s="53"/>
      <c r="C14" s="53"/>
      <c r="D14" s="53"/>
      <c r="E14" s="53"/>
      <c r="F14" s="53"/>
    </row>
    <row r="15" spans="1:14" ht="15" customHeight="1" x14ac:dyDescent="0.25">
      <c r="A15" s="53" t="s">
        <v>79</v>
      </c>
      <c r="B15" s="53"/>
      <c r="C15" s="53"/>
      <c r="D15" s="53"/>
      <c r="E15" s="53"/>
      <c r="F15" s="53"/>
    </row>
    <row r="16" spans="1:14" ht="15" customHeight="1" x14ac:dyDescent="0.25">
      <c r="A16" s="53" t="s">
        <v>80</v>
      </c>
      <c r="B16" s="53"/>
      <c r="C16" s="53"/>
      <c r="D16" s="53"/>
      <c r="E16" s="53"/>
      <c r="F16" s="53"/>
    </row>
    <row r="17" spans="1:6" ht="15" customHeight="1" x14ac:dyDescent="0.25">
      <c r="A17" s="53" t="s">
        <v>81</v>
      </c>
      <c r="B17" s="53"/>
      <c r="C17" s="53"/>
      <c r="D17" s="53"/>
      <c r="E17" s="53"/>
      <c r="F17" s="53"/>
    </row>
    <row r="18" spans="1:6" ht="15" customHeight="1" x14ac:dyDescent="0.25">
      <c r="A18" s="53" t="s">
        <v>67</v>
      </c>
      <c r="B18" s="53"/>
      <c r="C18" s="53"/>
      <c r="D18" s="53"/>
      <c r="E18" s="53"/>
      <c r="F18" s="53"/>
    </row>
    <row r="19" spans="1:6" ht="13.8" x14ac:dyDescent="0.25">
      <c r="A19" s="53"/>
      <c r="B19" s="53"/>
      <c r="C19" s="53"/>
      <c r="D19" s="53"/>
      <c r="E19" s="53"/>
      <c r="F19" s="53"/>
    </row>
  </sheetData>
  <conditionalFormatting sqref="D6:D10">
    <cfRule type="cellIs" dxfId="12" priority="1" stopIfTrue="1" operator="equal">
      <formula>C6*B6</formula>
    </cfRule>
  </conditionalFormatting>
  <conditionalFormatting sqref="E6:E10">
    <cfRule type="cellIs" dxfId="11" priority="2" stopIfTrue="1" operator="equal">
      <formula>B6*C6*$E$2</formula>
    </cfRule>
  </conditionalFormatting>
  <conditionalFormatting sqref="F6:F10">
    <cfRule type="cellIs" dxfId="10" priority="3" stopIfTrue="1" operator="equal">
      <formula>B6*C6*(1+$E$2)</formula>
    </cfRule>
  </conditionalFormatting>
  <conditionalFormatting sqref="D12">
    <cfRule type="cellIs" dxfId="9" priority="4" stopIfTrue="1" operator="equal">
      <formula>$N$1</formula>
    </cfRule>
  </conditionalFormatting>
  <conditionalFormatting sqref="E12">
    <cfRule type="cellIs" dxfId="8" priority="5" stopIfTrue="1" operator="equal">
      <formula>$N$1*$E$2</formula>
    </cfRule>
  </conditionalFormatting>
  <conditionalFormatting sqref="F12">
    <cfRule type="cellIs" dxfId="7" priority="6" stopIfTrue="1" operator="equal">
      <formula>$N$1+E12</formula>
    </cfRule>
  </conditionalFormatting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8"/>
  <sheetViews>
    <sheetView zoomScale="120" workbookViewId="0">
      <selection activeCell="G7" sqref="G7"/>
    </sheetView>
  </sheetViews>
  <sheetFormatPr defaultColWidth="11.44140625" defaultRowHeight="13.2" x14ac:dyDescent="0.25"/>
  <cols>
    <col min="1" max="1" width="5.6640625" style="54" customWidth="1"/>
    <col min="2" max="2" width="14.88671875" style="54" customWidth="1"/>
    <col min="3" max="3" width="12.33203125" style="54" customWidth="1"/>
    <col min="4" max="4" width="13.33203125" style="54" customWidth="1"/>
    <col min="5" max="16384" width="11.44140625" style="54"/>
  </cols>
  <sheetData>
    <row r="1" spans="2:8" ht="13.8" thickBot="1" x14ac:dyDescent="0.3"/>
    <row r="2" spans="2:8" ht="13.8" thickBot="1" x14ac:dyDescent="0.3">
      <c r="B2" s="93" t="s">
        <v>82</v>
      </c>
      <c r="C2" s="94"/>
      <c r="D2" s="95"/>
    </row>
    <row r="3" spans="2:8" ht="13.8" thickBot="1" x14ac:dyDescent="0.3"/>
    <row r="4" spans="2:8" ht="13.8" thickBot="1" x14ac:dyDescent="0.3">
      <c r="B4" s="55" t="s">
        <v>83</v>
      </c>
      <c r="C4" s="56">
        <v>1200</v>
      </c>
      <c r="D4" s="96"/>
      <c r="E4" s="96"/>
    </row>
    <row r="5" spans="2:8" ht="13.8" thickBot="1" x14ac:dyDescent="0.3">
      <c r="B5" s="57"/>
      <c r="C5" s="58"/>
      <c r="D5" s="57"/>
      <c r="E5" s="57"/>
    </row>
    <row r="6" spans="2:8" x14ac:dyDescent="0.25">
      <c r="B6" s="59" t="s">
        <v>84</v>
      </c>
      <c r="C6" s="60" t="s">
        <v>85</v>
      </c>
      <c r="D6" s="61" t="s">
        <v>86</v>
      </c>
      <c r="E6" s="62"/>
    </row>
    <row r="7" spans="2:8" x14ac:dyDescent="0.25">
      <c r="B7" s="63" t="s">
        <v>87</v>
      </c>
      <c r="C7" s="64">
        <v>300</v>
      </c>
      <c r="D7" s="99">
        <f>C7+$C$4</f>
        <v>1500</v>
      </c>
      <c r="E7" s="65"/>
    </row>
    <row r="8" spans="2:8" x14ac:dyDescent="0.25">
      <c r="B8" s="63" t="s">
        <v>88</v>
      </c>
      <c r="C8" s="64">
        <v>280</v>
      </c>
      <c r="D8" s="99">
        <f t="shared" ref="D8:D10" si="0">C8+$C$4</f>
        <v>1480</v>
      </c>
      <c r="E8" s="65"/>
    </row>
    <row r="9" spans="2:8" x14ac:dyDescent="0.25">
      <c r="B9" s="63" t="s">
        <v>89</v>
      </c>
      <c r="C9" s="64">
        <v>240</v>
      </c>
      <c r="D9" s="99">
        <f t="shared" si="0"/>
        <v>1440</v>
      </c>
      <c r="E9" s="65"/>
    </row>
    <row r="10" spans="2:8" ht="13.8" thickBot="1" x14ac:dyDescent="0.3">
      <c r="B10" s="66" t="s">
        <v>90</v>
      </c>
      <c r="C10" s="67">
        <v>150</v>
      </c>
      <c r="D10" s="99">
        <f t="shared" si="0"/>
        <v>1350</v>
      </c>
      <c r="E10" s="65"/>
    </row>
    <row r="13" spans="2:8" x14ac:dyDescent="0.25">
      <c r="B13" s="40" t="s">
        <v>91</v>
      </c>
      <c r="C13" s="40"/>
      <c r="D13" s="40"/>
      <c r="E13" s="40"/>
      <c r="F13" s="40"/>
      <c r="G13" s="40"/>
      <c r="H13" s="40"/>
    </row>
    <row r="14" spans="2:8" x14ac:dyDescent="0.25">
      <c r="D14" s="68"/>
    </row>
    <row r="18" spans="2:2" x14ac:dyDescent="0.25">
      <c r="B18" s="69"/>
    </row>
  </sheetData>
  <mergeCells count="2">
    <mergeCell ref="B2:D2"/>
    <mergeCell ref="D4:E4"/>
  </mergeCells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Kaffeekasse</vt:lpstr>
      <vt:lpstr>Leistungsverzeichnis</vt:lpstr>
      <vt:lpstr>Dichte</vt:lpstr>
      <vt:lpstr>Hotelrechnung</vt:lpstr>
      <vt:lpstr>Jahresabrechnung</vt:lpstr>
      <vt:lpstr>Honorar</vt:lpstr>
      <vt:lpstr>Bezahlung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2021-06-17T09:15:09Z</dcterms:modified>
</cp:coreProperties>
</file>